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P:\CUA\9. CUAs Under Development\CUAOFP2023 - Office and Facility Products\Draft contract management documents\"/>
    </mc:Choice>
  </mc:AlternateContent>
  <xr:revisionPtr revIDLastSave="0" documentId="13_ncr:1_{35FF0822-D8D4-48FA-B088-2E73B5D4EF6B}" xr6:coauthVersionLast="47" xr6:coauthVersionMax="47" xr10:uidLastSave="{00000000-0000-0000-0000-000000000000}"/>
  <bookViews>
    <workbookView xWindow="28680" yWindow="645" windowWidth="29040" windowHeight="15840" activeTab="4" xr2:uid="{00000000-000D-0000-FFFF-FFFF00000000}"/>
  </bookViews>
  <sheets>
    <sheet name="Quote_Summary" sheetId="6" r:id="rId1"/>
    <sheet name="Appendix_A Stationery Kitchen" sheetId="22" r:id="rId2"/>
    <sheet name="Appendix_B Copy Paper" sheetId="20" r:id="rId3"/>
    <sheet name="Appendix_C Janitorial Personal" sheetId="16" r:id="rId4"/>
    <sheet name="Order_Summary" sheetId="19" r:id="rId5"/>
    <sheet name="Lookups" sheetId="13" state="hidden" r:id="rId6"/>
  </sheets>
  <definedNames>
    <definedName name="_adhestapanddisp">INDEX(#REF!,1,1):INDEX(#REF!,COUNTA(#REF!))</definedName>
    <definedName name="_appA">INDEX(Table1[],0,MATCH(INDEX(Table3[#This Row],COLUMN()-COLUMN(Table3[])),Table1[#Headers],0))</definedName>
    <definedName name="_appB">INDEX(level1janitorial[],0,MATCH(INDEX(Table2[#This Row],COLUMN()-COLUMN(Table2[])),level1janitorial[#Headers],0))</definedName>
    <definedName name="_booksandpads">INDEX(#REF!,1,1):INDEX(#REF!,COUNTA(#REF!))</definedName>
    <definedName name="_calc">INDEX(#REF!,1,1):INDEX(#REF!,COUNTA(#REF!))</definedName>
    <definedName name="_cashbox">INDEX(#REF!,1,1):INDEX(#REF!,COUNTA(#REF!))</definedName>
    <definedName name="_cleaning">INDEX(level1janitorial[Product Category],1,1):INDEX(level1janitorial[Product Category],COUNTA(level1janitorial[Product Category]))</definedName>
    <definedName name="_conference">INDEX(#REF!,1,1):INDEX(#REF!,COUNTA(#REF!))</definedName>
    <definedName name="_coppap">INDEX(#REF!,1,1):INDEX(#REF!,COUNTA(#REF!))</definedName>
    <definedName name="_cutters">INDEX(#REF!,1,1):INDEX(#REF!,COUNTA(#REF!))</definedName>
    <definedName name="_deskofficeaccess">INDEX(#REF!,1,1):INDEX(#REF!,COUNTA(#REF!))</definedName>
    <definedName name="_diaries">INDEX(#REF!,1,1):INDEX(#REF!,COUNTA(#REF!))</definedName>
    <definedName name="_electrical">INDEX(#REF!,1,1):INDEX(#REF!,COUNTA(#REF!))</definedName>
    <definedName name="_filing">INDEX(#REF!,1,1):INDEX(#REF!,COUNTA(#REF!))</definedName>
    <definedName name="_hospitality">INDEX(#REF!,1,1):INDEX(#REF!,COUNTA(#REF!))</definedName>
    <definedName name="_laminate">INDEX(#REF!,1,1):INDEX(#REF!,COUNTA(#REF!))</definedName>
    <definedName name="_media">INDEX(#REF!,1,1):INDEX(#REF!,COUNTA(#REF!))</definedName>
    <definedName name="_offkitprov">INDEX(Table1[Office Kitchen Provisions],1,1):INDEX(Table1[Office Kitchen Provisions],COUNTA(Table1[Office Kitchen Provisions]))</definedName>
    <definedName name="_offstat">INDEX(Table1[Office Stationery],1,1):INDEX(Table1[Office Stationery],COUNTA(Table1[Office Stationery]))</definedName>
    <definedName name="_personalgoods">INDEX(#REF!,1,1):INDEX(#REF!,COUNTA(#REF!))</definedName>
    <definedName name="_safetygoods">INDEX(#REF!,1,1):INDEX(#REF!,COUNTA(#REF!))</definedName>
    <definedName name="_staplers">INDEX(#REF!,1,1):INDEX(#REF!,COUNTA(#REF!))</definedName>
    <definedName name="_torches">INDEX(#REF!,1,1):INDEX(#REF!,COUNTA(#REF!))</definedName>
    <definedName name="_uselist">INDEX(_appA,1,1):INDEX(_appA,COUNTA(_appA))</definedName>
    <definedName name="_uselist2">INDEX(_appB,1,1):INDEX(_appB,COUNTA(_appB))</definedName>
    <definedName name="_writing">INDEX(#REF!,1,1):INDEX(#REF!,COUNTA(#REF!))</definedName>
    <definedName name="AncServ">Lookups!$H$1:$H$10</definedName>
    <definedName name="Category">Lookups!$D$1:$D$7</definedName>
    <definedName name="Catergory">Lookups!$D$1:$D$7</definedName>
    <definedName name="Contractors">Lookups!$EV$1:$EV$13</definedName>
    <definedName name="Copy">Lookups!$E$1</definedName>
    <definedName name="CTerm">Lookups!$ET$1:$ET$5</definedName>
    <definedName name="CTermOptions">Lookups!#REF!</definedName>
    <definedName name="Extensions">Lookups!$B$1:$B$2</definedName>
    <definedName name="Janitorial">Lookups!$F$1:$F$4</definedName>
    <definedName name="Office_Kitchen_Provisions">Lookups!$J$2:$J$16</definedName>
    <definedName name="Office_Stationery">Lookups!$I$2:$I$16</definedName>
    <definedName name="OrderType">Lookups!$EN$1:$EN$4</definedName>
    <definedName name="Orgs1">Lookups!$EQ$9:$EQ$122</definedName>
    <definedName name="Orgs2">Lookups!$ER$9:$ER$38</definedName>
    <definedName name="Orgs3">Lookups!$ES$9:$ES$27</definedName>
    <definedName name="Orgs4">Lookups!$ET$1</definedName>
    <definedName name="Orgs5">Lookups!$EU$9:$EU$305</definedName>
    <definedName name="OrgType">Lookups!$EP$1:$EP$6</definedName>
    <definedName name="Panel">Lookups!$EP$1:$EP$2</definedName>
    <definedName name="Periph">Lookups!$G$16:$G$17</definedName>
    <definedName name="PlanTypes">Lookups!$EO$1:$EO$7</definedName>
    <definedName name="ProdGrade">Lookups!$C$1:$C$3</definedName>
    <definedName name="ProdType">Lookups!$G$1:$G$12</definedName>
    <definedName name="PType">Lookups!$D$1:$D$4</definedName>
    <definedName name="PurchaseType">Lookups!$ES$1:$ES$3</definedName>
    <definedName name="RegionLoc">Lookups!$EN$9:$EN$22</definedName>
    <definedName name="statkitlookup">Lookups!$FL$1:$GD$15</definedName>
    <definedName name="Term">Lookups!$A$1:$A$5</definedName>
    <definedName name="UpgComp">Lookups!$G$13:$G$15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Y2" i="13" l="1"/>
  <c r="EY4" i="13"/>
  <c r="EY7" i="13"/>
  <c r="EY13" i="13"/>
  <c r="B40" i="6" s="1"/>
  <c r="G1" i="19" l="1"/>
  <c r="G1" i="6"/>
  <c r="C10" i="6"/>
  <c r="B10" i="6"/>
  <c r="C9" i="6"/>
  <c r="B9" i="6"/>
  <c r="C8" i="6"/>
  <c r="B8" i="6"/>
  <c r="B11" i="6" l="1"/>
  <c r="C11" i="6"/>
  <c r="J7" i="20"/>
  <c r="K106" i="22" l="1"/>
  <c r="K105" i="22"/>
  <c r="K104" i="22"/>
  <c r="K103" i="22"/>
  <c r="K102" i="22"/>
  <c r="K101" i="22"/>
  <c r="K100" i="22"/>
  <c r="K99" i="22"/>
  <c r="K98" i="22"/>
  <c r="K97" i="22"/>
  <c r="K96" i="22"/>
  <c r="K95" i="22"/>
  <c r="K94" i="22"/>
  <c r="K93" i="22"/>
  <c r="K92" i="22"/>
  <c r="K91" i="22"/>
  <c r="K90" i="22"/>
  <c r="K89" i="22"/>
  <c r="K88" i="22"/>
  <c r="K87" i="22"/>
  <c r="K86" i="22"/>
  <c r="K85" i="22"/>
  <c r="K84" i="22"/>
  <c r="K83" i="22"/>
  <c r="K82" i="22"/>
  <c r="K81" i="22"/>
  <c r="K80" i="22"/>
  <c r="K79" i="22"/>
  <c r="K78" i="22"/>
  <c r="K77" i="22"/>
  <c r="K76" i="22"/>
  <c r="K75" i="22"/>
  <c r="K74" i="22"/>
  <c r="K73" i="22"/>
  <c r="K7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K12" i="22"/>
  <c r="K11" i="22"/>
  <c r="K8" i="22"/>
  <c r="K7" i="22"/>
  <c r="J105"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D9" i="6" l="1"/>
  <c r="D8" i="6"/>
  <c r="A12" i="19"/>
  <c r="B36" i="19" l="1"/>
  <c r="B21" i="19"/>
  <c r="B20" i="19"/>
  <c r="B6" i="19"/>
  <c r="B40" i="19" l="1"/>
  <c r="B39" i="19"/>
  <c r="B5" i="19"/>
  <c r="B29" i="19" l="1"/>
  <c r="D29" i="19"/>
  <c r="D28" i="19"/>
  <c r="B28" i="19"/>
  <c r="B26" i="19"/>
  <c r="D26" i="19"/>
  <c r="D25" i="19"/>
  <c r="B25" i="19"/>
  <c r="B38" i="19"/>
  <c r="D36" i="19"/>
  <c r="C36" i="19"/>
  <c r="D35" i="19"/>
  <c r="C35" i="19"/>
  <c r="B35" i="19"/>
  <c r="D34" i="19"/>
  <c r="C34" i="19"/>
  <c r="B34" i="19"/>
  <c r="D33" i="19"/>
  <c r="D32" i="19"/>
  <c r="B32" i="19"/>
  <c r="D20" i="19" l="1"/>
  <c r="D19" i="19"/>
  <c r="B19" i="19"/>
  <c r="D40" i="6"/>
  <c r="D39" i="6"/>
  <c r="B4" i="19" l="1"/>
  <c r="C23" i="19" l="1"/>
  <c r="B26" i="6" l="1"/>
  <c r="B33" i="19" s="1"/>
  <c r="D31" i="6" l="1"/>
  <c r="L6" i="22" s="1"/>
  <c r="K105" i="16"/>
  <c r="K104" i="16"/>
  <c r="K103" i="16"/>
  <c r="K102" i="16"/>
  <c r="K101" i="16"/>
  <c r="K100" i="16"/>
  <c r="K99" i="16"/>
  <c r="K98" i="16"/>
  <c r="K97" i="16"/>
  <c r="K96" i="16"/>
  <c r="K95" i="16"/>
  <c r="K94" i="16"/>
  <c r="K93" i="16"/>
  <c r="K92" i="16"/>
  <c r="K91" i="16"/>
  <c r="K90"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7" i="16"/>
  <c r="L6" i="16" l="1"/>
  <c r="D10" i="6" s="1"/>
  <c r="D11" i="6" s="1"/>
  <c r="K6" i="20"/>
  <c r="D3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14" authorId="0" shapeId="0" xr:uid="{00000000-0006-0000-0000-000001000000}">
      <text>
        <r>
          <rPr>
            <sz val="10"/>
            <color indexed="81"/>
            <rFont val="Arial"/>
            <family val="2"/>
          </rPr>
          <t>Name of the Public Authority or other Approved User of the CUA.</t>
        </r>
        <r>
          <rPr>
            <sz val="9"/>
            <color indexed="81"/>
            <rFont val="Tahoma"/>
            <family val="2"/>
          </rPr>
          <t xml:space="preserve">
</t>
        </r>
      </text>
    </comment>
    <comment ref="A33" authorId="0" shapeId="0" xr:uid="{00000000-0006-0000-0000-000002000000}">
      <text>
        <r>
          <rPr>
            <b/>
            <sz val="10"/>
            <color indexed="81"/>
            <rFont val="Arial"/>
            <family val="2"/>
          </rPr>
          <t>Requirements:</t>
        </r>
        <r>
          <rPr>
            <sz val="10"/>
            <color indexed="81"/>
            <rFont val="Arial"/>
            <family val="2"/>
          </rPr>
          <t xml:space="preserve">
- Delivery Acceptance; 
- Time Requirements; 
- Installation; and 
- Other requirements relating to delivery.</t>
        </r>
      </text>
    </comment>
    <comment ref="A36" authorId="0" shapeId="0" xr:uid="{00000000-0006-0000-0000-000003000000}">
      <text>
        <r>
          <rPr>
            <sz val="10"/>
            <color indexed="81"/>
            <rFont val="Arial"/>
            <family val="2"/>
          </rPr>
          <t>Including:
- SLAs;
- Non-Standard Specifications; 
- Ancillary Services Information; 
- Other Customer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Trichilo,David</author>
    <author>Department of Finance</author>
  </authors>
  <commentList>
    <comment ref="B6" authorId="0" shapeId="0" xr:uid="{CF6C3EE3-6250-486C-AA6B-16EE5695E2D4}">
      <text>
        <r>
          <rPr>
            <b/>
            <sz val="9"/>
            <color indexed="81"/>
            <rFont val="Tahoma"/>
            <charset val="1"/>
          </rPr>
          <t>Department of Finance:</t>
        </r>
        <r>
          <rPr>
            <sz val="9"/>
            <color indexed="81"/>
            <rFont val="Tahoma"/>
            <charset val="1"/>
          </rPr>
          <t xml:space="preserve">
Green Range is preferred option where available 
</t>
        </r>
      </text>
    </comment>
    <comment ref="K6" authorId="1" shapeId="0" xr:uid="{80C8D4DC-EA41-422B-9237-A1F82B0CDCD4}">
      <text>
        <r>
          <rPr>
            <sz val="11"/>
            <color indexed="81"/>
            <rFont val="Arial"/>
            <family val="2"/>
          </rPr>
          <t xml:space="preserve">Please fill in Product Unit Price. 
Total Price must equal Unit Price * Qty </t>
        </r>
      </text>
    </comment>
    <comment ref="L6" authorId="1" shapeId="0" xr:uid="{C9D67102-FB35-4CC2-AEA9-A504B9797A58}">
      <text>
        <r>
          <rPr>
            <sz val="11"/>
            <color indexed="81"/>
            <rFont val="Arial"/>
            <family val="2"/>
          </rPr>
          <t xml:space="preserve">Delivery / Surcharge price for total quantity of products.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J6" authorId="0" shapeId="0" xr:uid="{78298797-7C5F-4188-9AC3-04FAA368B47F}">
      <text>
        <r>
          <rPr>
            <sz val="11"/>
            <color indexed="81"/>
            <rFont val="Arial"/>
            <family val="2"/>
          </rPr>
          <t xml:space="preserve">Please fill in Product Unit Price. 
Total Price must equal Unit Price * Qty </t>
        </r>
      </text>
    </comment>
    <comment ref="K6" authorId="0" shapeId="0" xr:uid="{4B8942B0-73A5-40B4-947B-1CF31A28DCB0}">
      <text>
        <r>
          <rPr>
            <sz val="11"/>
            <color indexed="81"/>
            <rFont val="Arial"/>
            <family val="2"/>
          </rPr>
          <t xml:space="preserve">Delivery / Surcharge price for total quantity of products.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K6" authorId="0" shapeId="0" xr:uid="{00000000-0006-0000-0100-000001000000}">
      <text>
        <r>
          <rPr>
            <sz val="11"/>
            <color indexed="81"/>
            <rFont val="Arial"/>
            <family val="2"/>
          </rPr>
          <t xml:space="preserve">Please fill in Product Unit Price. 
Total Price must equal Unit Price * Qty </t>
        </r>
      </text>
    </comment>
    <comment ref="L6" authorId="0" shapeId="0" xr:uid="{00000000-0006-0000-0100-000002000000}">
      <text>
        <r>
          <rPr>
            <sz val="11"/>
            <color indexed="81"/>
            <rFont val="Arial"/>
            <family val="2"/>
          </rPr>
          <t xml:space="preserve">Delivery / Surcharge price for total quantity of products.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40" authorId="0" shapeId="0" xr:uid="{00000000-0006-0000-0200-000002000000}">
      <text>
        <r>
          <rPr>
            <b/>
            <sz val="10"/>
            <color indexed="81"/>
            <rFont val="Arial"/>
            <family val="2"/>
          </rPr>
          <t>Requirements:</t>
        </r>
        <r>
          <rPr>
            <sz val="10"/>
            <color indexed="81"/>
            <rFont val="Arial"/>
            <family val="2"/>
          </rPr>
          <t xml:space="preserve">
- Delivery Acceptance; 
- Time Requirements; 
- Installation; and 
- Other requirements relating to delivery.</t>
        </r>
      </text>
    </comment>
  </commentList>
</comments>
</file>

<file path=xl/sharedStrings.xml><?xml version="1.0" encoding="utf-8"?>
<sst xmlns="http://schemas.openxmlformats.org/spreadsheetml/2006/main" count="1626" uniqueCount="1419">
  <si>
    <t>CUAOFP2023 - QUOTE FORM</t>
  </si>
  <si>
    <t>Subject:</t>
  </si>
  <si>
    <t>PART A - Quote Summary (Customer to Complete)</t>
  </si>
  <si>
    <t>Quote Form Instructions</t>
  </si>
  <si>
    <t>Customer Quote Reference:</t>
  </si>
  <si>
    <t>Date Requested:</t>
  </si>
  <si>
    <r>
      <rPr>
        <b/>
        <u/>
        <sz val="11"/>
        <color theme="1"/>
        <rFont val="Arial"/>
        <family val="2"/>
      </rPr>
      <t>Customer</t>
    </r>
    <r>
      <rPr>
        <sz val="11"/>
        <color theme="1"/>
        <rFont val="Arial"/>
        <family val="2"/>
      </rPr>
      <t xml:space="preserve"> (seeking Quote, Green sections)
A1) Customer to fill in </t>
    </r>
    <r>
      <rPr>
        <b/>
        <sz val="11"/>
        <color theme="1"/>
        <rFont val="Arial"/>
        <family val="2"/>
      </rPr>
      <t>Part A - Quote Summary;</t>
    </r>
    <r>
      <rPr>
        <sz val="11"/>
        <color theme="1"/>
        <rFont val="Arial"/>
        <family val="2"/>
      </rPr>
      <t xml:space="preserve"> 
A2) Customer to fill in</t>
    </r>
    <r>
      <rPr>
        <b/>
        <sz val="11"/>
        <color theme="1"/>
        <rFont val="Arial"/>
        <family val="2"/>
      </rPr>
      <t xml:space="preserve"> Section 1 </t>
    </r>
    <r>
      <rPr>
        <sz val="11"/>
        <color theme="1"/>
        <rFont val="Arial"/>
        <family val="2"/>
      </rPr>
      <t>of the relevant</t>
    </r>
    <r>
      <rPr>
        <b/>
        <sz val="11"/>
        <color theme="1"/>
        <rFont val="Arial"/>
        <family val="2"/>
      </rPr>
      <t xml:space="preserve"> Appendix or Appendixes</t>
    </r>
    <r>
      <rPr>
        <sz val="11"/>
        <color theme="1"/>
        <rFont val="Arial"/>
        <family val="2"/>
      </rPr>
      <t xml:space="preserve"> (</t>
    </r>
    <r>
      <rPr>
        <b/>
        <sz val="11"/>
        <color theme="1"/>
        <rFont val="Arial"/>
        <family val="2"/>
      </rPr>
      <t>Appendix A - Office Stationery and Kitchen Supplies, Appendix B - Copy Paper, Appendix C - Janitorial and Personal Goods</t>
    </r>
    <r>
      <rPr>
        <sz val="11"/>
        <color theme="1"/>
        <rFont val="Arial"/>
        <family val="2"/>
      </rPr>
      <t xml:space="preserve">; 
A3) Customer to </t>
    </r>
    <r>
      <rPr>
        <b/>
        <sz val="11"/>
        <color theme="1"/>
        <rFont val="Arial"/>
        <family val="2"/>
      </rPr>
      <t>send completed Quote Form</t>
    </r>
    <r>
      <rPr>
        <sz val="11"/>
        <color theme="1"/>
        <rFont val="Arial"/>
        <family val="2"/>
      </rPr>
      <t xml:space="preserve"> to Contractors using the subject line generated in Cell G1 above; &amp; 
</t>
    </r>
    <r>
      <rPr>
        <b/>
        <sz val="11"/>
        <color theme="1"/>
        <rFont val="Arial"/>
        <family val="2"/>
      </rPr>
      <t xml:space="preserve">Note: </t>
    </r>
    <r>
      <rPr>
        <sz val="11"/>
        <color theme="1"/>
        <rFont val="Arial"/>
        <family val="2"/>
      </rPr>
      <t>Ensure any attachments are included with the email and referenced within this form (where applicable).</t>
    </r>
  </si>
  <si>
    <t>Notes on Requirements
(or refer attached):</t>
  </si>
  <si>
    <t>Contract Commencement:</t>
  </si>
  <si>
    <t>As per Date of Acceptance</t>
  </si>
  <si>
    <t>Product Summary (from Appendixes)</t>
  </si>
  <si>
    <t>Appendix</t>
  </si>
  <si>
    <t>Unique Products</t>
  </si>
  <si>
    <t>Total Quantity</t>
  </si>
  <si>
    <t>Total Price 
($ Inc GST from Contractor)</t>
  </si>
  <si>
    <t>Office Stationery &amp; Kitchen Provisions</t>
  </si>
  <si>
    <r>
      <rPr>
        <b/>
        <u/>
        <sz val="11"/>
        <color theme="1"/>
        <rFont val="Arial"/>
        <family val="2"/>
      </rPr>
      <t>Contractor</t>
    </r>
    <r>
      <rPr>
        <sz val="11"/>
        <color theme="1"/>
        <rFont val="Arial"/>
        <family val="2"/>
      </rPr>
      <t xml:space="preserve"> (responding to Quote, Purple sections)
B1) Contractor to fill in </t>
    </r>
    <r>
      <rPr>
        <b/>
        <sz val="11"/>
        <color theme="1"/>
        <rFont val="Arial"/>
        <family val="2"/>
      </rPr>
      <t>Part B - Quote Summary</t>
    </r>
    <r>
      <rPr>
        <sz val="11"/>
        <color theme="1"/>
        <rFont val="Arial"/>
        <family val="2"/>
      </rPr>
      <t xml:space="preserve"> below;
B2) Contractor to fill in </t>
    </r>
    <r>
      <rPr>
        <b/>
        <sz val="11"/>
        <color theme="1"/>
        <rFont val="Arial"/>
        <family val="2"/>
      </rPr>
      <t>Section 2</t>
    </r>
    <r>
      <rPr>
        <sz val="11"/>
        <color theme="1"/>
        <rFont val="Arial"/>
        <family val="2"/>
      </rPr>
      <t xml:space="preserve"> of the relevant </t>
    </r>
    <r>
      <rPr>
        <b/>
        <sz val="11"/>
        <color theme="1"/>
        <rFont val="Arial"/>
        <family val="2"/>
      </rPr>
      <t>Appendix or Appendixes</t>
    </r>
    <r>
      <rPr>
        <sz val="11"/>
        <color theme="1"/>
        <rFont val="Arial"/>
        <family val="2"/>
      </rPr>
      <t>, specifying pricing in response to Customer requirements of  Section 1;
B3) Contractor to send completed Quote form with attachments (where applicable) back to Customer.</t>
    </r>
  </si>
  <si>
    <t>Copy Paper</t>
  </si>
  <si>
    <t>Janitorial &amp; Personal Goods</t>
  </si>
  <si>
    <t xml:space="preserve">Total </t>
  </si>
  <si>
    <t>Customer Information</t>
  </si>
  <si>
    <t>Customer Type:</t>
  </si>
  <si>
    <t>1 - Public Authority</t>
  </si>
  <si>
    <r>
      <t xml:space="preserve">Customer to complete Order Form where Quote is accepted. 
</t>
    </r>
    <r>
      <rPr>
        <sz val="11"/>
        <color theme="1"/>
        <rFont val="Arial"/>
        <family val="2"/>
      </rPr>
      <t>Please click on the "Order Form" link below to navigate to the "Order_Summary" page to finalise the Order.</t>
    </r>
  </si>
  <si>
    <t>Customer / Department:</t>
  </si>
  <si>
    <t>Department of Finance</t>
  </si>
  <si>
    <t xml:space="preserve">Customer Area / Branch: </t>
  </si>
  <si>
    <t>Customer Street Address:</t>
  </si>
  <si>
    <t>Panel 1 - Order Form</t>
  </si>
  <si>
    <t>Purchasing Officer Details</t>
  </si>
  <si>
    <t>Name:</t>
  </si>
  <si>
    <t>Job Title:</t>
  </si>
  <si>
    <t>Procurement Manager</t>
  </si>
  <si>
    <t>Phone:</t>
  </si>
  <si>
    <t>Email:</t>
  </si>
  <si>
    <t>Customer's Representative (Contract Manager) Details</t>
  </si>
  <si>
    <t>Customer Requirements Summary</t>
  </si>
  <si>
    <t>Invoicing Details</t>
  </si>
  <si>
    <t>Payment &amp; Invoicing Method:</t>
  </si>
  <si>
    <t>New (as specified below)</t>
  </si>
  <si>
    <t>Contact Name:</t>
  </si>
  <si>
    <t>Job Title (if applicable):</t>
  </si>
  <si>
    <t>Branch:</t>
  </si>
  <si>
    <t>Address for invoice (if applicable):</t>
  </si>
  <si>
    <t>Email for invoice (if applicable):</t>
  </si>
  <si>
    <t>Account Payment / Invoicing Instructions (if applicable):</t>
  </si>
  <si>
    <t>Delivery Details</t>
  </si>
  <si>
    <t>Delivery Region / Area:</t>
  </si>
  <si>
    <t>Perth Metropolitan Region &amp; City of Mandurah</t>
  </si>
  <si>
    <t>Shipping Address:</t>
  </si>
  <si>
    <t>Delivery Requirements:</t>
  </si>
  <si>
    <t>Other Requirements</t>
  </si>
  <si>
    <t>Special Instructions:</t>
  </si>
  <si>
    <t>Additional Customer Requirements:</t>
  </si>
  <si>
    <t>PART B - Quote Summary (Contractor to Complete)</t>
  </si>
  <si>
    <t>Contractor Name:</t>
  </si>
  <si>
    <t>Contractor Trading Name:</t>
  </si>
  <si>
    <t>Contractor ACN:</t>
  </si>
  <si>
    <t>Contractor ABN:</t>
  </si>
  <si>
    <t>Contractor Authorisation</t>
  </si>
  <si>
    <t>Email Address:</t>
  </si>
  <si>
    <t>Phone Number:</t>
  </si>
  <si>
    <t>Contractor Street Address:</t>
  </si>
  <si>
    <t>Contractor Signature:</t>
  </si>
  <si>
    <t>Date:</t>
  </si>
  <si>
    <t>CUAOFP2023 Quote Form Appendix C - Janitorial and Personal Goods</t>
  </si>
  <si>
    <t>Instructions (Expand to Display):</t>
  </si>
  <si>
    <r>
      <t xml:space="preserve">General Notes: 
</t>
    </r>
    <r>
      <rPr>
        <sz val="10.5"/>
        <rFont val="Arial"/>
        <family val="2"/>
      </rPr>
      <t>1 - All offered pricing must be GST Inclusive.
2 - Please add rows to the table below where additional Goods are required.
3 - Hover over Commented Cells for further details on completing this Appendix A.</t>
    </r>
  </si>
  <si>
    <t>Section 1 - Customer Requirements (Customer to Specify)</t>
  </si>
  <si>
    <t>Section 2 - Contractor Pricing (Contractor to Respond)</t>
  </si>
  <si>
    <t>Order Ref No</t>
  </si>
  <si>
    <t>Product Category</t>
  </si>
  <si>
    <t>Product Subcategory (Level 1)</t>
  </si>
  <si>
    <t>Product Subcategory (Level 2)</t>
  </si>
  <si>
    <t>Description</t>
  </si>
  <si>
    <t>Supplier Product Code</t>
  </si>
  <si>
    <t>Brand</t>
  </si>
  <si>
    <t>Qty</t>
  </si>
  <si>
    <t>Product Unit Price 
($ Inc GST)</t>
  </si>
  <si>
    <t>Total Product Price 
($ Inc GST)</t>
  </si>
  <si>
    <t>Comments / Attachments</t>
  </si>
  <si>
    <t>Adhesives, Tapes &amp; Dispensers</t>
  </si>
  <si>
    <t>Glue Sticks</t>
  </si>
  <si>
    <t>Small - 10g</t>
  </si>
  <si>
    <t>Desk &amp; Office Accessories</t>
  </si>
  <si>
    <t>Desk Trays &amp; Stackers</t>
  </si>
  <si>
    <t>CUAOFP2023 Quote Form Appendix B - Copy Paper</t>
  </si>
  <si>
    <r>
      <rPr>
        <sz val="10.5"/>
        <rFont val="Arial"/>
        <family val="2"/>
      </rPr>
      <t xml:space="preserve">• The </t>
    </r>
    <r>
      <rPr>
        <b/>
        <sz val="10.5"/>
        <rFont val="Arial"/>
        <family val="2"/>
      </rPr>
      <t>Customer</t>
    </r>
    <r>
      <rPr>
        <sz val="10.5"/>
        <rFont val="Arial"/>
        <family val="2"/>
      </rPr>
      <t xml:space="preserve"> must complete </t>
    </r>
    <r>
      <rPr>
        <b/>
        <sz val="10.5"/>
        <rFont val="Arial"/>
        <family val="2"/>
      </rPr>
      <t xml:space="preserve">Section 1 </t>
    </r>
    <r>
      <rPr>
        <sz val="10.5"/>
        <rFont val="Arial"/>
        <family val="2"/>
      </rPr>
      <t xml:space="preserve">of the table below specifying all Goods required.
• The </t>
    </r>
    <r>
      <rPr>
        <b/>
        <sz val="10.5"/>
        <rFont val="Arial"/>
        <family val="2"/>
      </rPr>
      <t>Contractor</t>
    </r>
    <r>
      <rPr>
        <sz val="10.5"/>
        <rFont val="Arial"/>
        <family val="2"/>
      </rPr>
      <t xml:space="preserve"> must quote pricing for all Products in </t>
    </r>
    <r>
      <rPr>
        <b/>
        <sz val="10.5"/>
        <rFont val="Arial"/>
        <family val="2"/>
      </rPr>
      <t xml:space="preserve">Section 2. 
• </t>
    </r>
    <r>
      <rPr>
        <sz val="10.5"/>
        <rFont val="Arial"/>
        <family val="2"/>
      </rPr>
      <t>Pricing must align with the current agreed pricing for Catalogue Goods on CUAOFP2021, or adhere to the agreed minimum discounts for Non-Catalogue Goods.</t>
    </r>
    <r>
      <rPr>
        <b/>
        <sz val="10.5"/>
        <rFont val="Arial"/>
        <family val="2"/>
      </rPr>
      <t xml:space="preserve">
• </t>
    </r>
    <r>
      <rPr>
        <sz val="10.5"/>
        <rFont val="Arial"/>
        <family val="2"/>
      </rPr>
      <t xml:space="preserve">Where a regional delivery surcharge applies the price in column T must reflect the price for total quantity rather than a unit price. </t>
    </r>
  </si>
  <si>
    <r>
      <t xml:space="preserve">General Notes: 
</t>
    </r>
    <r>
      <rPr>
        <sz val="10.5"/>
        <rFont val="Arial"/>
        <family val="2"/>
      </rPr>
      <t xml:space="preserve">1 - All offered pricing must be </t>
    </r>
    <r>
      <rPr>
        <b/>
        <u/>
        <sz val="10.5"/>
        <rFont val="Arial"/>
        <family val="2"/>
      </rPr>
      <t>GST Inclusive.</t>
    </r>
    <r>
      <rPr>
        <sz val="10.5"/>
        <rFont val="Arial"/>
        <family val="2"/>
      </rPr>
      <t xml:space="preserve">
2 - Please add rows to the table below where additional Goods are required.</t>
    </r>
    <r>
      <rPr>
        <b/>
        <sz val="10.5"/>
        <rFont val="Arial"/>
        <family val="2"/>
      </rPr>
      <t xml:space="preserve">
3</t>
    </r>
    <r>
      <rPr>
        <sz val="10.5"/>
        <rFont val="Arial"/>
        <family val="2"/>
      </rPr>
      <t xml:space="preserve"> - Hover over Commented Cells for further details on completing this Appendix A.</t>
    </r>
  </si>
  <si>
    <t>Product Specification</t>
  </si>
  <si>
    <t>Unit Type</t>
  </si>
  <si>
    <t>Supplier  Product Code</t>
  </si>
  <si>
    <t>Price Per Unit
($ Inc GST)</t>
  </si>
  <si>
    <t>Total Price 
($ Inc GST)</t>
  </si>
  <si>
    <t>A4 white 80gsm, 210 x 297mm, long grain, dust free, 500 sheets per ream</t>
  </si>
  <si>
    <r>
      <t xml:space="preserve">• The </t>
    </r>
    <r>
      <rPr>
        <b/>
        <sz val="10.5"/>
        <rFont val="Arial"/>
        <family val="2"/>
      </rPr>
      <t>Customer</t>
    </r>
    <r>
      <rPr>
        <sz val="10.5"/>
        <rFont val="Arial"/>
        <family val="2"/>
      </rPr>
      <t xml:space="preserve"> must complete Section 1 of the table below specifying all Goods required.
• The </t>
    </r>
    <r>
      <rPr>
        <b/>
        <sz val="10.5"/>
        <rFont val="Arial"/>
        <family val="2"/>
      </rPr>
      <t>Contractor</t>
    </r>
    <r>
      <rPr>
        <sz val="10.5"/>
        <rFont val="Arial"/>
        <family val="2"/>
      </rPr>
      <t xml:space="preserve"> must quote pricing for all Products in Section 2. 
• Pricing must align with the current agreed pricing for Catalogue Goods on CUAOFP2021, or adhere to the agreed minimum discounts for Non-Catalogue Goods.
• Where a regional delivery surcharge applies the price in column K must reflect the price for total quantity rather than a unit price. </t>
    </r>
  </si>
  <si>
    <t>Cleaning</t>
  </si>
  <si>
    <t>Janitorial Supplies</t>
  </si>
  <si>
    <t>Bin Liners</t>
  </si>
  <si>
    <t>240L Roll</t>
  </si>
  <si>
    <t>CUAOFP2023 - ORDER FORM</t>
  </si>
  <si>
    <t>Section 1  - Contract Summary</t>
  </si>
  <si>
    <t>Order Form Instructions</t>
  </si>
  <si>
    <t>Order Number:</t>
  </si>
  <si>
    <r>
      <rPr>
        <b/>
        <u/>
        <sz val="11"/>
        <color theme="1"/>
        <rFont val="Arial"/>
        <family val="2"/>
      </rPr>
      <t>Customer</t>
    </r>
    <r>
      <rPr>
        <u/>
        <sz val="11"/>
        <color theme="1"/>
        <rFont val="Arial"/>
        <family val="2"/>
      </rPr>
      <t xml:space="preserve"> </t>
    </r>
    <r>
      <rPr>
        <sz val="11"/>
        <color theme="1"/>
        <rFont val="Arial"/>
        <family val="2"/>
      </rPr>
      <t xml:space="preserve">(placing the Order):
1) Confirm all pre-filled details and complete other fields in </t>
    </r>
    <r>
      <rPr>
        <b/>
        <sz val="11"/>
        <color theme="1"/>
        <rFont val="Arial"/>
        <family val="2"/>
      </rPr>
      <t xml:space="preserve">Sections 1 </t>
    </r>
    <r>
      <rPr>
        <sz val="11"/>
        <color theme="1"/>
        <rFont val="Arial"/>
        <family val="2"/>
      </rPr>
      <t xml:space="preserve">to </t>
    </r>
    <r>
      <rPr>
        <b/>
        <sz val="11"/>
        <color theme="1"/>
        <rFont val="Arial"/>
        <family val="2"/>
      </rPr>
      <t>6</t>
    </r>
    <r>
      <rPr>
        <sz val="11"/>
        <color theme="1"/>
        <rFont val="Arial"/>
        <family val="2"/>
      </rPr>
      <t xml:space="preserve">
(</t>
    </r>
    <r>
      <rPr>
        <b/>
        <sz val="11"/>
        <color theme="1"/>
        <rFont val="Arial"/>
        <family val="2"/>
      </rPr>
      <t>note</t>
    </r>
    <r>
      <rPr>
        <sz val="11"/>
        <color theme="1"/>
        <rFont val="Arial"/>
        <family val="2"/>
      </rPr>
      <t xml:space="preserve"> </t>
    </r>
    <r>
      <rPr>
        <b/>
        <u/>
        <sz val="11"/>
        <color theme="1" tint="0.499984740745262"/>
        <rFont val="Arial"/>
        <family val="2"/>
      </rPr>
      <t>Grey</t>
    </r>
    <r>
      <rPr>
        <sz val="11"/>
        <color theme="1"/>
        <rFont val="Arial"/>
        <family val="2"/>
      </rPr>
      <t xml:space="preserve"> fields are pre-filled with Quote details where available, but may be overwritten where required by the Customer); 
2) Confirm</t>
    </r>
    <r>
      <rPr>
        <b/>
        <sz val="11"/>
        <color theme="1"/>
        <rFont val="Arial"/>
        <family val="2"/>
      </rPr>
      <t xml:space="preserve"> </t>
    </r>
    <r>
      <rPr>
        <sz val="11"/>
        <color theme="1"/>
        <rFont val="Arial"/>
        <family val="2"/>
      </rPr>
      <t xml:space="preserve">information in the relevant Appendix (A, B C) is all correct; and 
3) Send Order, once completed to </t>
    </r>
    <r>
      <rPr>
        <b/>
        <sz val="11"/>
        <color theme="1"/>
        <rFont val="Arial"/>
        <family val="2"/>
      </rPr>
      <t>Contractor</t>
    </r>
    <r>
      <rPr>
        <sz val="11"/>
        <color theme="1"/>
        <rFont val="Arial"/>
        <family val="2"/>
      </rPr>
      <t xml:space="preserve"> (including any attachments) with subject line as per </t>
    </r>
    <r>
      <rPr>
        <b/>
        <sz val="11"/>
        <color theme="1"/>
        <rFont val="Arial"/>
        <family val="2"/>
      </rPr>
      <t xml:space="preserve">cell G1 </t>
    </r>
    <r>
      <rPr>
        <sz val="11"/>
        <color theme="1"/>
        <rFont val="Arial"/>
        <family val="2"/>
      </rPr>
      <t>above</t>
    </r>
    <r>
      <rPr>
        <b/>
        <sz val="11"/>
        <color theme="1"/>
        <rFont val="Arial"/>
        <family val="2"/>
      </rPr>
      <t>.</t>
    </r>
    <r>
      <rPr>
        <sz val="11"/>
        <color theme="1"/>
        <rFont val="Arial"/>
        <family val="2"/>
      </rPr>
      <t xml:space="preserve">
</t>
    </r>
    <r>
      <rPr>
        <b/>
        <sz val="11"/>
        <color theme="1"/>
        <rFont val="Arial"/>
        <family val="2"/>
      </rPr>
      <t xml:space="preserve">
Notes:</t>
    </r>
    <r>
      <rPr>
        <sz val="11"/>
        <color theme="1"/>
        <rFont val="Arial"/>
        <family val="2"/>
      </rPr>
      <t xml:space="preserve">
1) All pricing information must be specified in Appendix A.
2) Please reference any attachments or further information.</t>
    </r>
  </si>
  <si>
    <t>Quote ref (if applicable):</t>
  </si>
  <si>
    <t>Pricing:</t>
  </si>
  <si>
    <t>Per one or a combination of Appendix A, B and C</t>
  </si>
  <si>
    <t>Contract Term:</t>
  </si>
  <si>
    <t>Terms &amp; Conditions:</t>
  </si>
  <si>
    <t>Other than the terms and conditions specified in the Customer Contract Documents (including this Order Form), no other standard conditions of sale, invoices, standard terms of use, standard form licenses or similar apply to the Customer Contract, even if at some later date the Customer signs or otherwise purports to accept the same.</t>
  </si>
  <si>
    <t>Attachments:</t>
  </si>
  <si>
    <t>Attachment Details 
(List where applicable):</t>
  </si>
  <si>
    <t>Section 2 - Contractor Details</t>
  </si>
  <si>
    <t>Contractor Contact Person:</t>
  </si>
  <si>
    <t>Section 3 - Customer Details</t>
  </si>
  <si>
    <t>Customer ID:</t>
  </si>
  <si>
    <t>Section 4 - Invoicing Details</t>
  </si>
  <si>
    <t>Invoicing Method:</t>
  </si>
  <si>
    <t>New (as specified below and Appendix 1 - Accounts)</t>
  </si>
  <si>
    <t>Job Title 
(if applicable):</t>
  </si>
  <si>
    <t>Department:</t>
  </si>
  <si>
    <t>Address for invoice 
(if applicable):</t>
  </si>
  <si>
    <t>Account Payment Instructions
(if applicable):</t>
  </si>
  <si>
    <t>Section 5 - Delivery Details</t>
  </si>
  <si>
    <t>Shipping address:</t>
  </si>
  <si>
    <t xml:space="preserve">Section 6 - Offer Acceptance </t>
  </si>
  <si>
    <t>Accountable Authority:</t>
  </si>
  <si>
    <t>Accountable Authority Job Title:</t>
  </si>
  <si>
    <t>Delegated Authority Name:</t>
  </si>
  <si>
    <t>Delegated Authority Job Title:</t>
  </si>
  <si>
    <t>Delegated Authority Signature:</t>
  </si>
  <si>
    <t>Date of Acceptance:</t>
  </si>
  <si>
    <t>One (1) Year</t>
  </si>
  <si>
    <t>Desktop</t>
  </si>
  <si>
    <t>Warranty</t>
  </si>
  <si>
    <t>Animal Resources Authority</t>
  </si>
  <si>
    <t>Agricultural Produce Commission</t>
  </si>
  <si>
    <t>Boab Health Services Pty Ltd</t>
  </si>
  <si>
    <t>Specify Name of LGA in Cell Below</t>
  </si>
  <si>
    <t>55 Central Inc</t>
  </si>
  <si>
    <t>Two (2) Years</t>
  </si>
  <si>
    <t>Workstation</t>
  </si>
  <si>
    <t>Pre-Deployment</t>
  </si>
  <si>
    <t>Gascoyne Region: Shire of Carnarvon LGA
(within 20km of Carnarvon town)</t>
  </si>
  <si>
    <t>2 - Government Entities - Other</t>
  </si>
  <si>
    <t>Botanic Gardens and Parks Authority</t>
  </si>
  <si>
    <t xml:space="preserve">Architects Board of Western Australia </t>
  </si>
  <si>
    <t>Celebrate WA</t>
  </si>
  <si>
    <t>Ability Centre Australasia</t>
  </si>
  <si>
    <t>Three (3) Years</t>
  </si>
  <si>
    <t>Notebook</t>
  </si>
  <si>
    <t>Delivery</t>
  </si>
  <si>
    <t>Gascoyne Region: All Other Locations</t>
  </si>
  <si>
    <t>3 - Other Approved Bodies</t>
  </si>
  <si>
    <t>The Burswood Park Board</t>
  </si>
  <si>
    <t>Australian Health Practitioner Regulation Agency</t>
  </si>
  <si>
    <t>City of Nedlands</t>
  </si>
  <si>
    <t>Aboriginal Alcohol &amp; Drug Service Incorporated</t>
  </si>
  <si>
    <t>Four (4) Years</t>
  </si>
  <si>
    <t>Tablet</t>
  </si>
  <si>
    <t>Installation</t>
  </si>
  <si>
    <t>Goldfields-Esperance: Shire of Esperance LGA (Only within 20km of Esperance Town)</t>
  </si>
  <si>
    <t>4 - Local Government Authorities</t>
  </si>
  <si>
    <t>Central Regional TAFE</t>
  </si>
  <si>
    <t>Building and Construction Industry Training Fund</t>
  </si>
  <si>
    <t>Curtin University of Technology</t>
  </si>
  <si>
    <t>Aboriginal Health Council of WA</t>
  </si>
  <si>
    <t>Five (5) Years</t>
  </si>
  <si>
    <t>Phablet</t>
  </si>
  <si>
    <t>Asset Tagging</t>
  </si>
  <si>
    <t>Goldfields-Esperance: City Kalgoorlie-Boulder LGA (specified postcodes only)</t>
  </si>
  <si>
    <t>5 - Public Benevolent Institutions</t>
  </si>
  <si>
    <t>Chemistry Centre (WA)</t>
  </si>
  <si>
    <t>Building Services Board</t>
  </si>
  <si>
    <t>Department of Industry, Innovation and Science</t>
  </si>
  <si>
    <t>Aboriginal Hostels Limited</t>
  </si>
  <si>
    <t>Hybrid Device</t>
  </si>
  <si>
    <t>Takeback</t>
  </si>
  <si>
    <t>Goldfields-Esperance: All Other Locations</t>
  </si>
  <si>
    <t>Child and Adolescent Health Service</t>
  </si>
  <si>
    <t>Bunbury Water Corporation (Aqwest)</t>
  </si>
  <si>
    <t xml:space="preserve">Department of Infrastructure and Regional Development </t>
  </si>
  <si>
    <t>Aboriginal Legal Service of WA Inc</t>
  </si>
  <si>
    <t>Chromebook</t>
  </si>
  <si>
    <t>Trade-in</t>
  </si>
  <si>
    <t>Great Southern: City of Albany LGA</t>
  </si>
  <si>
    <t>Commissioner for Children and Young People</t>
  </si>
  <si>
    <t>Busselton Water Corporation</t>
  </si>
  <si>
    <t>Edith Cowan University</t>
  </si>
  <si>
    <t>Access Housing Australia Ltd</t>
  </si>
  <si>
    <t>Smartphone</t>
  </si>
  <si>
    <t>Collection</t>
  </si>
  <si>
    <t>Great Southern: All Other Locations</t>
  </si>
  <si>
    <t>Corruption and Crime Commission</t>
  </si>
  <si>
    <t>Commonwealth Parliamentary Association WA Branch</t>
  </si>
  <si>
    <t>Geographe Catchment Council</t>
  </si>
  <si>
    <t>ACTIV Foundation Inc</t>
  </si>
  <si>
    <t>Feature Phone</t>
  </si>
  <si>
    <t>Data Sanitisation</t>
  </si>
  <si>
    <t>Kimberley: Shire of Broome LGA (Only within 20km of Broome town required)</t>
  </si>
  <si>
    <t xml:space="preserve">Department of Biodiversity, Conservation and Attractions </t>
  </si>
  <si>
    <t>Construction Industry Long Service Leave Payments Board</t>
  </si>
  <si>
    <t>Healthdirect Australia Ltd</t>
  </si>
  <si>
    <t>Advocare Incorporated</t>
  </si>
  <si>
    <t>Thin Client</t>
  </si>
  <si>
    <t>Disposal</t>
  </si>
  <si>
    <t>Kimberley: Shire of Wyndham-East Kimberley LGA (Only within 20km of Kununurra town)</t>
  </si>
  <si>
    <t>Department of Communities</t>
  </si>
  <si>
    <t>Fremantle Ports Authority</t>
  </si>
  <si>
    <t>Kimberley Aboriginal Medical Services’ Council Inc</t>
  </si>
  <si>
    <t>Air Services Australia</t>
  </si>
  <si>
    <t>Zero Client</t>
  </si>
  <si>
    <t>Kimberley: Other Other Locations</t>
  </si>
  <si>
    <t xml:space="preserve">Department of Education </t>
  </si>
  <si>
    <t>Governor's Establishment</t>
  </si>
  <si>
    <t>Murdoch University</t>
  </si>
  <si>
    <t>Albany Youth Support Association</t>
  </si>
  <si>
    <t>Ruggedised Device</t>
  </si>
  <si>
    <t>Mid-West: City of Greater Geraldton LGA (specified postcodes)</t>
  </si>
  <si>
    <t>Horizon Power</t>
  </si>
  <si>
    <t xml:space="preserve">National Offshore Petroleum Safety and Environmental Management Authority </t>
  </si>
  <si>
    <t>Alchera Living Inc</t>
  </si>
  <si>
    <t>Product Upgrade</t>
  </si>
  <si>
    <t>Mid-West: All Other Locations</t>
  </si>
  <si>
    <t>Department of Fire and Emergency Services</t>
  </si>
  <si>
    <t>Keep Australia Beautiful Council (WA)</t>
  </si>
  <si>
    <t xml:space="preserve">Northern Agricultural Catchments Council </t>
  </si>
  <si>
    <t>Alzheimer's WA</t>
  </si>
  <si>
    <t>Warranty Upgrade</t>
  </si>
  <si>
    <t>Peel: All Locations Except City of Mandurah</t>
  </si>
  <si>
    <t>Department of Health</t>
  </si>
  <si>
    <t>Kimberley Ports Authority</t>
  </si>
  <si>
    <t xml:space="preserve">Peel-Harvey Catchment Council </t>
  </si>
  <si>
    <t xml:space="preserve">Amana Living Incorporated </t>
  </si>
  <si>
    <t>Optional Component</t>
  </si>
  <si>
    <t>Pilbara: Town of Port Hedland LGA including Port Hedland, South Hedland and Wedgefield.</t>
  </si>
  <si>
    <t>Department of Jobs, Tourism, Science and Innovation</t>
  </si>
  <si>
    <t>Western Australian Land Authority (Landcorp)</t>
  </si>
  <si>
    <t>Perth Childrens Hospital Foundation Limited</t>
  </si>
  <si>
    <t>Amaroo Care Services Inc</t>
  </si>
  <si>
    <t>Peripheral</t>
  </si>
  <si>
    <t>Pilbara: City of Karratha LGA</t>
  </si>
  <si>
    <t>Department of Justice</t>
  </si>
  <si>
    <t>Legal Aid Commission of WA</t>
  </si>
  <si>
    <t>Perth Region NRM Inc</t>
  </si>
  <si>
    <t>Anglicare WA</t>
  </si>
  <si>
    <t>Accessory</t>
  </si>
  <si>
    <t>Pilbara: All Other Locations</t>
  </si>
  <si>
    <t xml:space="preserve"> Department of Justice - Albany Regional Prison</t>
  </si>
  <si>
    <t>Legal Practice Board Western Australia</t>
  </si>
  <si>
    <t>Small Business Centre – Central Wheatbelt Inc</t>
  </si>
  <si>
    <t>Arthritis Foundation of WA Inc</t>
  </si>
  <si>
    <t>South West: City of Bunbury LGA and surrounds (including Australind)</t>
  </si>
  <si>
    <t xml:space="preserve"> Department of Justice - Bandyup Women's Prison</t>
  </si>
  <si>
    <t>Legislative Assembly</t>
  </si>
  <si>
    <t xml:space="preserve">South West Catchments Council </t>
  </si>
  <si>
    <t>Ashburton Aboriginal Corporation</t>
  </si>
  <si>
    <t>South West: City of Busselton LGA</t>
  </si>
  <si>
    <t xml:space="preserve"> Department of Justice - Boronia Pre-release Centre for Women</t>
  </si>
  <si>
    <t>Legislative Council</t>
  </si>
  <si>
    <t>Torbay Catchment Group Inc.</t>
  </si>
  <si>
    <t>Association for Service to Torture and Trauma Survivors Inc</t>
  </si>
  <si>
    <t>South West: All Other Locations</t>
  </si>
  <si>
    <t xml:space="preserve"> Department of Justice - Broome Regional Prison</t>
  </si>
  <si>
    <t>Mid West Ports Authority</t>
  </si>
  <si>
    <t>UnitingCare West</t>
  </si>
  <si>
    <t>Association for the Blind of WA Inc</t>
  </si>
  <si>
    <t>Wheatbelt: Shire of Northam LGA</t>
  </si>
  <si>
    <t xml:space="preserve"> Department of Justice - Bunbury Regional Prison</t>
  </si>
  <si>
    <t>The National Trust of Australia (WA)</t>
  </si>
  <si>
    <t>The Continence Advisory Service of WA Inc</t>
  </si>
  <si>
    <t>Association for the Welfare of Children in Hospital WA Inc.</t>
  </si>
  <si>
    <t>Wheatbelt: All Other Locations</t>
  </si>
  <si>
    <t xml:space="preserve"> Department of Justice - Casuarina Prison</t>
  </si>
  <si>
    <t>Parliamentary Inspector of the Corruption and Crime Commission of Western Australia</t>
  </si>
  <si>
    <t>The Family Planning Association of WA Inc.</t>
  </si>
  <si>
    <t>Asthma Foundation of WA Inc</t>
  </si>
  <si>
    <t xml:space="preserve"> Department of Justice - Eastern Goldfields Regional Prison</t>
  </si>
  <si>
    <t>Parliamentary Services Department (WA)</t>
  </si>
  <si>
    <t>The University of Western Australia</t>
  </si>
  <si>
    <t>Astley Care Inc</t>
  </si>
  <si>
    <t xml:space="preserve"> Department of Justice - Greenough Regional Prison</t>
  </si>
  <si>
    <t>Pilbara Ports Authority</t>
  </si>
  <si>
    <t>UWA Sport</t>
  </si>
  <si>
    <t>Air Force Association (Western Australian Division) Inc</t>
  </si>
  <si>
    <t xml:space="preserve"> Department of Justice - Hakea Prison</t>
  </si>
  <si>
    <t xml:space="preserve">Potato Marketing Corporation of Western Australia </t>
  </si>
  <si>
    <t>The University Club of Western Australia Pty Ltd</t>
  </si>
  <si>
    <t>Australian Medical Procedures Research Foundation Limited</t>
  </si>
  <si>
    <t xml:space="preserve"> Department of Justice - Karnet Prison</t>
  </si>
  <si>
    <t>Racing and Wagering Western Australia</t>
  </si>
  <si>
    <t>The University of Queensland</t>
  </si>
  <si>
    <t>Australian Red Cross Society -Western Australian Division</t>
  </si>
  <si>
    <t xml:space="preserve"> Department of Justice - Pardelup Prison</t>
  </si>
  <si>
    <t>South Coast Natural Resource Management Inc</t>
  </si>
  <si>
    <t xml:space="preserve">Wheatbelt Natural Resource Management Inc </t>
  </si>
  <si>
    <t xml:space="preserve">Autism Association of Western Australia Inc </t>
  </si>
  <si>
    <t xml:space="preserve"> Department of Justice - Roebourne Prison</t>
  </si>
  <si>
    <t>Southern Ports Authority</t>
  </si>
  <si>
    <t>Avivo: Live Life Inc</t>
  </si>
  <si>
    <t xml:space="preserve"> Department of Justice - West Kimberley Regional Prison</t>
  </si>
  <si>
    <t>State Government Ministerial and Electorate Offices (CUA purchases not to be used for party political purposes)</t>
  </si>
  <si>
    <t>Avon Youth Community &amp; Family Services Inc</t>
  </si>
  <si>
    <t xml:space="preserve"> Department of Justice - Wooroloo Prison</t>
  </si>
  <si>
    <t>Swan Bells Foundation Inc</t>
  </si>
  <si>
    <t>Baptistcare Inc.</t>
  </si>
  <si>
    <t xml:space="preserve"> Department of Justice - Banksia Hill Detention Centre</t>
  </si>
  <si>
    <t>Electricity Generation and Retail Corporation (Synergy)</t>
  </si>
  <si>
    <t>Bay of Isles Community Outreach Inc</t>
  </si>
  <si>
    <t xml:space="preserve"> Department of Justice - Regional Juvenile Remand Centres</t>
  </si>
  <si>
    <t>Teacher Registration Board of Western Australia</t>
  </si>
  <si>
    <t xml:space="preserve">Bayswater Extended Community Help Organisation Inc </t>
  </si>
  <si>
    <t xml:space="preserve"> Department of Justice - Office of the Public Advocate</t>
  </si>
  <si>
    <t>Veterinary Surgeons Board of Western Australia</t>
  </si>
  <si>
    <t>Bedingfeld Park Inc</t>
  </si>
  <si>
    <t xml:space="preserve"> Department of Justice - Registry of Births, Deaths and Marriages</t>
  </si>
  <si>
    <t>Water Corporation</t>
  </si>
  <si>
    <t>Bethesda Hospital</t>
  </si>
  <si>
    <t>Department of Local Government, Sport and Cultural Industries</t>
  </si>
  <si>
    <t>Western Australian Energy Disputes Arbitrator</t>
  </si>
  <si>
    <t>Bizlink Inc.</t>
  </si>
  <si>
    <t xml:space="preserve"> DLGSC - The Board of the Art Gallery of Western Australia</t>
  </si>
  <si>
    <t>Western Australian Greyhound Racing Association</t>
  </si>
  <si>
    <t>Blind Citizens WA Inc</t>
  </si>
  <si>
    <t xml:space="preserve"> DLGSC - The Western Australian Museum</t>
  </si>
  <si>
    <t>Western Australian Institute of Sport</t>
  </si>
  <si>
    <t>Breast Cancer Care WA inc</t>
  </si>
  <si>
    <t xml:space="preserve"> DLGSC - Perth Theatre Trust</t>
  </si>
  <si>
    <t>Western Power</t>
  </si>
  <si>
    <t>Brightwater Care Group (Inc)</t>
  </si>
  <si>
    <t xml:space="preserve"> DLGSC - ArtsWA</t>
  </si>
  <si>
    <t>Broome Youth and Families Hub Inc</t>
  </si>
  <si>
    <t xml:space="preserve"> DLGSC - State Records Office</t>
  </si>
  <si>
    <t>Bunbury Housing Association Inc/Alliance Housing WA</t>
  </si>
  <si>
    <t xml:space="preserve"> DLGSC - The Library Board of Western Australia</t>
  </si>
  <si>
    <t>Burnna Yurrul Aboriginal Corporation</t>
  </si>
  <si>
    <t>Department of Mines, Industry Regulation and Safety</t>
  </si>
  <si>
    <t>Burrguk Aboriginal Corporation</t>
  </si>
  <si>
    <t>Department of Planning, Lands and Heritage</t>
  </si>
  <si>
    <t>Cancer Council of Western Australia (Inc)</t>
  </si>
  <si>
    <t>Department of the Premier and Cabinet</t>
  </si>
  <si>
    <t>Care Options Inc</t>
  </si>
  <si>
    <t xml:space="preserve"> Department of the Premier and Cabinet - State Law Publisher</t>
  </si>
  <si>
    <t>Carers Association of Western Australia Inc</t>
  </si>
  <si>
    <t>Department of Primary Industries and Regional Development</t>
  </si>
  <si>
    <t>Carnarvon Family Support Service Inc</t>
  </si>
  <si>
    <t>Department of the Registrar, WA Industrial Relations Commission</t>
  </si>
  <si>
    <t>Casson Homes Inc</t>
  </si>
  <si>
    <t>Department of Training and Workforce Development</t>
  </si>
  <si>
    <t>Catholic Homes Inc</t>
  </si>
  <si>
    <t>Department of Transport</t>
  </si>
  <si>
    <t>Central Agcare Incorporated</t>
  </si>
  <si>
    <t xml:space="preserve">Department of Treasury </t>
  </si>
  <si>
    <t>Central Desert Native Title Services Limited</t>
  </si>
  <si>
    <t>Department of Water and Environmental Regulation</t>
  </si>
  <si>
    <t xml:space="preserve">Centrecare Inc </t>
  </si>
  <si>
    <t>East Metropolitan Health Service</t>
  </si>
  <si>
    <t>Chorus (WA)</t>
  </si>
  <si>
    <t>Economic Regulation Authority</t>
  </si>
  <si>
    <t>Citizen Advocacy Perth West</t>
  </si>
  <si>
    <t>Equal Opportunity Commission</t>
  </si>
  <si>
    <t>City of Perth Surf Life Saving Club Inc</t>
  </si>
  <si>
    <t>Forest Products Commission</t>
  </si>
  <si>
    <t>Clontarf Foundation</t>
  </si>
  <si>
    <t>Gascoyne Development Commission</t>
  </si>
  <si>
    <t>Cockburn Sea Rescue</t>
  </si>
  <si>
    <t>Gold Corporation</t>
  </si>
  <si>
    <t>Collie Senior Citizens &amp; H.A.C.C. (Services (Inc)</t>
  </si>
  <si>
    <t>Goldfields Esperance Development Commission</t>
  </si>
  <si>
    <t>Communicare Inc</t>
  </si>
  <si>
    <t>Government Employees’ Superannuation Board</t>
  </si>
  <si>
    <t>Community First International Ltd</t>
  </si>
  <si>
    <t>Great Southern Development Commission</t>
  </si>
  <si>
    <t>Community Living Association Inc</t>
  </si>
  <si>
    <t>Health and Disability Services Complaint Office</t>
  </si>
  <si>
    <t>Community Vision</t>
  </si>
  <si>
    <t>Health Support Services</t>
  </si>
  <si>
    <t>CommunityWest Inc</t>
  </si>
  <si>
    <t>Heritage Council of Western Australia</t>
  </si>
  <si>
    <t>Co-Scope-Job-Link Incorporated</t>
  </si>
  <si>
    <t>Insurance Commission of Western Australia</t>
  </si>
  <si>
    <t>Council on the Ageing WA Inc</t>
  </si>
  <si>
    <t>Kimberley Development Commission</t>
  </si>
  <si>
    <t>Crosslinks Inc</t>
  </si>
  <si>
    <t>Law Reform Commission of Western Australia</t>
  </si>
  <si>
    <t>Crossways Community Services</t>
  </si>
  <si>
    <t>Lotteries Commission of Western Australia (Lotterywest)</t>
  </si>
  <si>
    <t>Curtin Aged Persons Homes Inc</t>
  </si>
  <si>
    <t>Main Roads Western Australia</t>
  </si>
  <si>
    <t>Cystic Fibrosis Association of WA Inc</t>
  </si>
  <si>
    <t>Mental Health Commission</t>
  </si>
  <si>
    <t xml:space="preserve">DADAA Incorporated </t>
  </si>
  <si>
    <t>Metropolitan Cemeteries Board</t>
  </si>
  <si>
    <t>Dale Cottages Incorporated</t>
  </si>
  <si>
    <t>Metropolitan Redevelopment Authority</t>
  </si>
  <si>
    <t>Derbarl Yerrigan Health Service Inc</t>
  </si>
  <si>
    <t>Mid West Development Commission</t>
  </si>
  <si>
    <t>Derby Aboriginal Health Service Council Aboriginal Corporation</t>
  </si>
  <si>
    <t>Minerals Research Institute of Western Australia</t>
  </si>
  <si>
    <t>Desert Support Services Pty Ltd</t>
  </si>
  <si>
    <t>North Metropolitan Health Service</t>
  </si>
  <si>
    <t>Diabetes WA Ltd</t>
  </si>
  <si>
    <t>North Metropolitan TAFE</t>
  </si>
  <si>
    <t>Directions Family Support Association Inc.</t>
  </si>
  <si>
    <t>North Regional TAFE</t>
  </si>
  <si>
    <t>Diversity South Inc.</t>
  </si>
  <si>
    <t>Office of the Auditor General</t>
  </si>
  <si>
    <t>Djarindjin Aboriginal Corporation</t>
  </si>
  <si>
    <t>Office of the Director of Public Prosecutions</t>
  </si>
  <si>
    <t>East Pilbara Independence Support Inc</t>
  </si>
  <si>
    <t>Office of the Information Commissioner</t>
  </si>
  <si>
    <t>Eastern Region Domestic Violence Services Network Inc</t>
  </si>
  <si>
    <t>Office of the Inspector of Custodial Services</t>
  </si>
  <si>
    <t>Eastern Region Employment &amp; Community Services</t>
  </si>
  <si>
    <t>Parliamentary Commissioner for Administrative Investigations</t>
  </si>
  <si>
    <t>Edge Employment Solutions Inc</t>
  </si>
  <si>
    <t>PathWest Laboratory Medicine WA</t>
  </si>
  <si>
    <t>Epilepsy Association of Western Australia (Inc)</t>
  </si>
  <si>
    <t>Peel Development Commission</t>
  </si>
  <si>
    <t>Esperance Aged Care Facility Inc</t>
  </si>
  <si>
    <t>Pilbara Development Commission</t>
  </si>
  <si>
    <t>Esperance Tjaltjraak Native Title Aboriginal Corporation</t>
  </si>
  <si>
    <t>Public Sector Commission</t>
  </si>
  <si>
    <t>Essential Personnel</t>
  </si>
  <si>
    <t>Public Transport Authority of Western Australia</t>
  </si>
  <si>
    <t>Ethnic Communities Council of WA</t>
  </si>
  <si>
    <t>Public Trustee</t>
  </si>
  <si>
    <t>Ethnic Disability Advocacy Centre</t>
  </si>
  <si>
    <t>Quadriplegic Centre</t>
  </si>
  <si>
    <t>Fairbridge Western Australia Inc</t>
  </si>
  <si>
    <t>Rottnest Island Authority</t>
  </si>
  <si>
    <t>Far North Community Services Ltd</t>
  </si>
  <si>
    <t>Rural Business Development Corporation</t>
  </si>
  <si>
    <t>Foodbank of Western Australia</t>
  </si>
  <si>
    <t>School Curriculum and Standards Authority</t>
  </si>
  <si>
    <t>Forgotten Australians Coming Together Inc – trading as ‘Tuart Place’</t>
  </si>
  <si>
    <t>Small Business Development Corporation</t>
  </si>
  <si>
    <t>Forrest Personnel Inc</t>
  </si>
  <si>
    <t>South Metropolitan Health Service</t>
  </si>
  <si>
    <t>Free Reformed Retirement Village Assn Inc</t>
  </si>
  <si>
    <t>South Metropolitan TAFE</t>
  </si>
  <si>
    <t>Fremantle Italian Aged Persons Service Association Inc</t>
  </si>
  <si>
    <t>South Regional TAFE</t>
  </si>
  <si>
    <t>Fremantle Multicultural Centre Inc</t>
  </si>
  <si>
    <t>South West Development Commission</t>
  </si>
  <si>
    <t>Fremantle Volunteer Sea Rescue Group Inc</t>
  </si>
  <si>
    <t>Trustees of the Public Education Endowment Trust</t>
  </si>
  <si>
    <t>Fremantle Women’s Health Centre Inc</t>
  </si>
  <si>
    <t>Western Australian Tourism Commission</t>
  </si>
  <si>
    <t>Frontier Services</t>
  </si>
  <si>
    <t>WA Country Health Service</t>
  </si>
  <si>
    <t xml:space="preserve">Gelganyem Ltd </t>
  </si>
  <si>
    <t>Western Australia Police Force</t>
  </si>
  <si>
    <t>Geraldton Regional Aboriginal Medical Service Inc</t>
  </si>
  <si>
    <t xml:space="preserve"> Western Australia Police Force - Road Safety Commission</t>
  </si>
  <si>
    <t>Geraldton Regional Community Education Centre Inc</t>
  </si>
  <si>
    <t>Western Australian Electoral Commission</t>
  </si>
  <si>
    <t>Geraldton Resource Centre Inc</t>
  </si>
  <si>
    <t>Western Australian Health Promotion Foundation (Healthway)</t>
  </si>
  <si>
    <t>Geraldton Streetwork Aboriginal Corporation</t>
  </si>
  <si>
    <t>Western Australian Land Information Authority (Landgate)</t>
  </si>
  <si>
    <t>Geraldton Volunteer Marine Rescue Group (Inc)</t>
  </si>
  <si>
    <t>Western Australian Meat Industry Authority</t>
  </si>
  <si>
    <t>Global Care Group (GCG) Incorporated</t>
  </si>
  <si>
    <t>Western Australian Planning Commission</t>
  </si>
  <si>
    <t>Goldfields Community Legal Centre</t>
  </si>
  <si>
    <t>Western Australian Sports Centre Trust (VenuesWest)</t>
  </si>
  <si>
    <t>Goldfields Individual and Family Support</t>
  </si>
  <si>
    <t xml:space="preserve"> Western Australia Police Force - HBF Arena</t>
  </si>
  <si>
    <t xml:space="preserve">Goldfields Land and Sea Council </t>
  </si>
  <si>
    <t xml:space="preserve"> VenuesWest - HBF Stadium</t>
  </si>
  <si>
    <t>Good Samaritan Industries</t>
  </si>
  <si>
    <t xml:space="preserve"> VenuesWest - SpeedDome</t>
  </si>
  <si>
    <t>Gosnells Community Legal Centre Inc</t>
  </si>
  <si>
    <t xml:space="preserve"> VenuesWest - WA Athletics Stadium</t>
  </si>
  <si>
    <t>Grand Lodge of Western Australian Freemasons Homes for the Aged (Incorporated)</t>
  </si>
  <si>
    <t xml:space="preserve"> VenuesWest - Champion Lakes Regatta Centre</t>
  </si>
  <si>
    <t>Great Southern Personnel</t>
  </si>
  <si>
    <t xml:space="preserve"> VenuesWest - RAC Arena</t>
  </si>
  <si>
    <t>Green Skills Inc</t>
  </si>
  <si>
    <t xml:space="preserve"> VenuesWest - Motorplex</t>
  </si>
  <si>
    <t>Gumala Aboriginal Corporation</t>
  </si>
  <si>
    <t xml:space="preserve"> VenuesWest - NIB Stadium</t>
  </si>
  <si>
    <t>Halls Creek Community Care Inc</t>
  </si>
  <si>
    <t xml:space="preserve"> VenuesWest - Bendat Basketball Centre</t>
  </si>
  <si>
    <t>Halls Creek People’s Church Inc</t>
  </si>
  <si>
    <t xml:space="preserve"> VenuesWest - WA Rugby Centre</t>
  </si>
  <si>
    <t xml:space="preserve">Harold Hawthorne Senior Citizens’ Centre and Homes </t>
  </si>
  <si>
    <t>Western Australian Treasury Corporation</t>
  </si>
  <si>
    <t>Hedland CDEP Aboriginal Corporation</t>
  </si>
  <si>
    <t>Wheatbelt Development Commission</t>
  </si>
  <si>
    <t>Hellenic Community Benevolent Association lnc</t>
  </si>
  <si>
    <t>WorkCover Western Australia</t>
  </si>
  <si>
    <t>HepatitisWA (Inc)</t>
  </si>
  <si>
    <t>Zoological Parks Authority</t>
  </si>
  <si>
    <t>Hocart Lodge Aged Centre Inc</t>
  </si>
  <si>
    <t xml:space="preserve">Holyoake Australian Institute for Alcohol and Drug Addiction Resolution Inc </t>
  </si>
  <si>
    <t>Hope Community Services Inc</t>
  </si>
  <si>
    <t>Huntington’s WA (Inc)</t>
  </si>
  <si>
    <t>identitywa</t>
  </si>
  <si>
    <t>Inclusion WA Inc</t>
  </si>
  <si>
    <t>Independent Living Centre of WA Inc</t>
  </si>
  <si>
    <t>Institute for Respiratory Health Inc</t>
  </si>
  <si>
    <t>Interchange Inc</t>
  </si>
  <si>
    <t>Intework Inc</t>
  </si>
  <si>
    <t>Ishar Multicultural Women’s Health Centre</t>
  </si>
  <si>
    <t>Italian Community Nursing Home</t>
  </si>
  <si>
    <t>Kaata-Koorliny Enterpirse &amp; Employment Development Aboriginal Corporation</t>
  </si>
  <si>
    <t>Karrayili Adult Education Centre</t>
  </si>
  <si>
    <t>Kids Are Kids! Therapy &amp; Education Centre</t>
  </si>
  <si>
    <t>Kimberley Aquaculture Aboriginal Corporation</t>
  </si>
  <si>
    <t>Kimberley Community Legal Service</t>
  </si>
  <si>
    <t>Kimberley Group Training Inc</t>
  </si>
  <si>
    <t>Kimberley Land Council Aboriginal Corporation</t>
  </si>
  <si>
    <t>Kimberley Language Resource Centre</t>
  </si>
  <si>
    <t>Kred Enterprises Pty Ltd</t>
  </si>
  <si>
    <t>Kullarri Regional Communities Indigenous Corporation</t>
  </si>
  <si>
    <t>Kununurra Region Economic Aboriginal Corporation</t>
  </si>
  <si>
    <t>Kurrawang Aboriginal Christian Community Inc</t>
  </si>
  <si>
    <t>Life Without Barriers</t>
  </si>
  <si>
    <t>Lifeplan Recreation and Leisure Association</t>
  </si>
  <si>
    <t>Lions Eye Institute Limited</t>
  </si>
  <si>
    <t>Little Sisters of the Poor (WA Incorporated)</t>
  </si>
  <si>
    <t>Mandurah Retirement Village Inc</t>
  </si>
  <si>
    <t>Marnja Jarndu Women’s Refuge</t>
  </si>
  <si>
    <t>Marra Worra Worra Aboriginal Corporation</t>
  </si>
  <si>
    <t>Masonic Care WA</t>
  </si>
  <si>
    <t>Maurice Zeffert Home (Inc)</t>
  </si>
  <si>
    <t>Mawarnkarra Health Service Aboriginal Corporation</t>
  </si>
  <si>
    <t>Meath Care Inc</t>
  </si>
  <si>
    <t>Meerilinga Young Children's Services Incorporated</t>
  </si>
  <si>
    <t>Melville Cares Inc</t>
  </si>
  <si>
    <t>Mental Illness Fellowship of Western Australia Incorporated</t>
  </si>
  <si>
    <t>Mercy Community Services Inc</t>
  </si>
  <si>
    <t>MercyCare Limited</t>
  </si>
  <si>
    <t>Metropolitan Migrant Resource Centre Inc</t>
  </si>
  <si>
    <t>MG Corporation</t>
  </si>
  <si>
    <t>Midway Community Care</t>
  </si>
  <si>
    <t xml:space="preserve">Mission Australia </t>
  </si>
  <si>
    <t xml:space="preserve">Moorditch Gurlonnga Association Inc. </t>
  </si>
  <si>
    <t>Mosaic Community Care Inc</t>
  </si>
  <si>
    <t>Mount La Verna Retirement Village</t>
  </si>
  <si>
    <t>Multiple Sclerosis Society of WA Inc</t>
  </si>
  <si>
    <t>Murchison Region Aboriginal Corporation</t>
  </si>
  <si>
    <t>Muscular Dystrophy Association of Western Australia (Inc)</t>
  </si>
  <si>
    <t>My Place Foundation Inc</t>
  </si>
  <si>
    <t>Narrogin Cottage Homes Inc</t>
  </si>
  <si>
    <t>National Disability Services Limited</t>
  </si>
  <si>
    <t>National Heart Foundation of Australia (WA) Division</t>
  </si>
  <si>
    <t>NBC Aboriginal Corporation</t>
  </si>
  <si>
    <t>NEEDAC Ltd</t>
  </si>
  <si>
    <t>Ngaanyatjarra Health Service (Aboriginal Corporation)</t>
  </si>
  <si>
    <t>Ngadju Native Title Aboriginal Corporation (RNTBC)</t>
  </si>
  <si>
    <t>Ngala Community Services</t>
  </si>
  <si>
    <t>Ngangganawili Aboriginal Community Controlled Health &amp; Medical Service Aboriginal Corporation</t>
  </si>
  <si>
    <t>Nindilingarri Cultural Health Services</t>
  </si>
  <si>
    <t>Nirrumbuk Aboriginal Corporation</t>
  </si>
  <si>
    <t>Nomads Charitable and Educational Foundation</t>
  </si>
  <si>
    <t>Northern Suburbs Community Legal Centre Inc</t>
  </si>
  <si>
    <t>Nulsen Haven Association Inc</t>
  </si>
  <si>
    <t>Nyamba Buru Yawuru Ltd</t>
  </si>
  <si>
    <t>Outcare Inc</t>
  </si>
  <si>
    <t>Palmerston Association Inc</t>
  </si>
  <si>
    <t>Parkerville Children and Youth Care Inc</t>
  </si>
  <si>
    <t xml:space="preserve">Parkinson's Western Australia Inc </t>
  </si>
  <si>
    <t>Patricia Giles Centre</t>
  </si>
  <si>
    <t>Paupiyala Tjarutja Aboriginal Corporation</t>
  </si>
  <si>
    <t>Peedac Pty Ltd</t>
  </si>
  <si>
    <t>Peel Community Legal Services Incorporated</t>
  </si>
  <si>
    <t>People with Disabilities (WA) Inc</t>
  </si>
  <si>
    <t>Pilbara &amp; Kimberley Care Inc</t>
  </si>
  <si>
    <t>Pilbara Community Legal Service</t>
  </si>
  <si>
    <t>Port Denison Volunteer Sea Rescue Group Inc</t>
  </si>
  <si>
    <t>Presbyterian Church in WA Presbyterian Homes for the Aged</t>
  </si>
  <si>
    <t xml:space="preserve">Ray Village Aged Services Inc </t>
  </si>
  <si>
    <t>Relationships Australia (Western Australia) Inc</t>
  </si>
  <si>
    <t>Richmond Fellowship of Western Australia Inc</t>
  </si>
  <si>
    <t>Rise Network Inc</t>
  </si>
  <si>
    <t>Riverview Community Services Inc</t>
  </si>
  <si>
    <t>Riverview Residence Collie</t>
  </si>
  <si>
    <t xml:space="preserve">Rocky Bay Inc </t>
  </si>
  <si>
    <t>Rosewood Care Group (Inc)</t>
  </si>
  <si>
    <t>Royal Flying Doctor Service of Australia (WA Section) Inc</t>
  </si>
  <si>
    <t>Royal Life Saving Society (WA Branch) Inc</t>
  </si>
  <si>
    <t>Ruah Community Services</t>
  </si>
  <si>
    <t>Rural Health West</t>
  </si>
  <si>
    <t>Save the Children Australia</t>
  </si>
  <si>
    <t>SecondBite</t>
  </si>
  <si>
    <t>Senses Australia</t>
  </si>
  <si>
    <t>Serenity Lodge</t>
  </si>
  <si>
    <t>Seventh-day Adventist Care (WA) Ltd</t>
  </si>
  <si>
    <t>Sexuality Education Counselling &amp; Consulting Agency – SECCA</t>
  </si>
  <si>
    <t>Share &amp; Care Community Services Group Inc</t>
  </si>
  <si>
    <t>Shelter WA Inc</t>
  </si>
  <si>
    <t>Shire of Wanneroo Aged Persons Homes Trust (Inc)</t>
  </si>
  <si>
    <t>Silver Chain Group Limited</t>
  </si>
  <si>
    <t xml:space="preserve">SolarisCare Foundation </t>
  </si>
  <si>
    <t>South Metropolitan Personnel Inc</t>
  </si>
  <si>
    <t>South Metropolitan Youth Link</t>
  </si>
  <si>
    <t>South Perth Hospital Inc</t>
  </si>
  <si>
    <t xml:space="preserve">South West Aboriginal Land &amp; Sea Council </t>
  </si>
  <si>
    <t>Southcare Inc</t>
  </si>
  <si>
    <t>Southern Aboriginal Corporation</t>
  </si>
  <si>
    <t>Southern Cross Care (WA) Inc</t>
  </si>
  <si>
    <t>Alinea Inc.</t>
  </si>
  <si>
    <t>St Basil’s Aged Care in Western Australia (Vasileias) Inc</t>
  </si>
  <si>
    <t>St John Ambulance Australia (WA Ambulance Service Inc)</t>
  </si>
  <si>
    <t>St John of God Health Care Inc</t>
  </si>
  <si>
    <t xml:space="preserve">St Patrick's Community Support Centre </t>
  </si>
  <si>
    <t xml:space="preserve">St Vincent De Paul Society (WA) Inc </t>
  </si>
  <si>
    <t xml:space="preserve">Starick Services Inc </t>
  </si>
  <si>
    <t>Stellar Living Ltd</t>
  </si>
  <si>
    <t>Stirling Ethnic Aged Homes Assoc Inc</t>
  </si>
  <si>
    <t>Surf Life Saving Western Australia Inc</t>
  </si>
  <si>
    <t>Sussex Street Community Law Service Inc</t>
  </si>
  <si>
    <t>Swan Emergency Accommodation (Inc.)</t>
  </si>
  <si>
    <t>Swan Valley Nyungah Community</t>
  </si>
  <si>
    <t>SwanCare Group Inc</t>
  </si>
  <si>
    <t>Technology Assisting Disability WA</t>
  </si>
  <si>
    <t>Teen Challenge WA Inc</t>
  </si>
  <si>
    <t>Telethon Kids Institute</t>
  </si>
  <si>
    <t>Telethon Speech &amp; Hearing Ltd</t>
  </si>
  <si>
    <t>The Bethanie Group Inc</t>
  </si>
  <si>
    <t>The Coeliac Society of Western Australia</t>
  </si>
  <si>
    <t>The Dyslexia-SPELD Foundation WA Inc</t>
  </si>
  <si>
    <t>The Federation of Western Australian Police and Community Youth Centres Inc</t>
  </si>
  <si>
    <t>The Goldfields Indigenous Housing Organisation</t>
  </si>
  <si>
    <t>The Home Away from Home Incorporated &amp; Ronald McDonald House</t>
  </si>
  <si>
    <t>The Mental Health Law Centre (WA) Inc</t>
  </si>
  <si>
    <t>The RSL (WA) Retirement and Aged Care Association (Inc</t>
  </si>
  <si>
    <t xml:space="preserve">The Salvation Army Child Day Care Centre </t>
  </si>
  <si>
    <t>The Salvation Army Graceville Centre</t>
  </si>
  <si>
    <t>The Salvation Army Harry Hunter Adult Rehab Centre</t>
  </si>
  <si>
    <t>The Salvation Army Morley Corps Community Centre</t>
  </si>
  <si>
    <t>The School Volunteer Program</t>
  </si>
  <si>
    <t>The Smith Family</t>
  </si>
  <si>
    <t>The Western Australian Deaf Society Inc</t>
  </si>
  <si>
    <t>Therapy Focus Ltd</t>
  </si>
  <si>
    <t>TLC Emergency Welfare Foundation of Western Australia (Inc.)</t>
  </si>
  <si>
    <t>Tom Price Youth Support Association Inc.</t>
  </si>
  <si>
    <t>Torchbearers for Legacy in Western Australia Inc</t>
  </si>
  <si>
    <t>Uniting Church Homes</t>
  </si>
  <si>
    <t>Variety WA Incorporated</t>
  </si>
  <si>
    <t>Villa Dalmacia Association Inc</t>
  </si>
  <si>
    <t>Volunteer Marine Rescue Western Australia (Inc)</t>
  </si>
  <si>
    <t>Volunteer Task Force Inc</t>
  </si>
  <si>
    <t>Volunteer Centre of Western Australia (Volunteering WA)</t>
  </si>
  <si>
    <t>WA AIDS Council Inc</t>
  </si>
  <si>
    <t>WA Assn for Mental Health Inc</t>
  </si>
  <si>
    <t>WA Blue Sky Inc</t>
  </si>
  <si>
    <t>WA Primary Health Alliance</t>
  </si>
  <si>
    <t>Waardi Limited</t>
  </si>
  <si>
    <t>Wanslea Family Services Inc</t>
  </si>
  <si>
    <t>Waratah Support Centre (South West Region) Inc</t>
  </si>
  <si>
    <t>Warlpiti Youth Development Aboriginal Corporation (WYDAC)</t>
  </si>
  <si>
    <t>Wattle Hill Lodge</t>
  </si>
  <si>
    <t>Westcare Inc</t>
  </si>
  <si>
    <t>Western Australian Centre for Remote &amp; Rural Medicine Ltd</t>
  </si>
  <si>
    <t xml:space="preserve">Western Australian Foundation for Deaf Children Inc </t>
  </si>
  <si>
    <t>Western Australian Substance Users Association</t>
  </si>
  <si>
    <t>Western Desert Lands Aboriginal Corporation (Jamukurnu-Yapalikunu)</t>
  </si>
  <si>
    <t>Western Desert Puntukurnaparna Aboriginal Corporation</t>
  </si>
  <si>
    <t>Wheelchair Sports WA Association Inc.</t>
  </si>
  <si>
    <t>Women’s Health Resource Centre</t>
  </si>
  <si>
    <t>Wongan Community Care Inc</t>
  </si>
  <si>
    <t>Workpower Inc</t>
  </si>
  <si>
    <t>World Vision of Australia</t>
  </si>
  <si>
    <t>Wunan Foundation Inc</t>
  </si>
  <si>
    <t>Yaandina Family Centre (Inc)</t>
  </si>
  <si>
    <t>Yakanarra Aboriginal Corporation</t>
  </si>
  <si>
    <t>Yamatji Marlpa Aboriginal Corporation</t>
  </si>
  <si>
    <t>Yinhawangka Aboriginal Corporation</t>
  </si>
  <si>
    <t>Yirra Yaakin Aboriginal Corporation</t>
  </si>
  <si>
    <t xml:space="preserve">YMCA of Perth Youth and Community Services Inc </t>
  </si>
  <si>
    <t>Yorganop Association Inc</t>
  </si>
  <si>
    <t>Yorgum Aboriginal Corporation</t>
  </si>
  <si>
    <t xml:space="preserve">Youth Focus Inc </t>
  </si>
  <si>
    <t>Youth Involvement Council</t>
  </si>
  <si>
    <t>Yulella Aboriginal Corporation</t>
  </si>
  <si>
    <t>Range</t>
  </si>
  <si>
    <t>Office Stationery</t>
  </si>
  <si>
    <t>Office Kitchen Provisions</t>
  </si>
  <si>
    <t>Hospitality</t>
  </si>
  <si>
    <t>Personal Goods</t>
  </si>
  <si>
    <t>Safety Goods</t>
  </si>
  <si>
    <t>Books &amp; Pads</t>
  </si>
  <si>
    <t>Calculators</t>
  </si>
  <si>
    <t>Cash Boxes &amp; Key Accessories</t>
  </si>
  <si>
    <t>Conference &amp; Presentation</t>
  </si>
  <si>
    <t>Cutters &amp; Trimmers</t>
  </si>
  <si>
    <t>Diaries &amp; Planners</t>
  </si>
  <si>
    <t>Electrical Supplies</t>
  </si>
  <si>
    <t>Media &amp; Computer Accessories</t>
  </si>
  <si>
    <t>Filing &amp; Storage</t>
  </si>
  <si>
    <t>Laminating Machines &amp; Supplies</t>
  </si>
  <si>
    <t>Staplers &amp; Fasteners</t>
  </si>
  <si>
    <t>Torches &amp; Batteries</t>
  </si>
  <si>
    <t>Writing Instruments</t>
  </si>
  <si>
    <t>Chemicals</t>
  </si>
  <si>
    <t>Washroom Supplies</t>
  </si>
  <si>
    <t>Adhesive</t>
  </si>
  <si>
    <t>Binder Books</t>
  </si>
  <si>
    <t>Exercise Books</t>
  </si>
  <si>
    <t>Keytags</t>
  </si>
  <si>
    <t>Identification</t>
  </si>
  <si>
    <t>Whiteboard Accessories</t>
  </si>
  <si>
    <t>Scissors</t>
  </si>
  <si>
    <t>Picture &amp; Certificate Frames</t>
  </si>
  <si>
    <t>Power Boards &amp; Cords</t>
  </si>
  <si>
    <t>Diaries - A4</t>
  </si>
  <si>
    <t>Diaries - A5</t>
  </si>
  <si>
    <t>Wristrests &amp; Mousepads</t>
  </si>
  <si>
    <t>Binder - Ring</t>
  </si>
  <si>
    <t>Binder - Inserts</t>
  </si>
  <si>
    <t>Files &amp; Covers - Report</t>
  </si>
  <si>
    <t>Flags &amp; Tabs - Adhesive</t>
  </si>
  <si>
    <t>Folder - Manilla</t>
  </si>
  <si>
    <t>Laminating Machines - A3</t>
  </si>
  <si>
    <t>Pouches - A4</t>
  </si>
  <si>
    <t>Clips</t>
  </si>
  <si>
    <t>Pins</t>
  </si>
  <si>
    <t>Batteries - Alkaline</t>
  </si>
  <si>
    <t>Batteries - Rechargeables</t>
  </si>
  <si>
    <t>Correction Products</t>
  </si>
  <si>
    <t>Erasers</t>
  </si>
  <si>
    <t>Pens - Ballpoint Gel</t>
  </si>
  <si>
    <t>`=INDEX(Table2[Writing Instruments],1,1):INDEX(Table2[Writing Instruments],COUNTA(Table2[Writing Instruments]))</t>
  </si>
  <si>
    <t>`=Index(Table1,0,match(index(Table3[@],column()-column(table3)),table1[#Headers],0))</t>
  </si>
  <si>
    <t>Cleaning Wipe</t>
  </si>
  <si>
    <t>Confectionery and Biscuits</t>
  </si>
  <si>
    <t>Dishwashing liquid and cleaners</t>
  </si>
  <si>
    <t>Kitchen Utensils and Containers</t>
  </si>
  <si>
    <t>Paper Towels, Facial Tissues, Napkins</t>
  </si>
  <si>
    <t>Tea, Coffee, Sugar and Beverages</t>
  </si>
  <si>
    <t>Waste Bins and Bin Liners</t>
  </si>
  <si>
    <t>_appA</t>
  </si>
  <si>
    <t>_uselist</t>
  </si>
  <si>
    <t>`=index(_appA,1,1):index(_appA,counta(_appA))</t>
  </si>
  <si>
    <t>Office Kitchen Provisions(1)</t>
  </si>
  <si>
    <t>Medium - 20g</t>
  </si>
  <si>
    <t>Large - 40g</t>
  </si>
  <si>
    <t>Medium - 36g</t>
  </si>
  <si>
    <t>Document Tray -A4</t>
  </si>
  <si>
    <t>Binder Book - A4 - 48 Page - 8MM Ruled - 7 Hole Punched</t>
  </si>
  <si>
    <t xml:space="preserve">Binder Book - A4 - 64 Page - 8MM Ruled - 7 Hole Punched </t>
  </si>
  <si>
    <t>Binder Book - A4 -96 Page - 8MM Ruled - 7 Hole Punched</t>
  </si>
  <si>
    <t>Binder Book - A4 - 128 Page - 8MM Ruled - 7 Hole Punched</t>
  </si>
  <si>
    <t>Large - 12 Digit Large - Dual Power</t>
  </si>
  <si>
    <t>Key Holder - Retractable</t>
  </si>
  <si>
    <t xml:space="preserve">ID - Card Holder - Retractable Cord </t>
  </si>
  <si>
    <t>ID - Card Holder - Rigid 90x62MM (Pack of 10)</t>
  </si>
  <si>
    <t xml:space="preserve">ID - Card Holder - Snap Lock Retractable </t>
  </si>
  <si>
    <t>ID - Card Holder - Multi - 2 Sided</t>
  </si>
  <si>
    <t>ID - Name Badge - Pin</t>
  </si>
  <si>
    <t>ID - Name Badge - Clip Pack - Clear</t>
  </si>
  <si>
    <t>ID - Lanyard - Nylon - Swivel Clip</t>
  </si>
  <si>
    <t>Scissors - 152MM</t>
  </si>
  <si>
    <t>Scissors - 158MM</t>
  </si>
  <si>
    <t>Scissors - 215MM</t>
  </si>
  <si>
    <t>Scissors - 135MM - Comfort Grip</t>
  </si>
  <si>
    <t>Scissors - 182MM - Comfort Grip</t>
  </si>
  <si>
    <t>Scissors - 210MM</t>
  </si>
  <si>
    <t>Diary - A4 - 1 Day Per Page - Assorted Colours</t>
  </si>
  <si>
    <t>Diary - A4 - 2 Days Per Page</t>
  </si>
  <si>
    <t>Diary - A4 - Week to Opening - Assorted Colours</t>
  </si>
  <si>
    <t>Power Board - 6 Outlet - Surge Protect - With Overload - White</t>
  </si>
  <si>
    <t>Mousepad - Blue</t>
  </si>
  <si>
    <t>Mousepad - Assorted Colours</t>
  </si>
  <si>
    <t>Wrist Rest - Gel - Assorted Colours</t>
  </si>
  <si>
    <t>Wrist Rest &amp; Mousepad - Gel - Assorted Colours</t>
  </si>
  <si>
    <t>Wrist Rest For Keyboard - Gel - Assorted Colours</t>
  </si>
  <si>
    <t>Binder Ring - 2 D Ring A4 - Assorted Colours</t>
  </si>
  <si>
    <t>Binder Ring - 2 O Ring A4 - Assorted Colours</t>
  </si>
  <si>
    <t>Laminating Machine - A3 - Pouch Types 80 to 125 Microns</t>
  </si>
  <si>
    <t>Clip - Bulldog - Magnet - 30MM</t>
  </si>
  <si>
    <t>Clip - Foldback - Metal - 15MM - Black</t>
  </si>
  <si>
    <t>Clip - Foldback - Metal - 19MM - Black</t>
  </si>
  <si>
    <t>Clip - Foldback - Metal - 25MM - Black</t>
  </si>
  <si>
    <t>Clip - Foldback - Metal - 32MM - Black</t>
  </si>
  <si>
    <t>Clip - Foldback - Metal - 41MM - Black</t>
  </si>
  <si>
    <t>Clip - Foldback - Metal - 50MM - Black</t>
  </si>
  <si>
    <t>Clip - Foldback - Metal - Assorted Sizes - Assorted Colours</t>
  </si>
  <si>
    <t>Paper Clips - Owl Shape - Small - 20MM (100 Pack)</t>
  </si>
  <si>
    <t>Paper Clips - Owl Shape - Metal - 25MM (100 Pack)</t>
  </si>
  <si>
    <t xml:space="preserve">Paper Clips - Round - Large - 33MM (100 Pack) </t>
  </si>
  <si>
    <t>Paper Clips - Round - Large - 50MM (100 Pack)</t>
  </si>
  <si>
    <t>Paper Clips - Vinyl Coated - Medium - 33MM - Assorted Colours - (800 Pack)</t>
  </si>
  <si>
    <t>Battery - AA</t>
  </si>
  <si>
    <t>Battery - AA - 1.5V</t>
  </si>
  <si>
    <t>Battery - AAA</t>
  </si>
  <si>
    <t>Battery - AAA - 1.5V</t>
  </si>
  <si>
    <t>Battery - C</t>
  </si>
  <si>
    <t xml:space="preserve">Battery - D </t>
  </si>
  <si>
    <t xml:space="preserve">Correction Fluid - 20ML </t>
  </si>
  <si>
    <t>Correction Pen - Fluid</t>
  </si>
  <si>
    <t>Correction Tape - 5MMX8M - White</t>
  </si>
  <si>
    <t>Correction Tape - 4MMX12M - White</t>
  </si>
  <si>
    <t>Wipes - Surface Cleanser (40 Wipes/Pack)</t>
  </si>
  <si>
    <t>Wipes - Surface Cleanser - Disinfectant (40 Pack)</t>
  </si>
  <si>
    <t>Wipes - Alcohol (100 Tub)</t>
  </si>
  <si>
    <t>Wipes - All Purpose - Antibacterial &amp; Anti-Static (100 Wipes/Tub)</t>
  </si>
  <si>
    <t>Wipes - Heavy Duty Roll -30CMX45M - Perforated</t>
  </si>
  <si>
    <t>Wipes - Heavy Duty Roll - Reinforced Wipers Roll - 4 PLY - 49CMx70CM - Unperforated</t>
  </si>
  <si>
    <t>Biscuits - Portion Control - Butternut Snap/Choc Ripple - 150/Carton (2 Biscuits/Pack)</t>
  </si>
  <si>
    <t>Biscuits - Portion Control - Choc/Shortbread - 150/Carton (2 Biscuits/Pack)</t>
  </si>
  <si>
    <t>Biscuits - Classic Pack - 1.5Kg</t>
  </si>
  <si>
    <t>Biscuits - Family Assorted - 1.5Kg</t>
  </si>
  <si>
    <t>Biscuits - Assorted Creams - 1.5Kg</t>
  </si>
  <si>
    <t>Biscuits - Assorted Creams - 3Kg</t>
  </si>
  <si>
    <t>Biscuits - Portion Control - 150/Carton (3 Biscuits/Pack)</t>
  </si>
  <si>
    <t>Confectionery - Orange Chewy Toffee with Fizzy Sherbet Centre - 3Kg</t>
  </si>
  <si>
    <t>Confectionery - Mint Flavoured Lollies - 5Kg (individually wrapped)</t>
  </si>
  <si>
    <t>Confectionery - Hard, White and Chewy, Square Mint Flavoured Lollies - 1Kg</t>
  </si>
  <si>
    <t>Confectionery - Semi-Hard Caramel Covered in Chocolate Lollies - 1Kg</t>
  </si>
  <si>
    <t>Dishwashing Liquid - 500ML</t>
  </si>
  <si>
    <t>Dishwashing Liquid - Biodegradable - 1L</t>
  </si>
  <si>
    <t>Dishwashing Liquid - 1L</t>
  </si>
  <si>
    <t>Dishwand - Soap Dispensing - Heavy Duty</t>
  </si>
  <si>
    <t>Dishwand - Refill - Heavy Duty - (2 Pack)</t>
  </si>
  <si>
    <t>Dishwasher - Tablet - (60 Pack)</t>
  </si>
  <si>
    <t>Dishwasher - Tablet - 56/Box</t>
  </si>
  <si>
    <t>Dishwasher - Rinse Aid - 250ML</t>
  </si>
  <si>
    <t>Cleaners - Scourer Sponge - Heavy-Duty - (2 Pack)</t>
  </si>
  <si>
    <t>Cleaners - Sponge - Multipurpose - Antibacterial Assorted Colours (3 Pack)</t>
  </si>
  <si>
    <t>Cleaners - Glass - 750ML</t>
  </si>
  <si>
    <t>Cleaners - Multipurpose Spray N Wipe - 500ML</t>
  </si>
  <si>
    <t>Bowl - Disposable - White - 340ml</t>
  </si>
  <si>
    <t>Cup - Disposable - 200ml</t>
  </si>
  <si>
    <t>Cup - Disposable - 177ml</t>
  </si>
  <si>
    <t>Cup - Disposable - 237ml</t>
  </si>
  <si>
    <t>Cup - Disposable - 280ml</t>
  </si>
  <si>
    <t>Glasses - Tumbler - 290ml - 6/Box</t>
  </si>
  <si>
    <t>Mug - Plastic - 284ml</t>
  </si>
  <si>
    <t>Mug - White -  350ml - 6/Box</t>
  </si>
  <si>
    <t>Plate - Paper - Disposable - White - 180mm (50 Pack)</t>
  </si>
  <si>
    <t>Knives - Plastic - 100/bag</t>
  </si>
  <si>
    <t xml:space="preserve">Fork - Stainless Steel - Dishwasher Safe </t>
  </si>
  <si>
    <t>Fork - Plastic - White - 100/Bag</t>
  </si>
  <si>
    <t>Spoon - Dessert - Plastic - White - 100/Bag</t>
  </si>
  <si>
    <t>Teaspoon - Stainless Steel - Dishwasher Safe</t>
  </si>
  <si>
    <t>Teaspoon - Plastic - White - 100/Bag</t>
  </si>
  <si>
    <t xml:space="preserve">Stirrer - Wood Plain (1000 Pack) </t>
  </si>
  <si>
    <t xml:space="preserve">Facial Tissue - White - 20x20cm - 2 Ply - 100/Sheet </t>
  </si>
  <si>
    <t>Facial Tissue - White - 20x20cm - 2 Ply  - 200/Sheet</t>
  </si>
  <si>
    <t>Facial Tissue - Premium - White - 20x19.5cm - 2 Ply - 100/Sheet</t>
  </si>
  <si>
    <t>Facial Tissue - Premium - White - 20x19.5cm - 2 Ply - 224/Sheet</t>
  </si>
  <si>
    <t>Napkin - Cocktail - White - 230x230mm -  2 Ply (100 Pack)</t>
  </si>
  <si>
    <t>Napkin - Luncheon - White - 300x300mm - 2 Ply (100 Pack)</t>
  </si>
  <si>
    <t>Paper - Hand Towel Roll - White - 2 Ply - 60 Sheets/Roll - (2 Pack)</t>
  </si>
  <si>
    <t>Paper - Hand Towel Roll - 90m</t>
  </si>
  <si>
    <t>Paper - Hand Towel Roll - 100m</t>
  </si>
  <si>
    <t>Paper - Hand Towel Roll - 24cmx160m - 2 Ply  - 420 Wipes/Roll</t>
  </si>
  <si>
    <t>Paper - Hand Towel - Slimline Multifold - 23.8x23.3cm - White - 150 Sheets/Pack</t>
  </si>
  <si>
    <t>Paper - Hand Towel - Slimline Multifold - 24x21cm - White - 1 Ply - 200 Sheets/Pack</t>
  </si>
  <si>
    <t>Paper - Hand Towel - Ultraslim Multifold - 24x24cm - 150 Sheets/Pack</t>
  </si>
  <si>
    <t>Paper - Hand Towel - Interfold - 26.6x23.6cm - 1 Ply  - 250 Sheets/Pack</t>
  </si>
  <si>
    <t>Paper - Hand Towel - Compact - 29.5x19cm - 90 Sheets/Pack</t>
  </si>
  <si>
    <t>Paper - Hand Towel - Ultraslim Optimum - 30.5x21cm  - 150 Sheets/Pack</t>
  </si>
  <si>
    <t>Paper - Hand Towel - Ultraslim Optimum - 30.5x24cm  - 120 Sheets/Pack</t>
  </si>
  <si>
    <t>Paper - Kitchen Towel - 13.5m  - 60 Sheets/Roll</t>
  </si>
  <si>
    <t>Coffee - Instant - 200gm</t>
  </si>
  <si>
    <t>Coffee - Instant - 440gm Tin</t>
  </si>
  <si>
    <t>Coffee - Instant - 500gm Tin</t>
  </si>
  <si>
    <t>Coffee - Instant - 1kg Tin</t>
  </si>
  <si>
    <t>Coffee - Instant  - Sticks - Freeze Died - 1.7gm - 1000/Carton</t>
  </si>
  <si>
    <t>Coffee - Ground - Espresso - 1kg Bag</t>
  </si>
  <si>
    <t>Beverage - Milk - Skim - UHT - 1L (12/Carton)</t>
  </si>
  <si>
    <t>Beverage - Milk - Full Cream - UHT - 1L  (12/Carton)</t>
  </si>
  <si>
    <t>Beverage - Milk - Portion Control - UHT - 15ml (200/Carton)</t>
  </si>
  <si>
    <t>Beverage - Chocolate and Malt Powder - 750gm</t>
  </si>
  <si>
    <t>Beverage - Chocolate and Malt Powder - 1.9kg</t>
  </si>
  <si>
    <t>Sugar - Granulated - White - 1kg</t>
  </si>
  <si>
    <t>Sugar - Granulated - White - 2kg</t>
  </si>
  <si>
    <t>Sugar - Raw - 1kg</t>
  </si>
  <si>
    <t xml:space="preserve">Sugar - Raw - 2kg </t>
  </si>
  <si>
    <t xml:space="preserve">Tea Bag - Black - 100/Pack </t>
  </si>
  <si>
    <t>Tea Bag -  Green - 100 Pack</t>
  </si>
  <si>
    <t xml:space="preserve">Tea Bag - Black - 200/Box </t>
  </si>
  <si>
    <t>Tea Bag - Black - 500/Carton</t>
  </si>
  <si>
    <t>Tea Bag - Black - 1000/Box</t>
  </si>
  <si>
    <t xml:space="preserve">Waste Bin Desk - 12L </t>
  </si>
  <si>
    <t>Waste Bin Desk - Plastic - 15L</t>
  </si>
  <si>
    <t>Eraser - Small</t>
  </si>
  <si>
    <t>Eraser - Large</t>
  </si>
  <si>
    <t xml:space="preserve">Eraser - Whiteboard - Refill </t>
  </si>
  <si>
    <t>Eraser - Medium</t>
  </si>
  <si>
    <t>Pen - Gel - 0.5MM - Various Colours</t>
  </si>
  <si>
    <t>Pen - Gel - 0.7MM - Refillable - Various Colours</t>
  </si>
  <si>
    <t>Pen - Gel - 0.7MM - Various Colours</t>
  </si>
  <si>
    <t>Pen - Gel - 0.7MM - Retractable - Various Colours</t>
  </si>
  <si>
    <t>Pen - Gel - 1.0MM - Various Colours</t>
  </si>
  <si>
    <t>Adhesive Tack - Blu Tak - 75g</t>
  </si>
  <si>
    <t>Certificate Frame - A4 - Desk &amp; Wall Mountable - Black</t>
  </si>
  <si>
    <t>Certificate Frame - A4 - Desk &amp; Wall Mountable - Black With Gold Trim</t>
  </si>
  <si>
    <t xml:space="preserve">Exercise Book - 225x175MM - 48 Page - 8MM Ruled </t>
  </si>
  <si>
    <t>Exercise Book - 225x175MM - 64 Page - 8MM Ruled</t>
  </si>
  <si>
    <t>Exercise Book - 225x175MM - 96 Page - 8MM Ruled</t>
  </si>
  <si>
    <t>Exercise Book - 225x175MM - 128 Page - 8MM Ruled</t>
  </si>
  <si>
    <t>Exercise Book - A4 - 48 Page - 8MM Ruled</t>
  </si>
  <si>
    <t>Exercise Book - A4 - 48 Page - 11MM Ruled</t>
  </si>
  <si>
    <t>Exercise Book - A4 - 64 Page - 8MM Ruled</t>
  </si>
  <si>
    <t>Exercise Book - A4 - 96 Page - 8MM Ruled</t>
  </si>
  <si>
    <t>Flat File - A4 - Clamp File - 20 Sheets - Black/Clear Cover</t>
  </si>
  <si>
    <t>Flat File - A4 - Clamp File - 30 Sheets - Clear</t>
  </si>
  <si>
    <t>Flat File - A4 - Clamp File - 50 Sheets - Black/Clear Cover</t>
  </si>
  <si>
    <t>Flat File - A4 - Clamp File - 50 Sheets - Blue/Clear Cover</t>
  </si>
  <si>
    <t>Flat File - A4 - Clamp File - 50 Sheets - Green/Clear Cover</t>
  </si>
  <si>
    <t>Flat File - A4 - Manilla Board - White Gloss</t>
  </si>
  <si>
    <t>Flat File - A4 - PVC - Assorted Colours/Clear Cover</t>
  </si>
  <si>
    <t>Flag/Tab - Arrow - ~10x45MM -  Assorted Colours</t>
  </si>
  <si>
    <t>Flag/Tab - Index Tab - ~25x40MM - 22 Tabs - Assorted Colours</t>
  </si>
  <si>
    <t>Flag/Tab - Index Tab - ~50x40MM - 6 Tabs - Assorted Colours</t>
  </si>
  <si>
    <t>Flag/Tab - ~10x45MM - 35 Flags - Assorted Colours</t>
  </si>
  <si>
    <t>Flag/Tab - ~15x50MM - 100 Flags - Assorted Colours</t>
  </si>
  <si>
    <t>Flag/Tab - ~20x75MM - 50 Flags - Assorted Colours</t>
  </si>
  <si>
    <t>Flag/Tab - ~25x38MM - 66 Flags - Assorted Colours</t>
  </si>
  <si>
    <t>Flag/Tab - ~25MM - 100 flags - Assorted Colours</t>
  </si>
  <si>
    <t>Flag/Tab - ~25x45MM - 50 Flags - Assorted Colours</t>
  </si>
  <si>
    <t>Flag/Tab - ~25x75MM - 100 Flags - Assorted Colours</t>
  </si>
  <si>
    <t>Flag/Tab - ~51x38MM - 20 Tabs - Assorted Colours</t>
  </si>
  <si>
    <t>Flag/Tab - Printed "Sign Here"</t>
  </si>
  <si>
    <t>Flag/Tab - Mini - 35 Flags - Assorted Colours</t>
  </si>
  <si>
    <t>Whiteboard - Caddy - Artline Markers and Eraser Set</t>
  </si>
  <si>
    <t>Whiteboard - Cleaner - 500ML - Spray</t>
  </si>
  <si>
    <t>Whiteboard - Cleaner - 250ML - Spray</t>
  </si>
  <si>
    <t>Whiteboard - Cleaning Wipes</t>
  </si>
  <si>
    <t>Whiteboard - Button - 20MM - Various Colours (10 Pack)</t>
  </si>
  <si>
    <t>Whiteboard - Button - 30MM - Various Colours (10 Pack)</t>
  </si>
  <si>
    <t>Whiteboard - Eraser - Small</t>
  </si>
  <si>
    <t>Whiteboard - Eraser - Standard</t>
  </si>
  <si>
    <t>Whiteboard - Eraser - Magnetic</t>
  </si>
  <si>
    <t>Diary - A5 - 1 Day Per Page - Assorted Colours</t>
  </si>
  <si>
    <t>Diary - A5 - Week to Opening - Assorted Colours</t>
  </si>
  <si>
    <t>Binder Insert - 2 D Ring A4 - Assorted Colours - Clear Overlay</t>
  </si>
  <si>
    <t>Binder Insert - 2 D Ring A4 - Assorted Colours - High Capacity</t>
  </si>
  <si>
    <t>Binder Insert - 3 D Ring A4 - Assorted Colours - Clear Overlay</t>
  </si>
  <si>
    <t xml:space="preserve">Laminating Pouches - A4 -  80 Microns (100 Pack) </t>
  </si>
  <si>
    <t xml:space="preserve">Laminating Pouches - A4 - 125 Microns (100 Pack) </t>
  </si>
  <si>
    <t xml:space="preserve">Pins - 9.5MM - Drawing Pin (100 Pack) </t>
  </si>
  <si>
    <t xml:space="preserve">Pins - 8MM - Push Pin - PVC Head -  Assorted Colours - (50 Pack) </t>
  </si>
  <si>
    <t>Battery - AA - Rechargeable</t>
  </si>
  <si>
    <t>Battery - AAA - Rechargeable</t>
  </si>
  <si>
    <t>Manilla Folder - A4 - Buff - Box 100</t>
  </si>
  <si>
    <t>Batteries - Specialty</t>
  </si>
  <si>
    <t>Battery - 3V - Lithium - CR2032</t>
  </si>
  <si>
    <t>Battery - 6V</t>
  </si>
  <si>
    <t xml:space="preserve">Battery - 9V </t>
  </si>
  <si>
    <t>Tapes</t>
  </si>
  <si>
    <t>Invisible - 18mm x 66m</t>
  </si>
  <si>
    <t>General Purpose - 12mm x 33m</t>
  </si>
  <si>
    <t>General Purpose - 18mm x 33m</t>
  </si>
  <si>
    <t>General Purpose - 18mm x 66m</t>
  </si>
  <si>
    <t>General Purpose - 24mm x 66m</t>
  </si>
  <si>
    <t>General Purpose - 48mm x 75m</t>
  </si>
  <si>
    <t>Masking - 18mm x 50m</t>
  </si>
  <si>
    <t>Masking - 24mm x 50m</t>
  </si>
  <si>
    <t>Packaging - 48mm x 75m - Clear</t>
  </si>
  <si>
    <t>Book - Display</t>
  </si>
  <si>
    <t>Clipboards</t>
  </si>
  <si>
    <t>Dividers &amp; Indicies</t>
  </si>
  <si>
    <t>Document Tray</t>
  </si>
  <si>
    <t>File - Lateral</t>
  </si>
  <si>
    <t>File - Lever Arch</t>
  </si>
  <si>
    <t>File - Organiser</t>
  </si>
  <si>
    <t>Protectors - Sheet &amp; Document</t>
  </si>
  <si>
    <t>Sticky Notes &amp; Memos</t>
  </si>
  <si>
    <t>Wallet - Document</t>
  </si>
  <si>
    <t>Pouches - A3</t>
  </si>
  <si>
    <t>Pouches - A5</t>
  </si>
  <si>
    <t>Punches - 2 Hole</t>
  </si>
  <si>
    <t>Staplers - Desktop</t>
  </si>
  <si>
    <t>Staples &amp; Staple Removers</t>
  </si>
  <si>
    <t>Graph &amp; Tracing Paper</t>
  </si>
  <si>
    <t>Lecture Books</t>
  </si>
  <si>
    <t>Note Pads - A4</t>
  </si>
  <si>
    <t>Note Pads - Other</t>
  </si>
  <si>
    <t>Notebooks - A4</t>
  </si>
  <si>
    <t>Notebooks - A5</t>
  </si>
  <si>
    <t>Notebooks - Other</t>
  </si>
  <si>
    <t>Scrap Book &amp; Drawing Pads</t>
  </si>
  <si>
    <t>Rubber Bands</t>
  </si>
  <si>
    <t>Book - Display - A4 - Refill - Pack 10</t>
  </si>
  <si>
    <t>Book - Display - A4 - 10 Page - Clear</t>
  </si>
  <si>
    <t>Book - Display - A4 - 20 Page - Clear</t>
  </si>
  <si>
    <t>Book - Display - A4 - 30 Page - Black</t>
  </si>
  <si>
    <t>Book - Display - A4 - 20 Page - Refillable - Assorted Colours</t>
  </si>
  <si>
    <t>Book - Display - A4 - 20 Page - Refillable - Assorted Colours - Clear Front</t>
  </si>
  <si>
    <t>Clipboards - A4 - Assorted Colours</t>
  </si>
  <si>
    <t>Clipboards - A4 - Masonite</t>
  </si>
  <si>
    <t>Clipboards - A4 - Transparent</t>
  </si>
  <si>
    <t>Clipboards - FC - Masonite</t>
  </si>
  <si>
    <t>Clipboards - Folder - A4 - Assorted Colours</t>
  </si>
  <si>
    <t>Divider - 5 Tab - A4 - Clear/Coloured - Pockets</t>
  </si>
  <si>
    <t>Divider - 5 Tab - A4 - Manilla - Assorted Colours</t>
  </si>
  <si>
    <t>Divider - 5 Tab - A4 - Manilla/Plastic Spine - Assorted Colours</t>
  </si>
  <si>
    <t>Divider - 5 Tab - A4 - Polypropylene - Assorted Colours</t>
  </si>
  <si>
    <t>Divider - 5 Tab - A4 - Reinforced Board</t>
  </si>
  <si>
    <t>Dividers - 6 Tab - A4 - Manilla/Reinforced Spine - Buff</t>
  </si>
  <si>
    <t>Divider - 10 Tab - A4 - Manilla - Assorted Colours</t>
  </si>
  <si>
    <t>Divider - 10 Tab - A4 - Polypropylene - Assorted Colours</t>
  </si>
  <si>
    <t>Divider - 10 Tab - A4 - Polypropylene - Pockets</t>
  </si>
  <si>
    <t>Divider - 10 Tab - A4 - Polypropylene - Transparent</t>
  </si>
  <si>
    <t>Divider - 10 Tab - A4 - Reinforced Board</t>
  </si>
  <si>
    <t>Divider - 12 Tab - A4 - Polypropylene - Assorted Colours</t>
  </si>
  <si>
    <t>Divider - 12 Tab - A4 - Reinforced Board</t>
  </si>
  <si>
    <t>Divider - 20 Tab - Polypropylene - Coloured Tabs</t>
  </si>
  <si>
    <t>Divider - 20 Tab - Reinforced Board/Plastic Tabs - Coloured Tabs</t>
  </si>
  <si>
    <t>Divider - 31 Tab - Polypropylene</t>
  </si>
  <si>
    <t>Divider - 31 Tab - Reinforced Board</t>
  </si>
  <si>
    <t>Divider - A To Z Tab - Manilla/Plastic Spine&amp;Tabs</t>
  </si>
  <si>
    <t>Divider - A To Z Tab - Polypropylene</t>
  </si>
  <si>
    <t>Divider - A To Z Tab -  Reinforced Board</t>
  </si>
  <si>
    <t>Divider - Jan To Dec Tab - Manilla/Plastic Tabs</t>
  </si>
  <si>
    <t>Divider - Jan To Dec Tab - Polypropylene</t>
  </si>
  <si>
    <t>Divider - Jan To Dec Tab - Reinforced Board/ Plastic Tabs</t>
  </si>
  <si>
    <t>Divider - 54 Tab - Polypropylene</t>
  </si>
  <si>
    <t>Document Tray - Black</t>
  </si>
  <si>
    <t>Document Tray - Assorted Colours</t>
  </si>
  <si>
    <t>Document Tray - 2 Tier</t>
  </si>
  <si>
    <t>Document Tray - 3 Tier</t>
  </si>
  <si>
    <t>Document Tray - Stackable - Assorted Colours</t>
  </si>
  <si>
    <t>Document Tray - Stackable - Black</t>
  </si>
  <si>
    <t>File - Lateral - 355 x 235mm - With 3 Piece Fastener - Box 100</t>
  </si>
  <si>
    <t>File - Lateral - FC - White - Box 100</t>
  </si>
  <si>
    <t>File - Lever Arch - A4 - Assorted Colours</t>
  </si>
  <si>
    <t>File - Lever Arch - A4 - White - Clear Front Pocket</t>
  </si>
  <si>
    <t xml:space="preserve">File - FC - Concertina - Expandable </t>
  </si>
  <si>
    <t>Sheet Protector - A4 - L Shape Opening - Polypropylene - Reversible Spine</t>
  </si>
  <si>
    <t>Sheet Protector - A4 - L Shape Opening - Clear - Each</t>
  </si>
  <si>
    <t>Sheet Protector - A4 - L Shape Opening - Clear - Pack 10</t>
  </si>
  <si>
    <t>Sheet Protector - A4 - L Shape Opening - Assorted Colours - Pack 10</t>
  </si>
  <si>
    <t>Sheet Protector - A4 - L Shape Opening - Heavy Duty Plastic - Clear - Pack 10</t>
  </si>
  <si>
    <t>Sheet Protector - A4 - L Shape Opening - Heavy Duty Plastic - Assorted Colours - Pack 10</t>
  </si>
  <si>
    <t>Sheet Protector - A4 - Pocket - Fits 2/3/4 Ring Binder - Pack 10</t>
  </si>
  <si>
    <t>Sheet Protector - A4 - Pocket - Fits 2/3/4 Ring Binder - Box 100</t>
  </si>
  <si>
    <t>Sheet Protector - A4 - Pocket - Fits 2/3/4 Ring Binder - Heavy Duty - Box 100</t>
  </si>
  <si>
    <t>Sheet Protector - A4 - Pocket - Fits 2/3/4 Ring Binder - 125 Micron  - Pack 10</t>
  </si>
  <si>
    <t>Sheet Protector - A4 - Pocket - Fits 2/3/4 Ring Binder - 200 Micron  - Flap - Pack 10</t>
  </si>
  <si>
    <t>Sheet Protector - A4 - Pocket - Flap/Fastener - Clear - Pack 5</t>
  </si>
  <si>
    <t>Sheet Protector - A4 - Pocket - Polypropylene - Heavy Duty - Pack 10</t>
  </si>
  <si>
    <t>Sheet Protector - A4 - Pocket - 20 Micron - Clear - Pack 25</t>
  </si>
  <si>
    <t>Sheet Protector - A3 - Pocket - Fits 2/3/4 Ring Binder - Landscape</t>
  </si>
  <si>
    <t>Sheet Protector - A3 - Fits 2/3/4 - Copysafe</t>
  </si>
  <si>
    <t>Sheet Protector - A3 - Portrait - Heavy Duty - Copy Safe</t>
  </si>
  <si>
    <t>Sticky Notes - ~75x75MM - 75 Sheets - Assorted Colours - Recycled</t>
  </si>
  <si>
    <t>Sticky Notes - ~75x75MM - 90 Sheets - Assorted Colours</t>
  </si>
  <si>
    <t>Sticky Notes - ~75x75MM - 100 Sheets - Assorted Colours</t>
  </si>
  <si>
    <t>Sticky Notes - ~75x75MM - 100 Sheets - Assorted Colours - Recycled</t>
  </si>
  <si>
    <t>Sticky Notes - ~75x75MM - 100 Sheets - Assorted Colours - Ruled</t>
  </si>
  <si>
    <t>Sticky Notes - ~75x75MM - 100 Sheets - Assorted Colours - Concertina</t>
  </si>
  <si>
    <t>Sticky Notes - ~75x125MM - 100 Sheets - Assorted Colours - Ruled</t>
  </si>
  <si>
    <t>Sticky Notes - ~75x125MM - 100 Sheets - Assorted Colours - Recycled</t>
  </si>
  <si>
    <t>Sticky Notes - ~75X125MM - 100 Sheets - Assorted Colours</t>
  </si>
  <si>
    <t>Sticky Notes - ~100x100MM - Assorted Colours - Recycled</t>
  </si>
  <si>
    <t>Sticky Notes - ~100x100MM - Assorted Colours</t>
  </si>
  <si>
    <t>Sticky Notes - ~100x150MM - 100 Sheets - Assorted Colours</t>
  </si>
  <si>
    <t>Sticky Notes - ~100x150MM - 100 Sheets - Assorted Colours - Ruled</t>
  </si>
  <si>
    <t>Sticky Notes - ~100x150MM - 100 Sheets - Assorted Colours - Recycled - Pack 3</t>
  </si>
  <si>
    <t>Sticky Notes - ~100x150MM - 100 Sheets - Assorted Colours - Lined</t>
  </si>
  <si>
    <t>Sticky Notes - ~35x50MM - 100 Sheets - Assorted Colours</t>
  </si>
  <si>
    <t>Sticky Notes - ~35x50MM - 50 Sheets - Assorted Colours</t>
  </si>
  <si>
    <t>Sticky Notes - ~35x50MM - 100 Sheets - Assorted Colours - Recycled</t>
  </si>
  <si>
    <t>Document Wallet - A5 - PVC - Clear</t>
  </si>
  <si>
    <t>Document Wallet - A4 - Polypropylene - Button - Various Colours</t>
  </si>
  <si>
    <t>Document Wallet - A3 - Polypropylene - Button - Various Colours</t>
  </si>
  <si>
    <t>Document Wallet - A4 - Fits 2, 3 &amp; 4 Ring Binder - Button</t>
  </si>
  <si>
    <t>Document Wallet - A4 - Polypropylene - Fits 2, 3 &amp; 4 Ring Binder - Touch Fastener</t>
  </si>
  <si>
    <t>Document Wallet - A4 - Polypropylene - Expandable - Fits 2, 3 &amp; 4 Ring Binder</t>
  </si>
  <si>
    <t>Document Wallet - A4 - 30mm - Envelope - Poly String</t>
  </si>
  <si>
    <t>Document Wallet - A4 - 30mm - Polypropylene - Gusset Hook Loop Closure</t>
  </si>
  <si>
    <t>Document Wallet - A4 - 35mm - Polypropylene - Elastic Strap</t>
  </si>
  <si>
    <t>Document Wallet - A4 - 35mm - Polypropylene - Internal Flaps - Elastic Strap</t>
  </si>
  <si>
    <t>Document Wallet - FC - Manilla - Assorted Colours - Pack x 10</t>
  </si>
  <si>
    <t xml:space="preserve">Document Wallet - FC - 25mm - Touch Fastener - Assorted Colours </t>
  </si>
  <si>
    <t>Document Wallet - FC - 30mm - Manilla - Assorted Colours</t>
  </si>
  <si>
    <t>Document Wallet - FC - 30mm - Polypropylene - Poly String - Assorted Colours</t>
  </si>
  <si>
    <t>Document Wallet - FC - 35mm - Long Flap - Assorted Colours</t>
  </si>
  <si>
    <t>Hole Punch - 2 Hole - 10 Sheet - Metal - Centre Indicator</t>
  </si>
  <si>
    <t>Hole Punch - 2 hole - 20 Sheet</t>
  </si>
  <si>
    <t>Hole Punch - 2 Hole - 30 Sheet - Metal - Retractable Paper Guide</t>
  </si>
  <si>
    <t xml:space="preserve">Stapler - Desktop - Mini - 20 Sheets - Includes 1000 Box Staples </t>
  </si>
  <si>
    <t>Stapler - Desktop - Half Strip - 20 Sheets - Black</t>
  </si>
  <si>
    <t>Stapler - Desktop - Full Strip - 20 Sheets - Black</t>
  </si>
  <si>
    <t xml:space="preserve">Staples - 24/6 - (1000 Box) </t>
  </si>
  <si>
    <t>Staples - 24/6 - (5000 Box)</t>
  </si>
  <si>
    <t xml:space="preserve">Staples - 26/6 - (1000 Box) </t>
  </si>
  <si>
    <t xml:space="preserve">Staples - 26/6 - (5000 Box) </t>
  </si>
  <si>
    <t>Staples - Heavy Duty - 23/8 (1000 Box)</t>
  </si>
  <si>
    <t>Staple Remover - Blade</t>
  </si>
  <si>
    <t>Staple Remover - Claw</t>
  </si>
  <si>
    <t>Graph paper - A4 - 2MM Ruled - Pad</t>
  </si>
  <si>
    <t>Lecture Book - A4 - 7MM Ruled - Side Opening</t>
  </si>
  <si>
    <t xml:space="preserve">Lecture Book - A4 - 140 Page - 7MM Ruled - Top Opening </t>
  </si>
  <si>
    <t>Lecture Book - A4 - 140 Page - 7MM Ruled - Side Opening - Spiral</t>
  </si>
  <si>
    <t>Lecture Book - A4 - 140 Page - 7MM Ruled - 2 Pockets</t>
  </si>
  <si>
    <t>Note Pad - A4 - 50 Page - Ruled - Recycled</t>
  </si>
  <si>
    <t>Note Pad - A4 - 50 Page - Ruled</t>
  </si>
  <si>
    <t>Note Pad - A4 - 80 Page - Ruled</t>
  </si>
  <si>
    <t>Note Pad - A4 - 80 Page -  Ruled - Recycled</t>
  </si>
  <si>
    <t>Note Pad - A4 - 100 Page - Ruled</t>
  </si>
  <si>
    <t>Note Pad - A4 - 100 Page - Blank</t>
  </si>
  <si>
    <t>Note Pad - A4 - 200 Page -Spiral</t>
  </si>
  <si>
    <t>Note Pad - A5 - 80 Page - Ruled - Recycled</t>
  </si>
  <si>
    <t>Note Pad - A5 - 100 Page - Ruled</t>
  </si>
  <si>
    <t>Graph Pad - A4 - 25 Page - 5MM Grid</t>
  </si>
  <si>
    <t>Notebook - A4 - 100 Page - Spiral</t>
  </si>
  <si>
    <t>Notebook - A4 - 120 Page - Spiral</t>
  </si>
  <si>
    <t>Notebook - A4 - 120 Page - Polypropylene Cover</t>
  </si>
  <si>
    <t>Notebook - A4 - 120 Page - Assorted Colours - Pen Holder</t>
  </si>
  <si>
    <t>Notebook - A4 - 140 Page - Spiral</t>
  </si>
  <si>
    <t>Notebook - A4 - 160 Page - Spiral</t>
  </si>
  <si>
    <t>Notebook - A4 - 200 Page - Executive - Soft Cover</t>
  </si>
  <si>
    <t>Notebook - A4 - 200 Page - Ruled - Hard Cover</t>
  </si>
  <si>
    <t>Notebook - A4 - 200 Page - Spiral - Hard Cover</t>
  </si>
  <si>
    <t>Notebook - A4 - 250 Page - Coloured Pages - Spiral</t>
  </si>
  <si>
    <t>Notebook - A4 - 250 Page - 5 Subject Divider</t>
  </si>
  <si>
    <t>Notebook - A5 - 120 Page - Spiral</t>
  </si>
  <si>
    <t>Notebook - A5 - 160 Page - Hard Cover - Spiral</t>
  </si>
  <si>
    <t xml:space="preserve">Notebook - A5 - 200 Page </t>
  </si>
  <si>
    <t>Notebook - A5 - 200 Page - Ruled - Spiral</t>
  </si>
  <si>
    <t>Notebook - A5 - 100 Page - Ruled - Hard Cover</t>
  </si>
  <si>
    <t>Notebook - A5 - 200 Page - Ruled - Hard Cover</t>
  </si>
  <si>
    <t>Notebook - A6 - 100 Page</t>
  </si>
  <si>
    <t>Rubber Bands - No.12 (100G Pack)</t>
  </si>
  <si>
    <t>Rubber Bands - No.35 (100G Pack)</t>
  </si>
  <si>
    <t>Rubber Bands - No.35 (500G Pack)</t>
  </si>
  <si>
    <t>Scrapbook - 167x245MM - 64 Page</t>
  </si>
  <si>
    <t>Scrapbook - 245x330MM - 72 Page</t>
  </si>
  <si>
    <t xml:space="preserve">Visual Art Diary - A4 - 120 Page - 110 GSM - Spiral Bound </t>
  </si>
  <si>
    <t>Sketch Book - A3 - 20 Leaf</t>
  </si>
  <si>
    <t>Economy</t>
  </si>
  <si>
    <t>Premium</t>
  </si>
  <si>
    <t>Green</t>
  </si>
  <si>
    <t>ABCO</t>
  </si>
  <si>
    <t>Blackwoods</t>
  </si>
  <si>
    <t>Briskleen Supplies and Hygiene</t>
  </si>
  <si>
    <t>COS</t>
  </si>
  <si>
    <t>Kulbardi</t>
  </si>
  <si>
    <t>Modern Teaching Aids</t>
  </si>
  <si>
    <t>Officeworks</t>
  </si>
  <si>
    <t>Statewide Cleaning Supplies</t>
  </si>
  <si>
    <t>The Goods</t>
  </si>
  <si>
    <t>Winc</t>
  </si>
  <si>
    <t>Woollahra</t>
  </si>
  <si>
    <t>ABCO Products Pty Ltd</t>
  </si>
  <si>
    <t>J Blackwood &amp; Son Pty Ltd</t>
  </si>
  <si>
    <t>Briskleen Supplies Pty Ltd</t>
  </si>
  <si>
    <t>Bunzl Outsourcing Services Ltd</t>
  </si>
  <si>
    <t>Bunzl Australia</t>
  </si>
  <si>
    <t>Complete Office Supplies Pty Ltd</t>
  </si>
  <si>
    <t>`001 634 715</t>
  </si>
  <si>
    <t>`007 286 133</t>
  </si>
  <si>
    <t>`000 010 300</t>
  </si>
  <si>
    <t>Kulbardi Pty Ltd</t>
  </si>
  <si>
    <t>Modern Teaching Aids Australia Pty Ltd</t>
  </si>
  <si>
    <t>`000 628 786</t>
  </si>
  <si>
    <t>Officeworks Ltd</t>
  </si>
  <si>
    <t>`004 763 526</t>
  </si>
  <si>
    <t>Statewide Cleaning Supplies Pty Ltd</t>
  </si>
  <si>
    <t>`008 821 298</t>
  </si>
  <si>
    <t>Campbell's Janitor Supplies Pty Ltd</t>
  </si>
  <si>
    <t>`008 723 626</t>
  </si>
  <si>
    <t>Winc Australia Pty Ltd</t>
  </si>
  <si>
    <t>`000 728 398</t>
  </si>
  <si>
    <t>Mandan Holdings Pty Ltd</t>
  </si>
  <si>
    <r>
      <t xml:space="preserve">• The </t>
    </r>
    <r>
      <rPr>
        <b/>
        <sz val="10.5"/>
        <rFont val="Arial"/>
        <family val="2"/>
      </rPr>
      <t>Customer</t>
    </r>
    <r>
      <rPr>
        <sz val="10.5"/>
        <rFont val="Arial"/>
        <family val="2"/>
      </rPr>
      <t xml:space="preserve"> must complete </t>
    </r>
    <r>
      <rPr>
        <b/>
        <sz val="10.5"/>
        <rFont val="Arial"/>
        <family val="2"/>
      </rPr>
      <t>Section 1</t>
    </r>
    <r>
      <rPr>
        <sz val="10.5"/>
        <rFont val="Arial"/>
        <family val="2"/>
      </rPr>
      <t xml:space="preserve"> of the table below specifying all Goods required.
• The </t>
    </r>
    <r>
      <rPr>
        <b/>
        <sz val="10.5"/>
        <rFont val="Arial"/>
        <family val="2"/>
      </rPr>
      <t>Contractor</t>
    </r>
    <r>
      <rPr>
        <sz val="10.5"/>
        <rFont val="Arial"/>
        <family val="2"/>
      </rPr>
      <t xml:space="preserve"> must quote pricing for all Products in </t>
    </r>
    <r>
      <rPr>
        <b/>
        <sz val="10.5"/>
        <rFont val="Arial"/>
        <family val="2"/>
      </rPr>
      <t>Section 2</t>
    </r>
    <r>
      <rPr>
        <sz val="10.5"/>
        <rFont val="Arial"/>
        <family val="2"/>
      </rPr>
      <t xml:space="preserve">. 
• Pricing must align with the current agreed pricing for Catalogue Goods on CUAOFP2023, or adhere to the agreed minimum discounts for Non-Catalogue Goods.
• Where a regional delivery surcharge applies the price in column J must reflect the price for total quantity rather than a unit price. </t>
    </r>
  </si>
  <si>
    <r>
      <t xml:space="preserve">General Notes: 
</t>
    </r>
    <r>
      <rPr>
        <sz val="10.5"/>
        <rFont val="Arial"/>
        <family val="2"/>
      </rPr>
      <t>1 - All offered pricing must be GST Inclusive.
2 - Preference is for items from the "Green" Range where available
3 - Please add rows to the table below where additional Goods are required.
4 - Hover over Commented Cells for further details on completing this Appendix A.</t>
    </r>
  </si>
  <si>
    <t>*Recycled A4 white 80gsm, 210 x 297mm, long grain, dust free, 500 sheets per ream</t>
  </si>
  <si>
    <t>A3 white 80gsm, 297 x 420mm, short grain, dust free, 500 sheets per ream</t>
  </si>
  <si>
    <t>*Recycled A3 white 80gsm, 297 x 420mm, short grain, dust free, 500 sheets per ream</t>
  </si>
  <si>
    <t>A5 white 80gsm, 148 x 210mm, short grain, dust free, 500 sheets per ream</t>
  </si>
  <si>
    <t>Pastel (assorted colours) A4 80gsm, 210 x 297mm, long grain, dust free, 500 sheets per ream</t>
  </si>
  <si>
    <t>Bright (assorted colours) A4 80gsm, 210 x 297mm, long grain, dust free, 500 sheets per ream</t>
  </si>
  <si>
    <t>Assorted Colours A3 80gsm, 297 x 420mm, short grain, dust free, 500 sheets per ream</t>
  </si>
  <si>
    <t>Food Packaging</t>
  </si>
  <si>
    <t>Food Service Disposables</t>
  </si>
  <si>
    <t>Accoutrements</t>
  </si>
  <si>
    <t>Personal Care</t>
  </si>
  <si>
    <t>Eye &amp; Face Protection</t>
  </si>
  <si>
    <t>Gloves</t>
  </si>
  <si>
    <t>Infection Control</t>
  </si>
  <si>
    <t>Masks</t>
  </si>
  <si>
    <t>General Cleaning</t>
  </si>
  <si>
    <t>Toilet &amp; Urinal Cleaning</t>
  </si>
  <si>
    <t>Safety Glasses</t>
  </si>
  <si>
    <t>Food Packaging (2)</t>
  </si>
  <si>
    <t>Disposable Cups</t>
  </si>
  <si>
    <t>Disposable Cutlery</t>
  </si>
  <si>
    <t>Disposable Napkins</t>
  </si>
  <si>
    <t>Disposable Plates</t>
  </si>
  <si>
    <t>Buckets</t>
  </si>
  <si>
    <t>Cleaning Wipes</t>
  </si>
  <si>
    <t>Miscellaneous</t>
  </si>
  <si>
    <t>Mops &amp; Brooms</t>
  </si>
  <si>
    <t>Cleansing &amp; Washing</t>
  </si>
  <si>
    <t>Facial Tissue</t>
  </si>
  <si>
    <t>Hand Towel</t>
  </si>
  <si>
    <t>Toilet Tissue</t>
  </si>
  <si>
    <t>Oral Care</t>
  </si>
  <si>
    <t>Personal Hygiene</t>
  </si>
  <si>
    <t>120L Roll</t>
  </si>
  <si>
    <t>140L Roll</t>
  </si>
  <si>
    <t>18L Roll</t>
  </si>
  <si>
    <t>27L Roll</t>
  </si>
  <si>
    <t>355 (+280 ) X 740Mm</t>
  </si>
  <si>
    <t>36L Roll</t>
  </si>
  <si>
    <t>420 (+370) X900Mm</t>
  </si>
  <si>
    <t>500(+250)X760Mm</t>
  </si>
  <si>
    <t>520(+250)X1000Mm</t>
  </si>
  <si>
    <t>54L Roll</t>
  </si>
  <si>
    <t>72L Roll</t>
  </si>
  <si>
    <t>82L Pack</t>
  </si>
  <si>
    <t>Bio Hazard 055X160X255 Pathwest</t>
  </si>
  <si>
    <t>Clinical Waste 400+220X950Mm</t>
  </si>
  <si>
    <t>Mop Wringer 15L</t>
  </si>
  <si>
    <t>Mop Wringer 16L</t>
  </si>
  <si>
    <t>12L</t>
  </si>
  <si>
    <t>9L</t>
  </si>
  <si>
    <t>30X450Cm Roll 90 - Various Colours</t>
  </si>
  <si>
    <t>32.5X33Cm 100 Pack</t>
  </si>
  <si>
    <t>34X32Cm Medium Duty</t>
  </si>
  <si>
    <t>60X30Cm 25 Pack - Various Colours</t>
  </si>
  <si>
    <t>60X30Cm Roll 90 - Various Colours</t>
  </si>
  <si>
    <t>60X45Cm 25 Pack - Various Colours</t>
  </si>
  <si>
    <t>Blue Roll 490X700Cm (Carton Of 3)</t>
  </si>
  <si>
    <t>Detergent Wipes 225 Pack</t>
  </si>
  <si>
    <t>Disinfectant Antibacterial Wipe 225 Pack</t>
  </si>
  <si>
    <t>Hospital Grade Disinfectant Wipe 225 Pack</t>
  </si>
  <si>
    <t>Oxivir Tb Wipes 160 Pack</t>
  </si>
  <si>
    <t>Single Sheet Wiper Quarter Fold X 60</t>
  </si>
  <si>
    <t>Surface Wipes</t>
  </si>
  <si>
    <t>Twm50 Medium 32X34Cm</t>
  </si>
  <si>
    <t>Washcloth 30X33.5Cm</t>
  </si>
  <si>
    <t>White Roll 245X700Cm (Carton Of 4)</t>
  </si>
  <si>
    <t>White Roll 490X700Cm (Carton Of 3)</t>
  </si>
  <si>
    <t>Wiper 23X42.5Cm 130 Sheet X60</t>
  </si>
  <si>
    <t>Wiper Reg 32.5X32Cm 100 Sheet</t>
  </si>
  <si>
    <t>Wiper Reg 60X30Cm 20 Sheet - Various Colours</t>
  </si>
  <si>
    <t>Wiper Reg Roll 34X45M</t>
  </si>
  <si>
    <t>Wiper Roll 24.5X700Cm</t>
  </si>
  <si>
    <t>Wiper Roll 49X700Cm - Various Colours</t>
  </si>
  <si>
    <t>Wiper Single Sheet 24X42Cm</t>
  </si>
  <si>
    <t>Wiping Cloth Industrial Heavy Duty 40X30Cm - Various Colours</t>
  </si>
  <si>
    <t>Wiping Cloth Industrial Heavy Duty 45M Roll - Various Colours</t>
  </si>
  <si>
    <t>Wiping Cloth Industrial Heavy Duty 60X40-45Cm - Various Colours</t>
  </si>
  <si>
    <t>Wiping Cloth Microfibre 40 X 34 Cm - Various Colours</t>
  </si>
  <si>
    <t>Hand And Surface Wipes</t>
  </si>
  <si>
    <t>Hand Cleaner 1L</t>
  </si>
  <si>
    <t>Hand Cleaner 5L</t>
  </si>
  <si>
    <t>Hand Cleaner 750Ml</t>
  </si>
  <si>
    <t>Hand Cleaner Foam 1L</t>
  </si>
  <si>
    <t>Hand Sanitiser Foam 1L</t>
  </si>
  <si>
    <t>Hand Sanitiser Gel 1L</t>
  </si>
  <si>
    <t>Hand Sanitiser Gel 375Ml</t>
  </si>
  <si>
    <t>Hand Sanitiser Gel 500Ml</t>
  </si>
  <si>
    <t>Cup 180Ml 6Oz</t>
  </si>
  <si>
    <t>Cup  237Ml 8Oz</t>
  </si>
  <si>
    <t>Cup Cold Drink 114Ml</t>
  </si>
  <si>
    <t>Cup Coffee 285Ml 10 Oz</t>
  </si>
  <si>
    <t>Tea Spoons</t>
  </si>
  <si>
    <t>Spoons</t>
  </si>
  <si>
    <t>Knives</t>
  </si>
  <si>
    <t>Forks</t>
  </si>
  <si>
    <t>Cutlery Set (Fork, Knife &amp; Napkin)</t>
  </si>
  <si>
    <t>2 Ply White</t>
  </si>
  <si>
    <t>Bowl Disposable 180Mm</t>
  </si>
  <si>
    <t>Round 180Mm</t>
  </si>
  <si>
    <t>Round 230Mm</t>
  </si>
  <si>
    <t>2 Ply - 100 Sheets</t>
  </si>
  <si>
    <t>2 Ply -200 Sheets</t>
  </si>
  <si>
    <t>Pocket Package</t>
  </si>
  <si>
    <t>180Mm X 100Mm 40Um Bags</t>
  </si>
  <si>
    <t>255Mm X 205Mm 50Um Bags</t>
  </si>
  <si>
    <t>Baking Paper Roll 120M</t>
  </si>
  <si>
    <t>Cling Wrap 600M</t>
  </si>
  <si>
    <t>Cleaner 750Ml</t>
  </si>
  <si>
    <t>Cream R7 Cleaner 500Ml</t>
  </si>
  <si>
    <t>Creme Cleanser 500Ml</t>
  </si>
  <si>
    <t>Disinfectant Tabs</t>
  </si>
  <si>
    <t>Disinfectant Tabs Carton</t>
  </si>
  <si>
    <t>Non Medicated Gp Handwash 750Ml</t>
  </si>
  <si>
    <t>Premium Multipurpose 12X750Ml</t>
  </si>
  <si>
    <t>Room Care R2L Cleaner 750Ml</t>
  </si>
  <si>
    <t>Stride Citrus J-Flex Cleaner 5L</t>
  </si>
  <si>
    <t>Air Freshener 75Ml Assorted Scents</t>
  </si>
  <si>
    <t>Febreze  Fabric Refesher 370Ml</t>
  </si>
  <si>
    <t>Air Freshener 400G Assorted Scents</t>
  </si>
  <si>
    <t>Air Freshener 300G Assorted Scents</t>
  </si>
  <si>
    <t>Air Freshener 237G Assorted Scents</t>
  </si>
  <si>
    <t>Sodium Hypochlorite 0.125% 2L</t>
  </si>
  <si>
    <t>Sodium Hypochlorite 0.125% 500Ml</t>
  </si>
  <si>
    <t>Sodium Hypochlorite 12.5% 5L</t>
  </si>
  <si>
    <t>Sodium Hypochlorite 4% 5L</t>
  </si>
  <si>
    <t>Carpet 5L</t>
  </si>
  <si>
    <t>Degreaser 5L</t>
  </si>
  <si>
    <t>Deodoriser 5L</t>
  </si>
  <si>
    <t>Deodoriser 15L</t>
  </si>
  <si>
    <t>Disinfectant 5L</t>
  </si>
  <si>
    <t>Disinfectant Hospital Grade 5L</t>
  </si>
  <si>
    <t>Disinfectant Deodoriser 5L</t>
  </si>
  <si>
    <t>Floor 1L</t>
  </si>
  <si>
    <t>Floor 2.5L</t>
  </si>
  <si>
    <t>Floor 5L</t>
  </si>
  <si>
    <t>Floor Timber 5L</t>
  </si>
  <si>
    <t>General Purpose 500Ml</t>
  </si>
  <si>
    <t>General Purpose Hospital Grade 500Ml</t>
  </si>
  <si>
    <t>Glass 5L</t>
  </si>
  <si>
    <t>Glass 750Ml</t>
  </si>
  <si>
    <t>Maintainer Washroom 5L</t>
  </si>
  <si>
    <t>Maintainer Floor 5L</t>
  </si>
  <si>
    <t>Multipurpose 5L</t>
  </si>
  <si>
    <t>Oven 2L</t>
  </si>
  <si>
    <t>Sealer Floor 5L</t>
  </si>
  <si>
    <t>Sealer Finish Floor 5L</t>
  </si>
  <si>
    <t>Surface 1L</t>
  </si>
  <si>
    <t>Surface 5L</t>
  </si>
  <si>
    <t>Surface Cream Cleanser 2L</t>
  </si>
  <si>
    <t>Surface Cream Cleanser 1L</t>
  </si>
  <si>
    <t>Dishwasher Tablets</t>
  </si>
  <si>
    <t>Dishwasher Cleaner 250Ml</t>
  </si>
  <si>
    <t>Dishwasher Rinse Aid</t>
  </si>
  <si>
    <t>Dishwashing Liquid 1L</t>
  </si>
  <si>
    <t>Dishwashing Liquid 2L</t>
  </si>
  <si>
    <t>Dishwashing Liquid 5L</t>
  </si>
  <si>
    <t>Laundry Powder 1Kg</t>
  </si>
  <si>
    <t>Laundry Powder 15Kg</t>
  </si>
  <si>
    <t>Laundry Liquid 5L</t>
  </si>
  <si>
    <t>Stain Remover 1Kg</t>
  </si>
  <si>
    <t>Latex - Lightly Powdered - Disposable - Beige - Various Sizes</t>
  </si>
  <si>
    <t>Latex - Lightly Powdered - Disposable - Clear - Examination - Various Sizes</t>
  </si>
  <si>
    <t>Latex - Lightly Powdered - Disposable - White - Various Sizes</t>
  </si>
  <si>
    <t>Nitrile - Disposable - Blue - Powder Free - Various Sizes</t>
  </si>
  <si>
    <t>Nitrile - Disposable - Blue - Various Sizes</t>
  </si>
  <si>
    <t>Nitrile - Disposable - Blue - W/30 Cm Cuff - Various Sizes</t>
  </si>
  <si>
    <t>Vinyl - Disposable - Blue - Lightly Powdered - Various Sizes</t>
  </si>
  <si>
    <t>Vinyl - Disposable - Clear - Powder Free - Various Sizes</t>
  </si>
  <si>
    <t>Vinyl - Disposable - Clear - Powdered - Various Sizes</t>
  </si>
  <si>
    <t>240Mm X 210Mm -  230 Sheets</t>
  </si>
  <si>
    <t xml:space="preserve">240Mm X 210Mm - 150 Sheets </t>
  </si>
  <si>
    <t>240Mm X 235Mm - 200 Sheets</t>
  </si>
  <si>
    <t>240Mm X 240Mm - 150 Sheets</t>
  </si>
  <si>
    <t>240Mm X 300Mm - 100 Sheets</t>
  </si>
  <si>
    <t>240Mm X 305Mm - 120 Sheets</t>
  </si>
  <si>
    <t>295Mm X 190Mm - 90 Sheets</t>
  </si>
  <si>
    <t>Rolls - 100M X 18Cm</t>
  </si>
  <si>
    <t>Rolls - 140M X 135Mm</t>
  </si>
  <si>
    <t>Rolls - 90M X 18Cm</t>
  </si>
  <si>
    <t>110 Sheet</t>
  </si>
  <si>
    <t>Patient Belongings Bag With Drawstring 44X61Cm</t>
  </si>
  <si>
    <t>Poly Cloth Patient Bag 44X64Cm</t>
  </si>
  <si>
    <t>P2 Particulate Respirator - Valve Cupped</t>
  </si>
  <si>
    <t>P2 Particulate Respirator - Valve Flat Fold</t>
  </si>
  <si>
    <t>Surgical Mask - ASTM Level 2</t>
  </si>
  <si>
    <t>Surgical Mask - ASTM Level 3</t>
  </si>
  <si>
    <t>Reuseable Mask - Adjustable Ear Loops/Straps</t>
  </si>
  <si>
    <t>Brushes Toilet Brush Set</t>
  </si>
  <si>
    <t>Brushes Dust Pan And Brush Set</t>
  </si>
  <si>
    <t>Floor Pads Honing 400Mm</t>
  </si>
  <si>
    <t>Floor Pads Polishing 400Mm</t>
  </si>
  <si>
    <t>Floor Pads Stripping 400Mm</t>
  </si>
  <si>
    <t>Floor Pads Super Polish Pad</t>
  </si>
  <si>
    <t>Scourer 150Mm X 100Mm</t>
  </si>
  <si>
    <t>Scourer Stainless Steel 50G</t>
  </si>
  <si>
    <t>Sponge Large</t>
  </si>
  <si>
    <t>Sponge Small</t>
  </si>
  <si>
    <t>Sponge Scourer Sponge Combination</t>
  </si>
  <si>
    <t>Sponge Dishwand</t>
  </si>
  <si>
    <t>Water Distilled 4L</t>
  </si>
  <si>
    <t>Round - 250 Gm - Cotton - Refill</t>
  </si>
  <si>
    <t>Round - 350 Gm - Cotton/Poly Cotton - Refill</t>
  </si>
  <si>
    <t>Round - 350 Gm - Microfibre - Refill</t>
  </si>
  <si>
    <t>Round - 400 Gm - Cotton - Refill</t>
  </si>
  <si>
    <t>Round - 450 Gm - Cotton/Poly Cotton - Refill</t>
  </si>
  <si>
    <t>Toothbrush Adult</t>
  </si>
  <si>
    <t>Toothbrush Medium</t>
  </si>
  <si>
    <t>Toothpaste 100G</t>
  </si>
  <si>
    <t>Toothpaste 3 X 270G Value Pack</t>
  </si>
  <si>
    <t>Toothpaste 45G</t>
  </si>
  <si>
    <t>Toothpaste 90G</t>
  </si>
  <si>
    <t>Comb 125Mm</t>
  </si>
  <si>
    <t>Fine Tooth Comb 215Mm</t>
  </si>
  <si>
    <t>Razor Disposable</t>
  </si>
  <si>
    <t>Razor Disposable Twin Blade</t>
  </si>
  <si>
    <t>Shampoo 30Ml</t>
  </si>
  <si>
    <t>Shaving Cream (6 Pack)</t>
  </si>
  <si>
    <t>Soft Wipes 30X33Cm</t>
  </si>
  <si>
    <t>Sunscreen Spf50+ 100Ml</t>
  </si>
  <si>
    <t>Sunscreen Spf50+ 1L</t>
  </si>
  <si>
    <t>Sunscreen Spf50+ 500Ml</t>
  </si>
  <si>
    <t>Talcum Powder 100G</t>
  </si>
  <si>
    <t>Personal Wipes</t>
  </si>
  <si>
    <t>Baby Wipes 80 Pack</t>
  </si>
  <si>
    <t>Clear Lens</t>
  </si>
  <si>
    <t>Bathroom Cleaner 1L</t>
  </si>
  <si>
    <t>Bathroom Cleaner 2.5L</t>
  </si>
  <si>
    <t>Bathroom Cleaner 5L</t>
  </si>
  <si>
    <t>Bathroom Power 750Ml</t>
  </si>
  <si>
    <t>Toilet 5L</t>
  </si>
  <si>
    <t>Toilet 750Ml</t>
  </si>
  <si>
    <t>Washroom 1L</t>
  </si>
  <si>
    <t>Washroom 5L</t>
  </si>
  <si>
    <t>1 Ply - 1000 Sheets</t>
  </si>
  <si>
    <t>1 Ply - 500 Sheets</t>
  </si>
  <si>
    <t>1 Ply - 850 Sheets</t>
  </si>
  <si>
    <t>2 Ply - 250 Sheets</t>
  </si>
  <si>
    <t>2 Ply - 400 Sheets</t>
  </si>
  <si>
    <t>2 Ply - 500 Sheets</t>
  </si>
  <si>
    <t>2 Ply - 700 Sheets</t>
  </si>
  <si>
    <t xml:space="preserve">Jumbo - 2 Ply - 300M </t>
  </si>
  <si>
    <t>CUAOFP2023 Quote Form Appendix A - Stationery and Kitchen Provisions</t>
  </si>
  <si>
    <t>`=Index(level1janitorial,0,match(index(Table2[@],column()-column(table2)),level1janitorial[#Headers],0))</t>
  </si>
  <si>
    <t>_appB</t>
  </si>
  <si>
    <t>_uselist2</t>
  </si>
  <si>
    <t>`=index(_appB,1,1):index(_appB,counta(_appB))</t>
  </si>
  <si>
    <t>`=INDEX(level1janitorial[Product Category],1,1):INDEX(level1janitorial[Product Category],COUNTA(level1janitorial[Product Category]))</t>
  </si>
  <si>
    <t>ABC Distributors WA</t>
  </si>
  <si>
    <t>Cargills Pty Ltd ATF the Winter Family Trust</t>
  </si>
  <si>
    <t>`009 198 145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</si>
</sst>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4" formatCode="_-&quot;$&quot;* #,##0.00_-;\-&quot;$&quot;* #,##0.00_-;_-&quot;$&quot;* &quot;-&quot;??_-;_-@_-"/>
    <numFmt numFmtId="164" formatCode="ddd\,\ d\ mmm\ yyyy"/>
    <numFmt numFmtId="165" formatCode="###\ ###\ ###"/>
    <numFmt numFmtId="166" formatCode="[$-C09]d\ mmmm\ yyyy;@"/>
    <numFmt numFmtId="167" formatCode="0#\ ###\ ###\ ###"/>
    <numFmt numFmtId="168" formatCode="&quot;$&quot;#,##0"/>
    <numFmt numFmtId="169" formatCode="#,##0_ ;\-#,##0\ "/>
  </numFmts>
  <fonts count="32" x14ac:knownFonts="1">
    <font>
      <sz val="11"/>
      <color theme="1"/>
      <name val="Arial"/>
      <family val="2"/>
    </font>
    <font>
      <b/>
      <sz val="11"/>
      <color theme="1"/>
      <name val="Arial"/>
      <family val="2"/>
    </font>
    <font>
      <sz val="10"/>
      <color indexed="8"/>
      <name val="Arial"/>
      <family val="2"/>
    </font>
    <font>
      <sz val="10"/>
      <color theme="1"/>
      <name val="Arial"/>
      <family val="2"/>
    </font>
    <font>
      <sz val="11"/>
      <color theme="0"/>
      <name val="Arial"/>
      <family val="2"/>
    </font>
    <font>
      <sz val="9"/>
      <color indexed="81"/>
      <name val="Tahoma"/>
      <family val="2"/>
    </font>
    <font>
      <b/>
      <sz val="12"/>
      <color theme="0"/>
      <name val="Arial"/>
      <family val="2"/>
    </font>
    <font>
      <b/>
      <sz val="14"/>
      <color theme="0"/>
      <name val="Arial"/>
      <family val="2"/>
    </font>
    <font>
      <sz val="12"/>
      <color theme="0"/>
      <name val="Arial"/>
      <family val="2"/>
    </font>
    <font>
      <sz val="11"/>
      <color theme="1"/>
      <name val="Arial"/>
      <family val="2"/>
    </font>
    <font>
      <b/>
      <sz val="11"/>
      <name val="Arial"/>
      <family val="2"/>
    </font>
    <font>
      <u/>
      <sz val="11"/>
      <color theme="10"/>
      <name val="Arial"/>
      <family val="2"/>
    </font>
    <font>
      <sz val="11"/>
      <color indexed="81"/>
      <name val="Arial"/>
      <family val="2"/>
    </font>
    <font>
      <sz val="9"/>
      <color theme="1"/>
      <name val="Arial"/>
      <family val="2"/>
    </font>
    <font>
      <sz val="11"/>
      <name val="Arial"/>
      <family val="2"/>
    </font>
    <font>
      <b/>
      <sz val="12"/>
      <name val="Arial"/>
      <family val="2"/>
    </font>
    <font>
      <sz val="10"/>
      <name val="Arial"/>
      <family val="2"/>
    </font>
    <font>
      <b/>
      <u/>
      <sz val="11"/>
      <color theme="1"/>
      <name val="Arial"/>
      <family val="2"/>
    </font>
    <font>
      <sz val="12"/>
      <name val="Arial"/>
      <family val="2"/>
    </font>
    <font>
      <b/>
      <u/>
      <sz val="12"/>
      <color theme="1"/>
      <name val="Arial"/>
      <family val="2"/>
    </font>
    <font>
      <b/>
      <sz val="10.5"/>
      <name val="Arial"/>
      <family val="2"/>
    </font>
    <font>
      <sz val="10.5"/>
      <name val="Arial"/>
      <family val="2"/>
    </font>
    <font>
      <b/>
      <sz val="10.5"/>
      <color theme="1"/>
      <name val="Arial"/>
      <family val="2"/>
    </font>
    <font>
      <b/>
      <u/>
      <sz val="10.5"/>
      <name val="Arial"/>
      <family val="2"/>
    </font>
    <font>
      <b/>
      <sz val="14"/>
      <color theme="0" tint="-4.9989318521683403E-2"/>
      <name val="Arial"/>
      <family val="2"/>
    </font>
    <font>
      <u/>
      <sz val="11"/>
      <color theme="1"/>
      <name val="Arial"/>
      <family val="2"/>
    </font>
    <font>
      <b/>
      <u/>
      <sz val="11"/>
      <color theme="1" tint="0.499984740745262"/>
      <name val="Arial"/>
      <family val="2"/>
    </font>
    <font>
      <sz val="10"/>
      <color indexed="81"/>
      <name val="Arial"/>
      <family val="2"/>
    </font>
    <font>
      <b/>
      <sz val="10"/>
      <color indexed="81"/>
      <name val="Arial"/>
      <family val="2"/>
    </font>
    <font>
      <b/>
      <sz val="10"/>
      <color theme="1"/>
      <name val="Arial"/>
      <family val="2"/>
    </font>
    <font>
      <sz val="9"/>
      <color indexed="81"/>
      <name val="Tahoma"/>
      <charset val="1"/>
    </font>
    <font>
      <b/>
      <sz val="9"/>
      <color indexed="81"/>
      <name val="Tahoma"/>
      <charset val="1"/>
    </font>
  </fonts>
  <fills count="22">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BECFB1"/>
        <bgColor indexed="64"/>
      </patternFill>
    </fill>
    <fill>
      <patternFill patternType="solid">
        <fgColor theme="7" tint="0.59996337778862885"/>
        <bgColor indexed="64"/>
      </patternFill>
    </fill>
    <fill>
      <patternFill patternType="solid">
        <fgColor rgb="FFE6E6E6"/>
        <bgColor indexed="64"/>
      </patternFill>
    </fill>
    <fill>
      <patternFill patternType="solid">
        <fgColor rgb="FFDADED4"/>
        <bgColor indexed="64"/>
      </patternFill>
    </fill>
    <fill>
      <patternFill patternType="solid">
        <fgColor rgb="FF5D883C"/>
        <bgColor indexed="64"/>
      </patternFill>
    </fill>
    <fill>
      <patternFill patternType="solid">
        <fgColor rgb="FF7DA063"/>
        <bgColor indexed="64"/>
      </patternFill>
    </fill>
    <fill>
      <patternFill patternType="solid">
        <fgColor rgb="FFFFFFDC"/>
        <bgColor indexed="64"/>
      </patternFill>
    </fill>
    <fill>
      <patternFill patternType="solid">
        <fgColor theme="9" tint="0.59999389629810485"/>
        <bgColor indexed="64"/>
      </patternFill>
    </fill>
    <fill>
      <patternFill patternType="solid">
        <fgColor rgb="FFFFCD2D"/>
        <bgColor indexed="64"/>
      </patternFill>
    </fill>
    <fill>
      <patternFill patternType="solid">
        <fgColor rgb="FF8663A0"/>
        <bgColor indexed="64"/>
      </patternFill>
    </fill>
    <fill>
      <patternFill patternType="solid">
        <fgColor rgb="FFD8D4DE"/>
        <bgColor indexed="64"/>
      </patternFill>
    </fill>
    <fill>
      <patternFill patternType="solid">
        <fgColor rgb="FFC2B1CF"/>
        <bgColor indexed="64"/>
      </patternFill>
    </fill>
    <fill>
      <patternFill patternType="solid">
        <fgColor rgb="FF475B29"/>
        <bgColor indexed="64"/>
      </patternFill>
    </fill>
    <fill>
      <patternFill patternType="solid">
        <fgColor rgb="FFB5BEA9"/>
        <bgColor indexed="64"/>
      </patternFill>
    </fill>
    <fill>
      <patternFill patternType="solid">
        <fgColor rgb="FFFFFF89"/>
        <bgColor indexed="64"/>
      </patternFill>
    </fill>
    <fill>
      <patternFill patternType="solid">
        <fgColor rgb="FF81906E"/>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left>
      <right style="thin">
        <color indexed="64"/>
      </right>
      <top style="thin">
        <color theme="0"/>
      </top>
      <bottom style="thin">
        <color theme="0"/>
      </bottom>
      <diagonal/>
    </border>
    <border>
      <left style="thin">
        <color indexed="64"/>
      </left>
      <right style="thin">
        <color indexed="64"/>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tint="-4.9989318521683403E-2"/>
      </right>
      <top style="thin">
        <color theme="0" tint="-4.9989318521683403E-2"/>
      </top>
      <bottom style="thin">
        <color theme="0" tint="-4.9989318521683403E-2"/>
      </bottom>
      <diagonal/>
    </border>
    <border>
      <left style="thin">
        <color theme="0"/>
      </left>
      <right/>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0"/>
      </right>
      <top style="thin">
        <color theme="0"/>
      </top>
      <bottom style="thin">
        <color theme="0"/>
      </bottom>
      <diagonal/>
    </border>
    <border>
      <left style="medium">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7">
    <xf numFmtId="0" fontId="0" fillId="0" borderId="0"/>
    <xf numFmtId="0" fontId="2" fillId="0" borderId="0"/>
    <xf numFmtId="44" fontId="9" fillId="0" borderId="0" applyFont="0" applyFill="0" applyBorder="0" applyAlignment="0" applyProtection="0"/>
    <xf numFmtId="0" fontId="11" fillId="0" borderId="0" applyNumberFormat="0" applyFill="0" applyBorder="0" applyAlignment="0" applyProtection="0"/>
    <xf numFmtId="0" fontId="9" fillId="0" borderId="0"/>
    <xf numFmtId="44" fontId="16" fillId="0" borderId="0" applyFont="0" applyFill="0" applyBorder="0" applyAlignment="0" applyProtection="0"/>
    <xf numFmtId="0" fontId="16" fillId="0" borderId="0"/>
  </cellStyleXfs>
  <cellXfs count="266">
    <xf numFmtId="0" fontId="0" fillId="0" borderId="0" xfId="0"/>
    <xf numFmtId="0" fontId="0" fillId="2" borderId="0" xfId="0" applyFill="1"/>
    <xf numFmtId="0" fontId="0" fillId="2" borderId="0" xfId="0" applyFill="1" applyAlignment="1">
      <alignment vertical="center"/>
    </xf>
    <xf numFmtId="0" fontId="1" fillId="6" borderId="7" xfId="0" applyFont="1" applyFill="1" applyBorder="1" applyAlignment="1">
      <alignment vertical="center" wrapText="1"/>
    </xf>
    <xf numFmtId="0" fontId="1" fillId="6" borderId="1" xfId="0" applyFont="1" applyFill="1" applyBorder="1" applyAlignment="1">
      <alignment vertical="center" wrapText="1"/>
    </xf>
    <xf numFmtId="0" fontId="9" fillId="4" borderId="7" xfId="4" applyFill="1" applyBorder="1" applyAlignment="1" applyProtection="1">
      <alignment horizontal="center" vertical="center" wrapText="1"/>
      <protection locked="0"/>
    </xf>
    <xf numFmtId="3" fontId="9" fillId="4" borderId="1" xfId="4" applyNumberForma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4" borderId="7" xfId="4" applyFont="1" applyFill="1" applyBorder="1" applyAlignment="1" applyProtection="1">
      <alignment horizontal="center" vertical="center" wrapText="1"/>
      <protection locked="0"/>
    </xf>
    <xf numFmtId="0" fontId="3" fillId="0" borderId="0" xfId="0" applyFont="1" applyAlignment="1">
      <alignment vertical="center"/>
    </xf>
    <xf numFmtId="3" fontId="0" fillId="4" borderId="1" xfId="4" applyNumberFormat="1" applyFont="1" applyFill="1" applyBorder="1" applyAlignment="1" applyProtection="1">
      <alignment horizontal="center" vertical="center" wrapText="1"/>
      <protection locked="0"/>
    </xf>
    <xf numFmtId="0" fontId="9" fillId="4" borderId="7" xfId="4" applyFill="1" applyBorder="1" applyAlignment="1">
      <alignment horizontal="center" vertical="center" wrapText="1"/>
    </xf>
    <xf numFmtId="3" fontId="0" fillId="4" borderId="5" xfId="4" applyNumberFormat="1"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1" fillId="6" borderId="26" xfId="0" applyFont="1" applyFill="1" applyBorder="1" applyAlignment="1">
      <alignment vertical="center" wrapText="1"/>
    </xf>
    <xf numFmtId="0" fontId="0" fillId="4" borderId="7" xfId="0" applyFill="1" applyBorder="1" applyAlignment="1" applyProtection="1">
      <alignment horizontal="left" vertical="center" wrapText="1" indent="1"/>
      <protection locked="0"/>
    </xf>
    <xf numFmtId="0" fontId="1" fillId="6" borderId="33" xfId="0" applyFont="1" applyFill="1" applyBorder="1" applyAlignment="1">
      <alignment vertical="center" wrapText="1"/>
    </xf>
    <xf numFmtId="0" fontId="0" fillId="4" borderId="34" xfId="0" applyFill="1" applyBorder="1" applyAlignment="1" applyProtection="1">
      <alignment horizontal="left" vertical="center" wrapText="1" indent="1"/>
      <protection locked="0"/>
    </xf>
    <xf numFmtId="0" fontId="1" fillId="6" borderId="31" xfId="0" applyFont="1" applyFill="1" applyBorder="1" applyAlignment="1">
      <alignment vertical="center" wrapText="1"/>
    </xf>
    <xf numFmtId="0" fontId="0" fillId="4" borderId="35" xfId="0" applyFill="1" applyBorder="1" applyAlignment="1" applyProtection="1">
      <alignment horizontal="left" vertical="center" wrapText="1" indent="1"/>
      <protection locked="0"/>
    </xf>
    <xf numFmtId="0" fontId="1" fillId="6" borderId="35" xfId="0" applyFont="1" applyFill="1" applyBorder="1" applyAlignment="1">
      <alignment vertical="center" wrapText="1"/>
    </xf>
    <xf numFmtId="0" fontId="0" fillId="4" borderId="36" xfId="0" applyFill="1" applyBorder="1" applyAlignment="1" applyProtection="1">
      <alignment horizontal="left" vertical="center" wrapText="1" indent="1"/>
      <protection locked="0"/>
    </xf>
    <xf numFmtId="0" fontId="1" fillId="6" borderId="18" xfId="0" applyFont="1" applyFill="1" applyBorder="1" applyAlignment="1">
      <alignment vertical="center" wrapText="1"/>
    </xf>
    <xf numFmtId="0" fontId="1" fillId="6" borderId="39" xfId="0" applyFont="1" applyFill="1" applyBorder="1" applyAlignment="1">
      <alignment vertical="center" wrapText="1"/>
    </xf>
    <xf numFmtId="0" fontId="0" fillId="4" borderId="18" xfId="0" applyFill="1" applyBorder="1" applyAlignment="1" applyProtection="1">
      <alignment horizontal="left" vertical="center" wrapText="1" indent="1"/>
      <protection locked="0"/>
    </xf>
    <xf numFmtId="0" fontId="0" fillId="4" borderId="40" xfId="0" applyFill="1" applyBorder="1" applyAlignment="1" applyProtection="1">
      <alignment horizontal="left" vertical="center" wrapText="1" indent="1"/>
      <protection locked="0"/>
    </xf>
    <xf numFmtId="0" fontId="1" fillId="6" borderId="42" xfId="0" applyFont="1" applyFill="1" applyBorder="1" applyAlignment="1">
      <alignment vertical="center" wrapText="1"/>
    </xf>
    <xf numFmtId="0" fontId="1" fillId="6" borderId="43" xfId="0" applyFont="1" applyFill="1" applyBorder="1" applyAlignment="1">
      <alignment vertical="center" wrapText="1"/>
    </xf>
    <xf numFmtId="167" fontId="0" fillId="4" borderId="1" xfId="0" applyNumberFormat="1" applyFill="1" applyBorder="1" applyAlignment="1" applyProtection="1">
      <alignment horizontal="center" vertical="center"/>
      <protection locked="0"/>
    </xf>
    <xf numFmtId="168" fontId="9" fillId="7" borderId="7" xfId="2" applyNumberFormat="1" applyFont="1" applyFill="1" applyBorder="1" applyAlignment="1" applyProtection="1">
      <alignment horizontal="center" vertical="center"/>
      <protection locked="0"/>
    </xf>
    <xf numFmtId="168" fontId="0" fillId="2" borderId="0" xfId="0" applyNumberFormat="1" applyFill="1" applyAlignment="1">
      <alignment vertical="center"/>
    </xf>
    <xf numFmtId="0" fontId="10" fillId="6" borderId="1"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1" fillId="6" borderId="14" xfId="0" applyFont="1" applyFill="1" applyBorder="1" applyAlignment="1">
      <alignment vertical="center" wrapText="1"/>
    </xf>
    <xf numFmtId="0" fontId="1" fillId="5" borderId="1" xfId="0" applyFont="1" applyFill="1" applyBorder="1" applyAlignment="1">
      <alignment vertical="center"/>
    </xf>
    <xf numFmtId="0" fontId="0" fillId="4" borderId="18"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2" borderId="38" xfId="0" applyFill="1" applyBorder="1" applyAlignment="1">
      <alignment vertical="center"/>
    </xf>
    <xf numFmtId="14" fontId="0" fillId="0" borderId="56" xfId="0" applyNumberFormat="1" applyBorder="1" applyAlignment="1" applyProtection="1">
      <alignment horizontal="center" vertical="center" wrapText="1"/>
      <protection locked="0"/>
    </xf>
    <xf numFmtId="0" fontId="13" fillId="13" borderId="1" xfId="0" applyFont="1" applyFill="1" applyBorder="1" applyAlignment="1">
      <alignment horizontal="center" vertical="center"/>
    </xf>
    <xf numFmtId="168" fontId="1" fillId="7" borderId="7" xfId="2" applyNumberFormat="1" applyFont="1" applyFill="1" applyBorder="1" applyAlignment="1" applyProtection="1">
      <alignment horizontal="center" vertical="center"/>
    </xf>
    <xf numFmtId="166" fontId="3" fillId="4" borderId="7" xfId="0" applyNumberFormat="1" applyFont="1" applyFill="1" applyBorder="1" applyAlignment="1" applyProtection="1">
      <alignment horizontal="center" vertical="center" wrapText="1"/>
      <protection locked="0"/>
    </xf>
    <xf numFmtId="169" fontId="14" fillId="12" borderId="1" xfId="5" applyNumberFormat="1" applyFont="1" applyFill="1" applyBorder="1" applyAlignment="1" applyProtection="1">
      <alignment horizontal="center" vertical="center"/>
    </xf>
    <xf numFmtId="0" fontId="0" fillId="4" borderId="1" xfId="0" applyFill="1" applyBorder="1" applyAlignment="1" applyProtection="1">
      <alignment horizontal="left" vertical="center" wrapText="1" indent="1"/>
      <protection locked="0"/>
    </xf>
    <xf numFmtId="0" fontId="13" fillId="0" borderId="1" xfId="0" applyFont="1" applyBorder="1" applyAlignment="1">
      <alignment horizontal="left" vertical="center"/>
    </xf>
    <xf numFmtId="0" fontId="0" fillId="0" borderId="0" xfId="0" applyAlignment="1">
      <alignment horizontal="left"/>
    </xf>
    <xf numFmtId="168" fontId="1" fillId="14" borderId="7" xfId="2" applyNumberFormat="1" applyFont="1" applyFill="1" applyBorder="1" applyAlignment="1" applyProtection="1">
      <alignment horizontal="center" vertical="center"/>
    </xf>
    <xf numFmtId="168" fontId="9" fillId="7" borderId="5" xfId="2" applyNumberFormat="1" applyFont="1" applyFill="1" applyBorder="1" applyAlignment="1" applyProtection="1">
      <alignment horizontal="center" vertical="center"/>
    </xf>
    <xf numFmtId="0" fontId="0" fillId="4" borderId="14" xfId="0" applyFill="1" applyBorder="1" applyAlignment="1" applyProtection="1">
      <alignment horizontal="center" vertical="center" wrapText="1"/>
      <protection locked="0"/>
    </xf>
    <xf numFmtId="0" fontId="0" fillId="4" borderId="32" xfId="0" applyFill="1" applyBorder="1" applyAlignment="1">
      <alignment horizontal="center" vertical="center" wrapText="1"/>
    </xf>
    <xf numFmtId="0" fontId="10" fillId="11" borderId="1" xfId="4" applyFont="1" applyFill="1" applyBorder="1" applyAlignment="1">
      <alignment horizontal="center" vertical="center" wrapText="1"/>
    </xf>
    <xf numFmtId="0" fontId="0" fillId="4" borderId="1" xfId="0" applyFill="1" applyBorder="1" applyAlignment="1" applyProtection="1">
      <alignment horizontal="center" vertical="center" wrapText="1"/>
      <protection locked="0"/>
    </xf>
    <xf numFmtId="14" fontId="0" fillId="2" borderId="0" xfId="0" applyNumberFormat="1" applyFill="1" applyAlignment="1" applyProtection="1">
      <alignment horizontal="center" vertical="center" wrapText="1"/>
      <protection locked="0"/>
    </xf>
    <xf numFmtId="14" fontId="0" fillId="2" borderId="12" xfId="0" applyNumberForma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0" fillId="5" borderId="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164" fontId="0" fillId="5" borderId="1" xfId="0" applyNumberFormat="1" applyFill="1" applyBorder="1" applyAlignment="1" applyProtection="1">
      <alignment horizontal="center" vertical="center" wrapText="1"/>
      <protection locked="0"/>
    </xf>
    <xf numFmtId="165" fontId="0" fillId="5" borderId="1" xfId="0" applyNumberFormat="1" applyFill="1" applyBorder="1" applyAlignment="1" applyProtection="1">
      <alignment horizontal="center" vertical="center"/>
      <protection locked="0"/>
    </xf>
    <xf numFmtId="167" fontId="0" fillId="5" borderId="1" xfId="0" applyNumberFormat="1" applyFill="1" applyBorder="1" applyAlignment="1" applyProtection="1">
      <alignment horizontal="center" vertical="center"/>
      <protection locked="0"/>
    </xf>
    <xf numFmtId="0" fontId="0" fillId="5" borderId="3" xfId="0" applyFill="1" applyBorder="1" applyAlignment="1" applyProtection="1">
      <alignment vertical="center" wrapText="1"/>
      <protection locked="0"/>
    </xf>
    <xf numFmtId="0" fontId="0" fillId="5" borderId="7" xfId="0" applyFill="1" applyBorder="1" applyAlignment="1" applyProtection="1">
      <alignment horizontal="left" vertical="center" wrapText="1" indent="1"/>
      <protection locked="0"/>
    </xf>
    <xf numFmtId="0" fontId="0" fillId="5" borderId="35" xfId="0" applyFill="1" applyBorder="1" applyAlignment="1" applyProtection="1">
      <alignment horizontal="left" vertical="center" wrapText="1" indent="1"/>
      <protection locked="0"/>
    </xf>
    <xf numFmtId="0" fontId="0" fillId="5" borderId="34" xfId="0" applyFill="1" applyBorder="1" applyAlignment="1" applyProtection="1">
      <alignment horizontal="left" vertical="center" wrapText="1" indent="1"/>
      <protection locked="0"/>
    </xf>
    <xf numFmtId="0" fontId="0" fillId="5" borderId="36" xfId="0" applyFill="1" applyBorder="1" applyAlignment="1" applyProtection="1">
      <alignment horizontal="left" vertical="center" wrapText="1" indent="1"/>
      <protection locked="0"/>
    </xf>
    <xf numFmtId="0" fontId="0" fillId="5" borderId="40" xfId="0" applyFill="1" applyBorder="1" applyAlignment="1" applyProtection="1">
      <alignment horizontal="left" vertical="center" wrapText="1" indent="1"/>
      <protection locked="0"/>
    </xf>
    <xf numFmtId="0" fontId="0" fillId="5" borderId="18" xfId="0" applyFill="1" applyBorder="1" applyAlignment="1" applyProtection="1">
      <alignment horizontal="left" vertical="center" wrapText="1" indent="1"/>
      <protection locked="0"/>
    </xf>
    <xf numFmtId="5" fontId="14" fillId="12" borderId="59" xfId="5" applyNumberFormat="1" applyFont="1" applyFill="1" applyBorder="1" applyAlignment="1" applyProtection="1">
      <alignment horizontal="center" vertical="center"/>
    </xf>
    <xf numFmtId="0" fontId="10" fillId="6" borderId="42" xfId="0" applyFont="1" applyFill="1" applyBorder="1" applyAlignment="1">
      <alignment vertical="center" wrapText="1"/>
    </xf>
    <xf numFmtId="0" fontId="10" fillId="6" borderId="33" xfId="0" applyFont="1" applyFill="1" applyBorder="1" applyAlignment="1">
      <alignment vertical="center" wrapText="1"/>
    </xf>
    <xf numFmtId="0" fontId="10" fillId="6" borderId="7" xfId="0" applyFont="1" applyFill="1" applyBorder="1" applyAlignment="1">
      <alignment vertical="center" wrapText="1"/>
    </xf>
    <xf numFmtId="0" fontId="1" fillId="17" borderId="1" xfId="0" applyFont="1" applyFill="1" applyBorder="1" applyAlignment="1">
      <alignment vertical="center" wrapText="1"/>
    </xf>
    <xf numFmtId="0" fontId="10" fillId="17" borderId="7" xfId="0" applyFont="1" applyFill="1" applyBorder="1" applyAlignment="1">
      <alignment vertical="center" wrapText="1"/>
    </xf>
    <xf numFmtId="0" fontId="1" fillId="17" borderId="33" xfId="0" applyFont="1" applyFill="1" applyBorder="1" applyAlignment="1">
      <alignment vertical="center" wrapText="1"/>
    </xf>
    <xf numFmtId="0" fontId="1" fillId="17" borderId="7" xfId="0" applyFont="1" applyFill="1" applyBorder="1" applyAlignment="1">
      <alignment vertical="center" wrapText="1"/>
    </xf>
    <xf numFmtId="164" fontId="0" fillId="4" borderId="7" xfId="0" applyNumberFormat="1" applyFill="1" applyBorder="1" applyAlignment="1" applyProtection="1">
      <alignment horizontal="center" vertical="center" wrapText="1"/>
      <protection locked="0"/>
    </xf>
    <xf numFmtId="168" fontId="10" fillId="17" borderId="1" xfId="4" applyNumberFormat="1" applyFont="1" applyFill="1" applyBorder="1" applyAlignment="1">
      <alignment horizontal="center" vertical="center" wrapText="1"/>
    </xf>
    <xf numFmtId="0" fontId="10" fillId="17" borderId="1" xfId="4" applyFont="1" applyFill="1" applyBorder="1" applyAlignment="1">
      <alignment horizontal="center" vertical="center" wrapText="1"/>
    </xf>
    <xf numFmtId="0" fontId="0" fillId="5" borderId="1" xfId="0" applyFill="1" applyBorder="1" applyAlignment="1">
      <alignment horizontal="center" vertical="center" wrapText="1"/>
    </xf>
    <xf numFmtId="0" fontId="9" fillId="19" borderId="43" xfId="4" applyFill="1" applyBorder="1" applyAlignment="1">
      <alignment horizontal="left" vertical="center" wrapText="1" indent="1"/>
    </xf>
    <xf numFmtId="0" fontId="1" fillId="21" borderId="64" xfId="4" applyFont="1" applyFill="1" applyBorder="1" applyAlignment="1">
      <alignment horizontal="left" vertical="center" wrapText="1" indent="1"/>
    </xf>
    <xf numFmtId="169" fontId="10" fillId="20" borderId="64" xfId="5" applyNumberFormat="1" applyFont="1" applyFill="1" applyBorder="1" applyAlignment="1" applyProtection="1">
      <alignment horizontal="center" vertical="center"/>
    </xf>
    <xf numFmtId="5" fontId="10" fillId="20" borderId="64" xfId="5" applyNumberFormat="1" applyFont="1" applyFill="1" applyBorder="1" applyAlignment="1" applyProtection="1">
      <alignment horizontal="center" vertical="center"/>
    </xf>
    <xf numFmtId="166" fontId="0" fillId="4" borderId="7" xfId="0" applyNumberFormat="1" applyFill="1" applyBorder="1" applyAlignment="1" applyProtection="1">
      <alignment horizontal="center" vertical="center" wrapText="1"/>
      <protection locked="0"/>
    </xf>
    <xf numFmtId="0" fontId="9" fillId="19" borderId="33" xfId="4" applyFill="1" applyBorder="1" applyAlignment="1">
      <alignment horizontal="left" vertical="center" wrapText="1" indent="1"/>
    </xf>
    <xf numFmtId="169" fontId="14" fillId="12" borderId="7" xfId="5" applyNumberFormat="1" applyFont="1" applyFill="1" applyBorder="1" applyAlignment="1" applyProtection="1">
      <alignment horizontal="center" vertical="center"/>
    </xf>
    <xf numFmtId="0" fontId="10" fillId="19" borderId="64" xfId="0" applyFont="1" applyFill="1" applyBorder="1" applyAlignment="1">
      <alignment vertical="center" wrapText="1"/>
    </xf>
    <xf numFmtId="0" fontId="10" fillId="19" borderId="64" xfId="0" applyFont="1" applyFill="1" applyBorder="1" applyAlignment="1">
      <alignment horizontal="center" vertical="center" wrapText="1"/>
    </xf>
    <xf numFmtId="0" fontId="1" fillId="17" borderId="6" xfId="0" applyFont="1" applyFill="1" applyBorder="1" applyAlignment="1">
      <alignment vertical="center" wrapText="1"/>
    </xf>
    <xf numFmtId="0" fontId="1" fillId="6" borderId="68" xfId="0" applyFont="1" applyFill="1" applyBorder="1" applyAlignment="1">
      <alignment vertical="center" wrapText="1"/>
    </xf>
    <xf numFmtId="0" fontId="0" fillId="4" borderId="7" xfId="0"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wrapText="1"/>
      <protection locked="0"/>
    </xf>
    <xf numFmtId="166" fontId="0" fillId="4" borderId="1" xfId="0" applyNumberFormat="1" applyFill="1" applyBorder="1" applyAlignment="1" applyProtection="1">
      <alignment horizontal="center" vertical="center" wrapText="1"/>
      <protection locked="0"/>
    </xf>
    <xf numFmtId="0" fontId="0" fillId="4" borderId="34" xfId="0" applyFill="1" applyBorder="1" applyAlignment="1" applyProtection="1">
      <alignment horizontal="center" vertical="center"/>
      <protection locked="0"/>
    </xf>
    <xf numFmtId="5" fontId="14" fillId="12" borderId="38" xfId="5" applyNumberFormat="1" applyFont="1" applyFill="1" applyBorder="1" applyAlignment="1" applyProtection="1">
      <alignment horizontal="center" vertical="center"/>
    </xf>
    <xf numFmtId="0" fontId="13" fillId="0" borderId="18" xfId="0" applyFont="1" applyFill="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9" fillId="4" borderId="6" xfId="4" applyFill="1" applyBorder="1" applyAlignment="1" applyProtection="1">
      <alignment horizontal="center" vertical="center" wrapText="1"/>
      <protection locked="0"/>
    </xf>
    <xf numFmtId="3" fontId="0" fillId="4" borderId="2" xfId="4" applyNumberFormat="1" applyFont="1" applyFill="1" applyBorder="1" applyAlignment="1" applyProtection="1">
      <alignment horizontal="center" vertical="center" wrapText="1"/>
      <protection locked="0"/>
    </xf>
    <xf numFmtId="0" fontId="10" fillId="11" borderId="6" xfId="4" applyFont="1" applyFill="1" applyBorder="1" applyAlignment="1">
      <alignment horizontal="center" vertical="center" wrapText="1"/>
    </xf>
    <xf numFmtId="0" fontId="10" fillId="11" borderId="7" xfId="4" applyFont="1" applyFill="1" applyBorder="1" applyAlignment="1">
      <alignment horizontal="center" vertical="center" wrapText="1"/>
    </xf>
    <xf numFmtId="0" fontId="10" fillId="11" borderId="5" xfId="4" applyFont="1" applyFill="1" applyBorder="1" applyAlignment="1">
      <alignment horizontal="center" vertical="center" wrapText="1"/>
    </xf>
    <xf numFmtId="0" fontId="9" fillId="4" borderId="68" xfId="4"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left" vertical="center"/>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Fill="1" applyBorder="1" applyAlignment="1">
      <alignment horizontal="left" vertical="center"/>
    </xf>
    <xf numFmtId="0" fontId="3" fillId="0" borderId="0" xfId="0" applyFont="1" applyFill="1" applyBorder="1" applyAlignment="1">
      <alignment vertical="center"/>
    </xf>
    <xf numFmtId="49" fontId="0" fillId="0" borderId="0" xfId="0" applyNumberFormat="1"/>
    <xf numFmtId="49" fontId="0" fillId="0" borderId="0" xfId="0" quotePrefix="1" applyNumberFormat="1"/>
    <xf numFmtId="49" fontId="0" fillId="4" borderId="1" xfId="0" applyNumberFormat="1" applyFill="1" applyBorder="1" applyAlignment="1" applyProtection="1">
      <alignment horizontal="center" vertical="center"/>
      <protection locked="0"/>
    </xf>
    <xf numFmtId="0" fontId="9" fillId="4" borderId="18" xfId="4" applyFill="1" applyBorder="1" applyAlignment="1" applyProtection="1">
      <alignment horizontal="center" vertical="center" wrapText="1"/>
      <protection locked="0"/>
    </xf>
    <xf numFmtId="3" fontId="0" fillId="4" borderId="26" xfId="4" applyNumberFormat="1" applyFont="1" applyFill="1" applyBorder="1" applyAlignment="1" applyProtection="1">
      <alignment horizontal="center" vertical="center" wrapText="1"/>
      <protection locked="0"/>
    </xf>
    <xf numFmtId="0" fontId="6" fillId="15" borderId="60" xfId="1" applyFont="1" applyFill="1" applyBorder="1" applyAlignment="1">
      <alignment horizontal="center" vertical="center" wrapText="1"/>
    </xf>
    <xf numFmtId="0" fontId="8" fillId="15" borderId="61" xfId="0" applyFont="1" applyFill="1" applyBorder="1" applyAlignment="1">
      <alignment vertical="center" wrapText="1"/>
    </xf>
    <xf numFmtId="0" fontId="8" fillId="15" borderId="62" xfId="0" applyFont="1" applyFill="1" applyBorder="1" applyAlignment="1">
      <alignment vertical="center" wrapText="1"/>
    </xf>
    <xf numFmtId="0" fontId="10" fillId="16" borderId="53" xfId="0" applyFont="1" applyFill="1" applyBorder="1" applyAlignment="1">
      <alignment horizontal="center" vertical="center" wrapText="1"/>
    </xf>
    <xf numFmtId="0" fontId="14" fillId="16" borderId="54" xfId="0" applyFont="1" applyFill="1" applyBorder="1" applyAlignment="1">
      <alignment horizontal="center" wrapText="1"/>
    </xf>
    <xf numFmtId="0" fontId="14" fillId="16" borderId="55" xfId="0" applyFont="1" applyFill="1" applyBorder="1" applyAlignment="1">
      <alignment horizontal="center" wrapText="1"/>
    </xf>
    <xf numFmtId="0" fontId="1" fillId="3" borderId="1" xfId="0" applyFont="1" applyFill="1" applyBorder="1" applyAlignment="1" applyProtection="1">
      <alignment vertical="center"/>
      <protection hidden="1"/>
    </xf>
    <xf numFmtId="0" fontId="3" fillId="4" borderId="2" xfId="0"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9" borderId="53" xfId="0" applyFont="1" applyFill="1" applyBorder="1" applyAlignment="1">
      <alignment horizontal="center" vertical="center" wrapText="1"/>
    </xf>
    <xf numFmtId="0" fontId="14" fillId="9" borderId="54" xfId="0" applyFont="1" applyFill="1" applyBorder="1" applyAlignment="1">
      <alignment horizontal="center" wrapText="1"/>
    </xf>
    <xf numFmtId="0" fontId="14" fillId="9" borderId="55" xfId="0" applyFont="1" applyFill="1" applyBorder="1" applyAlignment="1">
      <alignment horizontal="center" wrapText="1"/>
    </xf>
    <xf numFmtId="0" fontId="10" fillId="11" borderId="53" xfId="0" applyFont="1" applyFill="1" applyBorder="1" applyAlignment="1">
      <alignment horizontal="center" vertical="center" wrapText="1"/>
    </xf>
    <xf numFmtId="0" fontId="14" fillId="11" borderId="54" xfId="0" applyFont="1" applyFill="1" applyBorder="1" applyAlignment="1">
      <alignment horizontal="center" wrapText="1"/>
    </xf>
    <xf numFmtId="0" fontId="14" fillId="11" borderId="55" xfId="0" applyFont="1" applyFill="1" applyBorder="1" applyAlignment="1">
      <alignment horizontal="center" wrapText="1"/>
    </xf>
    <xf numFmtId="14" fontId="0" fillId="0" borderId="26" xfId="0" applyNumberForma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57" xfId="0" applyBorder="1" applyAlignment="1">
      <alignment horizontal="center" vertical="center" wrapText="1"/>
    </xf>
    <xf numFmtId="0" fontId="7" fillId="18" borderId="53" xfId="1" applyFont="1" applyFill="1" applyBorder="1" applyAlignment="1">
      <alignment horizontal="center" vertical="center" wrapText="1"/>
    </xf>
    <xf numFmtId="0" fontId="4" fillId="18" borderId="54" xfId="0" applyFont="1" applyFill="1" applyBorder="1" applyAlignment="1">
      <alignment vertical="center" wrapText="1"/>
    </xf>
    <xf numFmtId="0" fontId="4" fillId="18" borderId="55" xfId="0" applyFont="1" applyFill="1" applyBorder="1" applyAlignment="1">
      <alignment vertical="center" wrapText="1"/>
    </xf>
    <xf numFmtId="0" fontId="15" fillId="11" borderId="53" xfId="1" applyFont="1" applyFill="1" applyBorder="1" applyAlignment="1">
      <alignment horizontal="center" vertical="center" wrapText="1"/>
    </xf>
    <xf numFmtId="0" fontId="18" fillId="11" borderId="54" xfId="0" applyFont="1" applyFill="1" applyBorder="1" applyAlignment="1">
      <alignment vertical="center" wrapText="1"/>
    </xf>
    <xf numFmtId="0" fontId="18" fillId="11" borderId="55" xfId="0" applyFont="1" applyFill="1" applyBorder="1" applyAlignment="1">
      <alignment vertical="center" wrapText="1"/>
    </xf>
    <xf numFmtId="0" fontId="15" fillId="19" borderId="53" xfId="3" applyFont="1" applyFill="1" applyBorder="1" applyAlignment="1">
      <alignment horizontal="center" vertical="center" wrapText="1"/>
    </xf>
    <xf numFmtId="0" fontId="15" fillId="19" borderId="54" xfId="3" applyFont="1" applyFill="1" applyBorder="1" applyAlignment="1">
      <alignment horizontal="center" wrapText="1"/>
    </xf>
    <xf numFmtId="0" fontId="15" fillId="19" borderId="55" xfId="3" applyFont="1" applyFill="1" applyBorder="1" applyAlignment="1">
      <alignment horizontal="center" wrapText="1"/>
    </xf>
    <xf numFmtId="0" fontId="0" fillId="19" borderId="47" xfId="0" applyFill="1" applyBorder="1" applyAlignment="1">
      <alignment horizontal="left" vertical="center" wrapText="1"/>
    </xf>
    <xf numFmtId="0" fontId="0" fillId="19" borderId="48" xfId="0" applyFill="1" applyBorder="1" applyAlignment="1">
      <alignment horizontal="left" vertical="center" wrapText="1"/>
    </xf>
    <xf numFmtId="0" fontId="0" fillId="19" borderId="49" xfId="0" applyFill="1" applyBorder="1" applyAlignment="1">
      <alignment horizontal="left" vertical="center" wrapText="1"/>
    </xf>
    <xf numFmtId="0" fontId="0" fillId="17" borderId="47" xfId="0" applyFill="1" applyBorder="1" applyAlignment="1">
      <alignment horizontal="left" vertical="center" wrapText="1"/>
    </xf>
    <xf numFmtId="0" fontId="0" fillId="17" borderId="48" xfId="0" applyFill="1" applyBorder="1" applyAlignment="1">
      <alignment horizontal="left" vertical="center" wrapText="1"/>
    </xf>
    <xf numFmtId="0" fontId="0" fillId="17" borderId="49" xfId="0" applyFill="1" applyBorder="1" applyAlignment="1">
      <alignment horizontal="left" vertical="center" wrapText="1"/>
    </xf>
    <xf numFmtId="0" fontId="7" fillId="18" borderId="47" xfId="0" applyFont="1" applyFill="1" applyBorder="1" applyAlignment="1">
      <alignment horizontal="center" vertical="center" wrapText="1"/>
    </xf>
    <xf numFmtId="0" fontId="7" fillId="18" borderId="48" xfId="0" applyFont="1" applyFill="1" applyBorder="1" applyAlignment="1">
      <alignment horizontal="center" vertical="center" wrapText="1"/>
    </xf>
    <xf numFmtId="0" fontId="7" fillId="18" borderId="49" xfId="0" applyFont="1" applyFill="1" applyBorder="1" applyAlignment="1">
      <alignment horizontal="center" vertical="center" wrapText="1"/>
    </xf>
    <xf numFmtId="0" fontId="0" fillId="2" borderId="13" xfId="0" applyFill="1" applyBorder="1" applyAlignment="1">
      <alignment vertical="center" wrapText="1"/>
    </xf>
    <xf numFmtId="0" fontId="0" fillId="2" borderId="0" xfId="0" applyFill="1" applyAlignment="1">
      <alignment vertical="center" wrapText="1"/>
    </xf>
    <xf numFmtId="0" fontId="6" fillId="18" borderId="1" xfId="3" applyFont="1" applyFill="1" applyBorder="1" applyAlignment="1">
      <alignment horizontal="center" vertical="center"/>
    </xf>
    <xf numFmtId="166" fontId="3" fillId="4" borderId="1" xfId="0" applyNumberFormat="1"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1" fillId="5" borderId="44"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38" xfId="0" applyFont="1" applyFill="1" applyBorder="1" applyAlignment="1">
      <alignment horizontal="left" vertical="center" wrapText="1"/>
    </xf>
    <xf numFmtId="0" fontId="16" fillId="4" borderId="2" xfId="0" applyFont="1" applyFill="1" applyBorder="1" applyAlignment="1" applyProtection="1">
      <alignment horizontal="center" vertical="center" wrapText="1"/>
      <protection locked="0"/>
    </xf>
    <xf numFmtId="0" fontId="0" fillId="0" borderId="4" xfId="0" applyBorder="1" applyAlignment="1">
      <alignment vertical="center" wrapText="1"/>
    </xf>
    <xf numFmtId="0" fontId="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4" borderId="1" xfId="0" applyFill="1" applyBorder="1" applyAlignment="1" applyProtection="1">
      <alignment horizontal="left" vertical="center" wrapText="1" indent="2"/>
      <protection locked="0"/>
    </xf>
    <xf numFmtId="0" fontId="0" fillId="0" borderId="1" xfId="0" applyBorder="1" applyAlignment="1">
      <alignment horizontal="left" vertical="center" wrapText="1" indent="2"/>
    </xf>
    <xf numFmtId="0" fontId="14" fillId="4" borderId="1" xfId="0" applyFont="1" applyFill="1" applyBorder="1" applyAlignment="1" applyProtection="1">
      <alignment horizontal="center" vertical="center" wrapText="1"/>
      <protection locked="0"/>
    </xf>
    <xf numFmtId="0" fontId="10" fillId="11" borderId="58" xfId="0" applyFont="1" applyFill="1" applyBorder="1" applyAlignment="1">
      <alignment horizontal="center" vertical="center" wrapText="1"/>
    </xf>
    <xf numFmtId="0" fontId="10" fillId="11" borderId="55" xfId="0" applyFont="1" applyFill="1" applyBorder="1" applyAlignment="1">
      <alignment horizontal="center" vertical="center" wrapText="1"/>
    </xf>
    <xf numFmtId="164" fontId="3" fillId="2" borderId="0" xfId="0" applyNumberFormat="1" applyFont="1" applyFill="1" applyAlignment="1" applyProtection="1">
      <alignment horizontal="center" vertical="center" wrapText="1"/>
      <protection locked="0"/>
    </xf>
    <xf numFmtId="0" fontId="0" fillId="2" borderId="0" xfId="0" applyFill="1" applyAlignment="1" applyProtection="1">
      <alignment wrapText="1"/>
      <protection locked="0"/>
    </xf>
    <xf numFmtId="0" fontId="6" fillId="18" borderId="20" xfId="0" applyFont="1" applyFill="1" applyBorder="1" applyAlignment="1">
      <alignment horizontal="center" vertical="center" wrapText="1"/>
    </xf>
    <xf numFmtId="0" fontId="6" fillId="18" borderId="19" xfId="0" applyFont="1" applyFill="1" applyBorder="1" applyAlignment="1">
      <alignment horizontal="center" vertical="center" wrapText="1"/>
    </xf>
    <xf numFmtId="0" fontId="4" fillId="18" borderId="19" xfId="0" applyFont="1" applyFill="1" applyBorder="1" applyAlignment="1">
      <alignment horizontal="center" vertical="center" wrapText="1"/>
    </xf>
    <xf numFmtId="0" fontId="4" fillId="18" borderId="19" xfId="0" applyFont="1" applyFill="1" applyBorder="1" applyAlignment="1">
      <alignment wrapText="1"/>
    </xf>
    <xf numFmtId="0" fontId="4" fillId="18" borderId="21" xfId="0" applyFont="1" applyFill="1" applyBorder="1" applyAlignment="1">
      <alignment wrapText="1"/>
    </xf>
    <xf numFmtId="0" fontId="19" fillId="19" borderId="2" xfId="0" applyFont="1" applyFill="1" applyBorder="1" applyAlignment="1">
      <alignment horizontal="left" vertical="center" wrapText="1"/>
    </xf>
    <xf numFmtId="0" fontId="19" fillId="19" borderId="3" xfId="0" applyFont="1" applyFill="1" applyBorder="1" applyAlignment="1">
      <alignment horizontal="left" vertical="center" wrapText="1"/>
    </xf>
    <xf numFmtId="0" fontId="0" fillId="19" borderId="3" xfId="0" applyFill="1" applyBorder="1" applyAlignment="1">
      <alignment wrapText="1"/>
    </xf>
    <xf numFmtId="0" fontId="0" fillId="19" borderId="4" xfId="0" applyFill="1" applyBorder="1" applyAlignment="1">
      <alignment wrapText="1"/>
    </xf>
    <xf numFmtId="0" fontId="21" fillId="19" borderId="26" xfId="0" applyFont="1" applyFill="1" applyBorder="1" applyAlignment="1">
      <alignment horizontal="left" vertical="center" wrapText="1"/>
    </xf>
    <xf numFmtId="0" fontId="21" fillId="19" borderId="11" xfId="0" applyFont="1" applyFill="1" applyBorder="1" applyAlignment="1">
      <alignment horizontal="left" vertical="center" wrapText="1"/>
    </xf>
    <xf numFmtId="0" fontId="20" fillId="19" borderId="11" xfId="0" applyFont="1" applyFill="1" applyBorder="1" applyAlignment="1">
      <alignment horizontal="left" vertical="center" wrapText="1"/>
    </xf>
    <xf numFmtId="0" fontId="22" fillId="19" borderId="11" xfId="0" applyFont="1" applyFill="1" applyBorder="1" applyAlignment="1">
      <alignment horizontal="left" wrapText="1"/>
    </xf>
    <xf numFmtId="0" fontId="22" fillId="19" borderId="27" xfId="0" applyFont="1" applyFill="1" applyBorder="1" applyAlignment="1">
      <alignment horizontal="left" wrapText="1"/>
    </xf>
    <xf numFmtId="0" fontId="20" fillId="19" borderId="26" xfId="0" applyFont="1" applyFill="1" applyBorder="1" applyAlignment="1">
      <alignment horizontal="left" vertical="center" wrapText="1"/>
    </xf>
    <xf numFmtId="0" fontId="15" fillId="11" borderId="1" xfId="4" applyFont="1" applyFill="1" applyBorder="1" applyAlignment="1">
      <alignment horizontal="center" vertical="center" wrapText="1"/>
    </xf>
    <xf numFmtId="3" fontId="15" fillId="17" borderId="1" xfId="4" applyNumberFormat="1" applyFont="1" applyFill="1" applyBorder="1" applyAlignment="1">
      <alignment horizontal="center" vertical="center" wrapText="1"/>
    </xf>
    <xf numFmtId="0" fontId="18" fillId="17" borderId="1"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6" fillId="18" borderId="69" xfId="0" applyFont="1" applyFill="1" applyBorder="1" applyAlignment="1">
      <alignment horizontal="center" vertical="center" wrapText="1"/>
    </xf>
    <xf numFmtId="0" fontId="6" fillId="18" borderId="70" xfId="0" applyFont="1" applyFill="1" applyBorder="1" applyAlignment="1">
      <alignment horizontal="center" vertical="center" wrapText="1"/>
    </xf>
    <xf numFmtId="0" fontId="0" fillId="0" borderId="70" xfId="0" applyBorder="1" applyAlignment="1">
      <alignment wrapText="1"/>
    </xf>
    <xf numFmtId="0" fontId="0" fillId="0" borderId="71" xfId="0" applyBorder="1" applyAlignment="1">
      <alignment wrapText="1"/>
    </xf>
    <xf numFmtId="3" fontId="15" fillId="17" borderId="2" xfId="4" applyNumberFormat="1" applyFont="1" applyFill="1" applyBorder="1" applyAlignment="1">
      <alignment horizontal="center" vertical="center" wrapText="1"/>
    </xf>
    <xf numFmtId="0" fontId="24" fillId="10" borderId="44" xfId="0" applyFont="1" applyFill="1" applyBorder="1" applyAlignment="1">
      <alignment horizontal="center" vertical="center" wrapText="1"/>
    </xf>
    <xf numFmtId="0" fontId="24" fillId="10" borderId="45" xfId="0" applyFont="1" applyFill="1" applyBorder="1" applyAlignment="1">
      <alignment horizontal="center" vertical="center" wrapText="1"/>
    </xf>
    <xf numFmtId="0" fontId="24" fillId="10" borderId="46" xfId="0" applyFont="1" applyFill="1" applyBorder="1" applyAlignment="1">
      <alignment horizontal="center" vertical="center" wrapText="1"/>
    </xf>
    <xf numFmtId="0" fontId="10" fillId="6" borderId="14" xfId="0" applyFont="1" applyFill="1" applyBorder="1" applyAlignment="1">
      <alignment vertical="center" wrapText="1"/>
    </xf>
    <xf numFmtId="0" fontId="14" fillId="0" borderId="7" xfId="0" applyFont="1" applyBorder="1" applyAlignment="1">
      <alignment vertical="center" wrapText="1"/>
    </xf>
    <xf numFmtId="0" fontId="0" fillId="0" borderId="0" xfId="0" applyAlignment="1">
      <alignment vertical="center" wrapText="1"/>
    </xf>
    <xf numFmtId="0" fontId="0" fillId="19" borderId="44" xfId="0" applyFill="1" applyBorder="1" applyAlignment="1">
      <alignment horizontal="left" vertical="center" wrapText="1"/>
    </xf>
    <xf numFmtId="0" fontId="0" fillId="19" borderId="45" xfId="0" applyFill="1" applyBorder="1" applyAlignment="1">
      <alignment horizontal="left" vertical="center" wrapText="1"/>
    </xf>
    <xf numFmtId="0" fontId="0" fillId="19" borderId="46" xfId="0" applyFill="1" applyBorder="1" applyAlignment="1">
      <alignment horizontal="left" vertical="center" wrapText="1"/>
    </xf>
    <xf numFmtId="0" fontId="0" fillId="19" borderId="37" xfId="0" applyFill="1" applyBorder="1" applyAlignment="1">
      <alignment horizontal="left" vertical="center" wrapText="1"/>
    </xf>
    <xf numFmtId="0" fontId="0" fillId="19" borderId="0" xfId="0" applyFill="1" applyAlignment="1">
      <alignment horizontal="left" vertical="center" wrapText="1"/>
    </xf>
    <xf numFmtId="0" fontId="0" fillId="19" borderId="38" xfId="0" applyFill="1" applyBorder="1" applyAlignment="1">
      <alignment horizontal="left" vertical="center" wrapText="1"/>
    </xf>
    <xf numFmtId="0" fontId="0" fillId="19" borderId="65" xfId="0" applyFill="1" applyBorder="1" applyAlignment="1">
      <alignment horizontal="left" vertical="center" wrapText="1"/>
    </xf>
    <xf numFmtId="0" fontId="0" fillId="19" borderId="66" xfId="0" applyFill="1" applyBorder="1" applyAlignment="1">
      <alignment horizontal="left" vertical="center" wrapText="1"/>
    </xf>
    <xf numFmtId="0" fontId="0" fillId="19" borderId="67" xfId="0" applyFill="1" applyBorder="1" applyAlignment="1">
      <alignment horizontal="left" vertical="center" wrapText="1"/>
    </xf>
    <xf numFmtId="0" fontId="6" fillId="10" borderId="17" xfId="0" applyFont="1" applyFill="1" applyBorder="1" applyAlignment="1">
      <alignment horizontal="center" vertical="center" wrapText="1"/>
    </xf>
    <xf numFmtId="0" fontId="8" fillId="10" borderId="51" xfId="0" applyFont="1" applyFill="1" applyBorder="1" applyAlignment="1">
      <alignment horizontal="center" vertical="center" wrapText="1"/>
    </xf>
    <xf numFmtId="0" fontId="8" fillId="10" borderId="52" xfId="0" applyFont="1"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7" fillId="18" borderId="15" xfId="1" applyFont="1" applyFill="1" applyBorder="1" applyAlignment="1">
      <alignment horizontal="center" vertical="center" wrapText="1"/>
    </xf>
    <xf numFmtId="0" fontId="4" fillId="18" borderId="16" xfId="0" applyFont="1" applyFill="1" applyBorder="1" applyAlignment="1">
      <alignment vertical="center" wrapText="1"/>
    </xf>
    <xf numFmtId="0" fontId="4" fillId="18" borderId="22" xfId="0" applyFont="1" applyFill="1" applyBorder="1" applyAlignment="1">
      <alignment vertical="center" wrapText="1"/>
    </xf>
    <xf numFmtId="0" fontId="6"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29" fillId="8" borderId="5"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6" borderId="2" xfId="0" applyFont="1" applyFill="1" applyBorder="1" applyAlignment="1">
      <alignment vertical="center" wrapText="1"/>
    </xf>
    <xf numFmtId="0" fontId="0" fillId="6" borderId="3" xfId="0" applyFill="1" applyBorder="1" applyAlignment="1">
      <alignment vertical="center" wrapText="1"/>
    </xf>
    <xf numFmtId="0" fontId="3" fillId="8" borderId="1" xfId="0" applyFont="1" applyFill="1" applyBorder="1" applyAlignment="1">
      <alignment horizontal="left" vertical="center" wrapText="1"/>
    </xf>
    <xf numFmtId="0" fontId="0" fillId="8" borderId="1" xfId="0" applyFill="1" applyBorder="1" applyAlignment="1">
      <alignment horizontal="left" vertical="center" wrapText="1"/>
    </xf>
    <xf numFmtId="164" fontId="3" fillId="2" borderId="50" xfId="0" applyNumberFormat="1" applyFont="1" applyFill="1" applyBorder="1" applyAlignment="1" applyProtection="1">
      <alignment horizontal="center" vertical="center" wrapText="1"/>
      <protection locked="0"/>
    </xf>
    <xf numFmtId="0" fontId="0" fillId="2" borderId="50" xfId="0" applyFill="1" applyBorder="1" applyAlignment="1" applyProtection="1">
      <alignment wrapText="1"/>
      <protection locked="0"/>
    </xf>
    <xf numFmtId="164" fontId="0" fillId="4" borderId="2" xfId="0" applyNumberFormat="1" applyFill="1"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6" fillId="10" borderId="25"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16" fillId="5" borderId="2" xfId="0" applyFont="1" applyFill="1" applyBorder="1" applyAlignment="1" applyProtection="1">
      <alignment horizontal="center" vertical="center" wrapText="1"/>
      <protection locked="0"/>
    </xf>
    <xf numFmtId="0" fontId="0" fillId="5" borderId="4" xfId="0" applyFill="1" applyBorder="1" applyAlignment="1">
      <alignment vertical="center" wrapText="1"/>
    </xf>
    <xf numFmtId="0" fontId="6" fillId="10" borderId="23"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10" borderId="63" xfId="0" applyFont="1" applyFill="1" applyBorder="1" applyAlignment="1">
      <alignment horizontal="center" vertical="center" wrapText="1"/>
    </xf>
    <xf numFmtId="0" fontId="3" fillId="5" borderId="5"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0" fillId="5" borderId="1" xfId="0" applyFill="1" applyBorder="1" applyAlignment="1" applyProtection="1">
      <alignment horizontal="left" vertical="center" wrapText="1" indent="2"/>
      <protection locked="0"/>
    </xf>
    <xf numFmtId="0" fontId="0" fillId="5" borderId="1" xfId="0" applyFill="1" applyBorder="1" applyAlignment="1">
      <alignment horizontal="left" vertical="center" wrapText="1" indent="2"/>
    </xf>
  </cellXfs>
  <cellStyles count="7">
    <cellStyle name="Currency" xfId="2" builtinId="4"/>
    <cellStyle name="Currency 2" xfId="5" xr:uid="{00000000-0005-0000-0000-000001000000}"/>
    <cellStyle name="Hyperlink" xfId="3" builtinId="8"/>
    <cellStyle name="Normal" xfId="0" builtinId="0"/>
    <cellStyle name="Normal 10 2 2" xfId="6" xr:uid="{00000000-0005-0000-0000-000004000000}"/>
    <cellStyle name="Normal 2" xfId="4" xr:uid="{00000000-0005-0000-0000-000005000000}"/>
    <cellStyle name="Normal_Sheet3" xfId="1" xr:uid="{00000000-0005-0000-0000-000006000000}"/>
  </cellStyles>
  <dxfs count="187">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rgb="FF7DA06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ont>
        <color theme="9" tint="-0.499984740745262"/>
      </font>
      <fill>
        <patternFill>
          <bgColor rgb="FF92D05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9" tint="-0.499984740745262"/>
      </font>
      <fill>
        <patternFill>
          <bgColor rgb="FF92D05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24994659260841701"/>
        </patternFill>
      </fill>
    </dxf>
    <dxf>
      <font>
        <b val="0"/>
        <i val="0"/>
        <strike val="0"/>
        <condense val="0"/>
        <extend val="0"/>
        <outline val="0"/>
        <shadow val="0"/>
        <u val="none"/>
        <vertAlign val="baseline"/>
        <sz val="11"/>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rgb="FF7DA06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9" tint="-0.499984740745262"/>
      </font>
      <fill>
        <patternFill>
          <bgColor rgb="FF92D050"/>
        </patternFill>
      </fill>
    </dxf>
    <dxf>
      <font>
        <color auto="1"/>
      </font>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s>
  <tableStyles count="0" defaultTableStyle="TableStyleMedium2" defaultPivotStyle="PivotStyleLight16"/>
  <colors>
    <mruColors>
      <color rgb="FFFFFF89"/>
      <color rgb="FFE6E6E6"/>
      <color rgb="FF81906E"/>
      <color rgb="FFA9B39B"/>
      <color rgb="FFB5BEA9"/>
      <color rgb="FF475B29"/>
      <color rgb="FFC2B1CF"/>
      <color rgb="FFCBD9C1"/>
      <color rgb="FFD8D4DE"/>
      <color rgb="FF866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981A1-491B-47C4-8908-681081DA535D}" name="Table3" displayName="Table3" ref="A6:I106" totalsRowShown="0" headerRowDxfId="175" dataDxfId="173" headerRowBorderDxfId="174" tableBorderDxfId="172" headerRowCellStyle="Normal 2" dataCellStyle="Normal 2">
  <autoFilter ref="A6:I106" xr:uid="{CBD981A1-491B-47C4-8908-681081DA535D}"/>
  <tableColumns count="9">
    <tableColumn id="1" xr3:uid="{79330F09-9346-4BC1-820B-65AFAD9826DE}" name="Order Ref No" dataDxfId="171" dataCellStyle="Normal 2"/>
    <tableColumn id="2" xr3:uid="{AB3C4146-05D9-4696-89D2-FB815CF6B018}" name="Range" dataDxfId="170" dataCellStyle="Normal 2"/>
    <tableColumn id="3" xr3:uid="{71A8A6D7-1CA4-4C1F-828B-B4ACB47FD76F}" name="Product Category" dataDxfId="169" dataCellStyle="Normal 2"/>
    <tableColumn id="4" xr3:uid="{3C102AC9-3C48-4F95-B823-AE7D8EC4D37E}" name="Product Subcategory (Level 1)" dataDxfId="168" dataCellStyle="Normal 2"/>
    <tableColumn id="5" xr3:uid="{FB7F7304-0CAA-45AB-A4A0-78427123BDFD}" name="Product Subcategory (Level 2)" dataDxfId="167" dataCellStyle="Normal 2"/>
    <tableColumn id="6" xr3:uid="{1CC69125-73AF-40FE-9598-5BE7F16B1434}" name="Description" dataDxfId="166" dataCellStyle="Normal 2"/>
    <tableColumn id="7" xr3:uid="{8D5DFEF6-3A42-4E8D-A7AA-D0FF465E3961}" name="Supplier Product Code" dataDxfId="165" dataCellStyle="Normal 2"/>
    <tableColumn id="8" xr3:uid="{38DAC6B3-7029-417B-8E1C-BAF2922C38ED}" name="Brand" dataDxfId="164" dataCellStyle="Normal 2"/>
    <tableColumn id="9" xr3:uid="{295BE30E-97EB-4CC7-B33A-6CE698916494}" name="Qty" dataDxfId="163"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79455B-D0E4-47BD-AF23-19058E07C836}" name="Table2" displayName="Table2" ref="A6:I105" totalsRowShown="0" headerRowDxfId="146" dataDxfId="144" headerRowBorderDxfId="145" tableBorderDxfId="143" headerRowCellStyle="Normal 2" dataCellStyle="Normal 2">
  <autoFilter ref="A6:I105" xr:uid="{4F79455B-D0E4-47BD-AF23-19058E07C836}"/>
  <tableColumns count="9">
    <tableColumn id="1" xr3:uid="{BC6A932A-982F-46EB-8A9C-CAF88E6D8CB9}" name="Order Ref No" dataDxfId="142" dataCellStyle="Normal 2"/>
    <tableColumn id="2" xr3:uid="{34E7DA19-07BA-4F0C-AB21-2DFD314C07AE}" name="Range" dataDxfId="141" dataCellStyle="Normal 2"/>
    <tableColumn id="3" xr3:uid="{955E77A6-0037-44FA-8B23-437C83269C88}" name="Product Category" dataDxfId="140" dataCellStyle="Normal 2"/>
    <tableColumn id="4" xr3:uid="{848037B4-44AD-455A-BA66-F32C11C4D85E}" name="Product Subcategory (Level 1)" dataDxfId="139" dataCellStyle="Normal 2"/>
    <tableColumn id="5" xr3:uid="{8A35B82C-F2D9-4926-90F3-A6FA712B0214}" name="Product Subcategory (Level 2)" dataDxfId="138" dataCellStyle="Normal 2"/>
    <tableColumn id="6" xr3:uid="{B96296C9-BF90-40E9-ABED-23FE4E6EE88A}" name="Description" dataDxfId="137" dataCellStyle="Normal 2"/>
    <tableColumn id="7" xr3:uid="{1AEB5E70-0CAA-4152-A112-AD655527A636}" name="Supplier Product Code" dataDxfId="136" dataCellStyle="Normal 2"/>
    <tableColumn id="8" xr3:uid="{7FE3FCB4-C8A6-4119-A142-72F742A6FC83}" name="Brand" dataDxfId="135" dataCellStyle="Normal 2"/>
    <tableColumn id="9" xr3:uid="{0D513B41-31D7-42E5-B5F6-5E9F448B6148}" name="Qty" dataDxfId="134"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3CF14C-CC32-4784-9632-D9E9C1789DC7}" name="Table1" displayName="Table1" ref="I1:CH25" totalsRowShown="0" headerRowDxfId="127" dataDxfId="125" headerRowBorderDxfId="126" tableBorderDxfId="124">
  <autoFilter ref="I1:CH25" xr:uid="{153CF14C-CC32-4784-9632-D9E9C1789DC7}"/>
  <tableColumns count="78">
    <tableColumn id="1" xr3:uid="{5D13E411-F27A-4DAC-A19A-D5CEDC586974}" name="Office Stationery" dataDxfId="123"/>
    <tableColumn id="2" xr3:uid="{F46D4870-9BCE-46DD-8C95-34CCAD59A2C3}" name="Office Kitchen Provisions" dataDxfId="122"/>
    <tableColumn id="11" xr3:uid="{7F33C06D-247E-4832-B6A4-13CA494567D3}" name="Adhesives, Tapes &amp; Dispensers" dataDxfId="121"/>
    <tableColumn id="12" xr3:uid="{2B549095-71D0-42D2-874D-280D1A23595A}" name="Desk &amp; Office Accessories" dataDxfId="120"/>
    <tableColumn id="13" xr3:uid="{281B8274-6A18-4791-8DEE-47C42B9CAA4F}" name="Books &amp; Pads" dataDxfId="119"/>
    <tableColumn id="14" xr3:uid="{DC06124C-3C5C-4760-9297-B159B5932434}" name="Calculators" dataDxfId="118"/>
    <tableColumn id="15" xr3:uid="{B5DDAB9A-6FA1-459D-8849-A9A3A6B6029A}" name="Cash Boxes &amp; Key Accessories" dataDxfId="117"/>
    <tableColumn id="16" xr3:uid="{9ED37DFE-8F13-4E71-9085-69E16616F007}" name="Conference &amp; Presentation" dataDxfId="116"/>
    <tableColumn id="17" xr3:uid="{77EFA4E5-3A9C-484B-9B0C-78DFA1F130D5}" name="Cutters &amp; Trimmers" dataDxfId="115"/>
    <tableColumn id="18" xr3:uid="{E8A7EE1D-3E3F-4FE4-B231-AD1A10F37F5D}" name="Diaries &amp; Planners" dataDxfId="114"/>
    <tableColumn id="19" xr3:uid="{F89C385E-DE06-4ECA-83D0-E59EBEA98093}" name="Electrical Supplies" dataDxfId="113"/>
    <tableColumn id="20" xr3:uid="{5683CA37-DAF9-44FD-AAA4-7E59F60728CF}" name="Media &amp; Computer Accessories" dataDxfId="112"/>
    <tableColumn id="21" xr3:uid="{454DDE81-1ACD-43A2-A3FA-643D8CE78B1A}" name="Filing &amp; Storage" dataDxfId="111"/>
    <tableColumn id="22" xr3:uid="{62AC077A-53E9-456B-9445-E8E93E48F2A5}" name="Laminating Machines &amp; Supplies" dataDxfId="110"/>
    <tableColumn id="23" xr3:uid="{2FE8EE62-CD98-4B4C-BCA1-0958F2C5B930}" name="Staplers &amp; Fasteners" dataDxfId="109"/>
    <tableColumn id="24" xr3:uid="{12B1CEAE-B8BF-4C03-AB9C-87AB484C29A2}" name="Torches &amp; Batteries" dataDxfId="108"/>
    <tableColumn id="25" xr3:uid="{304F8DC3-A4A5-4009-81E8-AE86C298B59F}" name="Writing Instruments" dataDxfId="107"/>
    <tableColumn id="26" xr3:uid="{159EE8EA-4A65-421B-A441-7440EAEA4CCE}" name="Office Kitchen Provisions(1)" dataDxfId="106"/>
    <tableColumn id="27" xr3:uid="{390C4903-8BC4-493F-BD79-51CEAD35E1D4}" name="Glue Sticks" dataDxfId="105"/>
    <tableColumn id="28" xr3:uid="{5B448BE3-8A4F-4A52-B9BA-F3D48C8FA691}" name="Desk Trays &amp; Stackers" dataDxfId="104"/>
    <tableColumn id="29" xr3:uid="{E8DF52FB-183E-4BA6-B606-F490422C977F}" name="Binder Books" dataDxfId="103"/>
    <tableColumn id="30" xr3:uid="{142CF2DC-4F70-4FC2-B631-CA2C108EFC91}" name="Desktop" dataDxfId="102"/>
    <tableColumn id="31" xr3:uid="{D72F2872-429A-4313-A482-5703E5931C5A}" name="Keytags" dataDxfId="101"/>
    <tableColumn id="32" xr3:uid="{7A701AAB-9463-4D75-A292-67734F0F00AC}" name="Identification" dataDxfId="100"/>
    <tableColumn id="33" xr3:uid="{024AF620-E8D3-42BD-B802-C463D56E215E}" name="Scissors" dataDxfId="99"/>
    <tableColumn id="34" xr3:uid="{8648DE02-D575-426D-B3C4-BEF63FBCC693}" name="Diaries - A4" dataDxfId="98"/>
    <tableColumn id="35" xr3:uid="{8BA00883-E652-440B-A959-8570E12571AA}" name="Power Boards &amp; Cords" dataDxfId="97"/>
    <tableColumn id="36" xr3:uid="{7E7399D5-58DA-4280-A8CF-3130EAF38AF0}" name="Wristrests &amp; Mousepads" dataDxfId="96"/>
    <tableColumn id="37" xr3:uid="{8E9A1023-736F-44FA-ACB5-A5E58A424C71}" name="Binder - Ring" dataDxfId="95"/>
    <tableColumn id="38" xr3:uid="{25227498-A2CD-40C2-9FEF-5476449F2846}" name="Laminating Machines - A3" dataDxfId="94"/>
    <tableColumn id="39" xr3:uid="{056B6AB4-B1D8-4756-BF85-228BF3206910}" name="Clips" dataDxfId="93"/>
    <tableColumn id="40" xr3:uid="{9B481D26-B8F3-43E7-8C32-D37E5C8ED781}" name="Batteries - Alkaline" dataDxfId="92"/>
    <tableColumn id="41" xr3:uid="{775E199A-859D-43A8-9EE4-531E1B530F71}" name="Correction Products" dataDxfId="91"/>
    <tableColumn id="42" xr3:uid="{6BB4F536-7066-407E-B09D-A5D33943644B}" name="Cleaning Wipe" dataDxfId="90"/>
    <tableColumn id="43" xr3:uid="{0370BCAB-D3B0-4CDA-849D-8EAADF898A2B}" name="Confectionery and Biscuits" dataDxfId="89"/>
    <tableColumn id="44" xr3:uid="{051226B2-B387-48F9-AD10-C80A64A1CE01}" name="Dishwashing liquid and cleaners" dataDxfId="88"/>
    <tableColumn id="45" xr3:uid="{6FCE1257-12D7-4B0F-B0C9-FDFACCB0872D}" name="Kitchen Utensils and Containers" dataDxfId="87"/>
    <tableColumn id="46" xr3:uid="{31C62CD9-91C5-464E-B193-96644606499A}" name="Paper Towels, Facial Tissues, Napkins" dataDxfId="86"/>
    <tableColumn id="47" xr3:uid="{156112EC-014A-4291-971A-A26C0DDC8194}" name="Tea, Coffee, Sugar and Beverages" dataDxfId="85"/>
    <tableColumn id="48" xr3:uid="{8AE6BE5D-85F7-4A0E-9D8A-9E94EDA7586D}" name="Waste Bins and Bin Liners" dataDxfId="84"/>
    <tableColumn id="49" xr3:uid="{F34865D2-81F9-49B6-8E5F-5781D98CA44E}" name="Erasers" dataDxfId="83"/>
    <tableColumn id="50" xr3:uid="{B3587E28-E079-4392-B4F4-872A63264374}" name="Pens - Ballpoint Gel" dataDxfId="82"/>
    <tableColumn id="51" xr3:uid="{F794CD92-EB65-4741-9B83-A9D41A6AF5B8}" name="Adhesive" dataDxfId="81"/>
    <tableColumn id="52" xr3:uid="{3F43602A-15AB-4A5E-860E-6CF16F6902B9}" name="Picture &amp; Certificate Frames" dataDxfId="80"/>
    <tableColumn id="53" xr3:uid="{5FDAE88E-8C9D-40E6-AAAE-009FA9CDDB77}" name="Exercise Books" dataDxfId="79"/>
    <tableColumn id="54" xr3:uid="{567AACDF-23D7-48E9-A4E3-72373FBE6F8A}" name="Whiteboard Accessories" dataDxfId="78"/>
    <tableColumn id="55" xr3:uid="{0DB26AF8-C478-44A3-89DC-0264D8FEC1AB}" name="Diaries - A5" dataDxfId="77"/>
    <tableColumn id="56" xr3:uid="{9173F706-152D-460F-B683-2B1B845F1578}" name="Binder - Inserts" dataDxfId="76"/>
    <tableColumn id="57" xr3:uid="{601BCFAA-17FA-4F1E-9F24-489ABFD83832}" name="Pouches - A4" dataDxfId="75"/>
    <tableColumn id="58" xr3:uid="{F39B9F08-D561-4E86-AA62-B8D3639836EC}" name="Pins" dataDxfId="74"/>
    <tableColumn id="59" xr3:uid="{A4CB2326-EE24-412C-8D00-C1833938CB7E}" name="Batteries - Rechargeables" dataDxfId="73"/>
    <tableColumn id="60" xr3:uid="{9CB74A61-3570-4B5C-A2A4-AE91A5459942}" name="Folder - Manilla" dataDxfId="72"/>
    <tableColumn id="61" xr3:uid="{EAB16C00-B778-4E74-890F-164B73362CF9}" name="Files &amp; Covers - Report" dataDxfId="71"/>
    <tableColumn id="62" xr3:uid="{D92E25D6-977A-4EE7-8293-D87A3A7A6976}" name="Flags &amp; Tabs - Adhesive" dataDxfId="70"/>
    <tableColumn id="3" xr3:uid="{683F856D-AD4D-441E-AD36-9D2B988BF5C9}" name="Batteries - Specialty" dataDxfId="69"/>
    <tableColumn id="4" xr3:uid="{A7F270ED-3B92-47B6-A103-15B311A5A87C}" name="Tapes" dataDxfId="68"/>
    <tableColumn id="5" xr3:uid="{CA5A4B59-2129-4656-9BA9-91EED9FF0EB6}" name="Book - Display" dataDxfId="67"/>
    <tableColumn id="6" xr3:uid="{D8F00FD6-2926-433E-9341-47FB999754D1}" name="Clipboards" dataDxfId="66"/>
    <tableColumn id="7" xr3:uid="{E08451C1-6C40-403B-92EC-132F8A95256B}" name="Dividers &amp; Indicies" dataDxfId="65"/>
    <tableColumn id="8" xr3:uid="{9153CF9A-3CA4-4BD4-A17D-E8F085EC72F0}" name="Document Tray" dataDxfId="64"/>
    <tableColumn id="9" xr3:uid="{926DD3DC-98E5-45AF-85F5-0B94BA25FC32}" name="File - Lateral" dataDxfId="63"/>
    <tableColumn id="10" xr3:uid="{4ED8CD31-1904-43D6-B570-DABF86E0FF8E}" name="File - Lever Arch" dataDxfId="62"/>
    <tableColumn id="63" xr3:uid="{87BFC32D-47B8-4B15-B8C7-2C66BA624DCB}" name="File - Organiser" dataDxfId="61"/>
    <tableColumn id="64" xr3:uid="{BCA1C721-2756-4D46-B024-648028C0BDED}" name="Protectors - Sheet &amp; Document" dataDxfId="60"/>
    <tableColumn id="65" xr3:uid="{15B9829A-AC30-4D59-8F63-E1FF9990B6BB}" name="Sticky Notes &amp; Memos" dataDxfId="59"/>
    <tableColumn id="66" xr3:uid="{2EA90657-F972-439D-BC18-55F9E4C0C8AA}" name="Wallet - Document" dataDxfId="58"/>
    <tableColumn id="67" xr3:uid="{E2656FFE-F736-4394-8C09-983ECF8EE1A0}" name="Punches - 2 Hole" dataDxfId="57"/>
    <tableColumn id="68" xr3:uid="{F8B1C431-2548-4E78-A0E1-5FC2F3E43522}" name="Staplers - Desktop" dataDxfId="56"/>
    <tableColumn id="69" xr3:uid="{F5936D1C-179F-4D09-B83F-130970907A4C}" name="Staples &amp; Staple Removers" dataDxfId="55"/>
    <tableColumn id="70" xr3:uid="{D56DB1A9-E794-4184-9096-49225382EFA3}" name="Graph &amp; Tracing Paper" dataDxfId="54"/>
    <tableColumn id="71" xr3:uid="{6AF00019-490A-4FB0-BDC5-646D6464FBF2}" name="Lecture Books" dataDxfId="53"/>
    <tableColumn id="72" xr3:uid="{C43E1BA6-D37B-45D4-A9FB-B8BF1B3ABA34}" name="Note Pads - A4" dataDxfId="52"/>
    <tableColumn id="73" xr3:uid="{2C3CD74E-056B-4FBD-9AA8-9E99B8B13C46}" name="Note Pads - Other" dataDxfId="51"/>
    <tableColumn id="74" xr3:uid="{8ECB12C9-B270-468D-B0BB-6317103DED12}" name="Notebooks - A4" dataDxfId="50"/>
    <tableColumn id="75" xr3:uid="{30062CCE-72C7-457B-9464-5B58676EF386}" name="Notebooks - A5" dataDxfId="49"/>
    <tableColumn id="76" xr3:uid="{93863BFC-8DBE-4322-B440-4806E0631C33}" name="Notebooks - Other" dataDxfId="48"/>
    <tableColumn id="77" xr3:uid="{3CB505FE-AC5E-42AC-8A8F-D357F55FD15D}" name="Scrap Book &amp; Drawing Pads" dataDxfId="47"/>
    <tableColumn id="78" xr3:uid="{2A375AAA-D6ED-4F36-A82F-DA1BAC2AC9C2}" name="Rubber Bands" dataDxfId="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46E85-99BF-4FF8-9C2D-E4D8094DE9DE}" name="copypaper" displayName="copypaper" ref="CW1:CW10" totalsRowShown="0" headerRowDxfId="45" dataDxfId="43" headerRowBorderDxfId="44" tableBorderDxfId="42" totalsRowBorderDxfId="41">
  <autoFilter ref="CW1:CW10" xr:uid="{25846E85-99BF-4FF8-9C2D-E4D8094DE9DE}"/>
  <tableColumns count="1">
    <tableColumn id="1" xr3:uid="{B56730FA-631D-4B5D-9D64-1C5067D86206}" name="Copy Paper" dataDxfId="4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1037644-0E50-44EF-9F59-EE45AAC69340}" name="level1janitorial" displayName="level1janitorial" ref="DA1:EJ66" totalsRowShown="0" headerRowDxfId="39" headerRowBorderDxfId="38" tableBorderDxfId="37" totalsRowBorderDxfId="36">
  <autoFilter ref="DA1:EJ66" xr:uid="{91037644-0E50-44EF-9F59-EE45AAC69340}"/>
  <tableColumns count="36">
    <tableColumn id="1" xr3:uid="{91AFF119-C250-4621-9261-5AB3A6D722B1}" name="Product Category" dataDxfId="35"/>
    <tableColumn id="36" xr3:uid="{896B2B57-EA4A-4F2B-9BEC-AA6D105637D0}" name="Cleaning" dataDxfId="34"/>
    <tableColumn id="2" xr3:uid="{722EE731-147F-4B80-B770-9A17F573FE05}" name="Hospitality" dataDxfId="33"/>
    <tableColumn id="3" xr3:uid="{0FCE20FE-D6DE-434D-85A6-B85422DC956E}" name="Personal Goods" dataDxfId="32"/>
    <tableColumn id="4" xr3:uid="{BC6051AD-5BB4-410B-B44A-D2E66EF5497C}" name="Safety Goods" dataDxfId="31"/>
    <tableColumn id="5" xr3:uid="{08B95479-F98C-41D0-980B-0920CD5BEC5A}" name="Janitorial Supplies" dataDxfId="30"/>
    <tableColumn id="6" xr3:uid="{6037843D-A1AE-4950-AE29-034B596E059C}" name="Chemicals" dataDxfId="29"/>
    <tableColumn id="7" xr3:uid="{490DA28F-3807-484A-B758-95DC0AA2A6E6}" name="Washroom Supplies" dataDxfId="28"/>
    <tableColumn id="8" xr3:uid="{1ED63D23-A0DD-4AD4-AA72-C7457E6B2EA2}" name="Food Packaging" dataDxfId="27"/>
    <tableColumn id="9" xr3:uid="{0B6DF284-7866-455B-9469-131B4F6C648C}" name="Food Service Disposables" dataDxfId="26"/>
    <tableColumn id="10" xr3:uid="{527BCC01-94F6-485B-A36D-6F318A9E3ABC}" name="Accoutrements" dataDxfId="25"/>
    <tableColumn id="11" xr3:uid="{8BE32B38-5A98-44B2-AE87-86CA577BC10A}" name="Personal Care" dataDxfId="24"/>
    <tableColumn id="12" xr3:uid="{D9BF7469-65D6-4D86-97FD-FEC6A59EA86E}" name="Eye &amp; Face Protection" dataDxfId="23"/>
    <tableColumn id="13" xr3:uid="{4212CD79-7ABD-4740-B387-1F102B8EC3DD}" name="Bin Liners" dataDxfId="22"/>
    <tableColumn id="14" xr3:uid="{F6A3B208-FE59-42C7-94D9-ED99B3CBAC08}" name="Buckets" dataDxfId="21"/>
    <tableColumn id="15" xr3:uid="{72957F7D-5579-48C9-8414-F2D7A4C63421}" name="Cleaning Wipes" dataDxfId="20"/>
    <tableColumn id="16" xr3:uid="{59AFE482-14DC-43EF-8511-24E8B236F28D}" name="Miscellaneous" dataDxfId="19"/>
    <tableColumn id="17" xr3:uid="{7D8F75AA-EA15-4D6A-8AE4-43BC4DB93F66}" name="Mops &amp; Brooms" dataDxfId="18"/>
    <tableColumn id="18" xr3:uid="{EA231FED-64BC-4EA9-9D10-2970B54EE206}" name="General Cleaning" dataDxfId="17"/>
    <tableColumn id="19" xr3:uid="{0F175263-C58E-4DD1-9F04-073469CE5A95}" name="Toilet &amp; Urinal Cleaning" dataDxfId="16"/>
    <tableColumn id="20" xr3:uid="{E5067D66-4308-47B5-BCC5-D9862C750C9D}" name="Cleansing &amp; Washing" dataDxfId="15"/>
    <tableColumn id="21" xr3:uid="{95C4DA4F-EB74-4C66-97C1-2866631D7325}" name="Facial Tissue" dataDxfId="14"/>
    <tableColumn id="22" xr3:uid="{C9F36FE9-8DC0-4829-8343-F5C45B4A76CF}" name="Hand Towel" dataDxfId="13"/>
    <tableColumn id="23" xr3:uid="{89F07D05-F31A-472D-A82B-398F4753BA44}" name="Toilet Tissue" dataDxfId="12"/>
    <tableColumn id="24" xr3:uid="{D4B81D30-1135-4253-8E0A-008C2B6F5ACE}" name="Food Packaging (2)" dataDxfId="11"/>
    <tableColumn id="25" xr3:uid="{D3F40A07-5D8F-40E0-BFE1-09FD7176F966}" name="Disposable Cups" dataDxfId="10"/>
    <tableColumn id="26" xr3:uid="{A3B86A20-2504-4550-A869-604396E1DBE1}" name="Disposable Cutlery" dataDxfId="9"/>
    <tableColumn id="27" xr3:uid="{9A1E0E4A-CFF1-4DE1-B9B5-E5BD12C3E299}" name="Disposable Napkins" dataDxfId="8"/>
    <tableColumn id="28" xr3:uid="{0E7E157D-221E-4450-8B6D-A1FD69EC0D07}" name="Disposable Plates" dataDxfId="7"/>
    <tableColumn id="29" xr3:uid="{FF2E0E30-AC5D-48B4-9CEF-EBAD17BF5906}" name="Gloves" dataDxfId="6"/>
    <tableColumn id="30" xr3:uid="{29BBBBB0-5C6E-413B-BE47-759DC5048607}" name="Infection Control" dataDxfId="5"/>
    <tableColumn id="31" xr3:uid="{3B2FC133-A871-4AA6-B1DB-146B405EA9E7}" name="Masks" dataDxfId="4"/>
    <tableColumn id="32" xr3:uid="{0C00E7E7-9EF6-4F23-AA46-D749CE798E2A}" name="Personal Hygiene" dataDxfId="3"/>
    <tableColumn id="33" xr3:uid="{133116FD-10E9-4878-B812-645912C38BB3}" name="Oral Care" dataDxfId="2"/>
    <tableColumn id="34" xr3:uid="{8C7903A9-3DBA-477D-8C83-99F53311E8BC}" name="Safety Glasses" dataDxfId="1"/>
    <tableColumn id="35" xr3:uid="{EFB9F091-D079-42AA-8C88-CD5EC7803C2E}" name="Personal Wip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EB88A"/>
  </sheetPr>
  <dimension ref="A1:I47"/>
  <sheetViews>
    <sheetView zoomScaleNormal="100" workbookViewId="0">
      <selection activeCell="B39" sqref="B39"/>
    </sheetView>
  </sheetViews>
  <sheetFormatPr defaultColWidth="9" defaultRowHeight="14.25" x14ac:dyDescent="0.2"/>
  <cols>
    <col min="1" max="1" width="35.625" style="2" customWidth="1"/>
    <col min="2" max="2" width="31.5" style="2" customWidth="1"/>
    <col min="3" max="3" width="24.875" style="2" customWidth="1"/>
    <col min="4" max="4" width="32.125" style="2" customWidth="1"/>
    <col min="5" max="5" width="16.375" style="2" customWidth="1"/>
    <col min="6" max="6" width="18.5" style="2" customWidth="1"/>
    <col min="7" max="7" width="13.25" style="2" customWidth="1"/>
    <col min="8" max="8" width="18.625" style="2" customWidth="1"/>
    <col min="9" max="9" width="19" style="2" customWidth="1"/>
    <col min="10" max="10" width="11.375" style="2" customWidth="1"/>
    <col min="11" max="16384" width="9" style="2"/>
  </cols>
  <sheetData>
    <row r="1" spans="1:9" ht="26.25" customHeight="1" thickBot="1" x14ac:dyDescent="0.25">
      <c r="A1" s="142" t="s">
        <v>0</v>
      </c>
      <c r="B1" s="143"/>
      <c r="C1" s="143"/>
      <c r="D1" s="144"/>
      <c r="F1" s="36" t="s">
        <v>1</v>
      </c>
      <c r="G1" s="129" t="str">
        <f>"CUAOFP2023 Quote - "&amp;B3&amp;" - "&amp;TEXT(D3,"dd/mm/yyyy")</f>
        <v>CUAOFP2023 Quote -  - 00/01/1900</v>
      </c>
      <c r="H1" s="129"/>
      <c r="I1" s="129"/>
    </row>
    <row r="2" spans="1:9" ht="24.95" customHeight="1" thickBot="1" x14ac:dyDescent="0.25">
      <c r="A2" s="145" t="s">
        <v>2</v>
      </c>
      <c r="B2" s="146"/>
      <c r="C2" s="146"/>
      <c r="D2" s="147"/>
      <c r="F2" s="157" t="s">
        <v>3</v>
      </c>
      <c r="G2" s="158"/>
      <c r="H2" s="158"/>
      <c r="I2" s="159"/>
    </row>
    <row r="3" spans="1:9" ht="24.95" customHeight="1" thickBot="1" x14ac:dyDescent="0.25">
      <c r="A3" s="3" t="s">
        <v>4</v>
      </c>
      <c r="B3" s="13"/>
      <c r="C3" s="3" t="s">
        <v>5</v>
      </c>
      <c r="D3" s="86"/>
      <c r="F3" s="151" t="s">
        <v>6</v>
      </c>
      <c r="G3" s="152"/>
      <c r="H3" s="152"/>
      <c r="I3" s="153"/>
    </row>
    <row r="4" spans="1:9" ht="30.75" thickBot="1" x14ac:dyDescent="0.25">
      <c r="A4" s="4" t="s">
        <v>7</v>
      </c>
      <c r="B4" s="130"/>
      <c r="C4" s="131"/>
      <c r="D4" s="132"/>
      <c r="F4" s="151"/>
      <c r="G4" s="152"/>
      <c r="H4" s="152"/>
      <c r="I4" s="153"/>
    </row>
    <row r="5" spans="1:9" ht="30" customHeight="1" thickBot="1" x14ac:dyDescent="0.25">
      <c r="A5" s="35" t="s">
        <v>8</v>
      </c>
      <c r="B5" s="50"/>
      <c r="C5" s="160"/>
      <c r="D5" s="161"/>
      <c r="F5" s="151"/>
      <c r="G5" s="152"/>
      <c r="H5" s="152"/>
      <c r="I5" s="153"/>
    </row>
    <row r="6" spans="1:9" ht="20.100000000000001" customHeight="1" thickBot="1" x14ac:dyDescent="0.3">
      <c r="A6" s="148" t="s">
        <v>10</v>
      </c>
      <c r="B6" s="149"/>
      <c r="C6" s="149"/>
      <c r="D6" s="150"/>
      <c r="F6" s="151"/>
      <c r="G6" s="152"/>
      <c r="H6" s="152"/>
      <c r="I6" s="153"/>
    </row>
    <row r="7" spans="1:9" ht="43.5" customHeight="1" thickBot="1" x14ac:dyDescent="0.25">
      <c r="A7" s="89" t="s">
        <v>11</v>
      </c>
      <c r="B7" s="90" t="s">
        <v>12</v>
      </c>
      <c r="C7" s="90" t="s">
        <v>13</v>
      </c>
      <c r="D7" s="90" t="s">
        <v>14</v>
      </c>
      <c r="F7" s="151"/>
      <c r="G7" s="152"/>
      <c r="H7" s="152"/>
      <c r="I7" s="153"/>
    </row>
    <row r="8" spans="1:9" ht="20.100000000000001" customHeight="1" thickBot="1" x14ac:dyDescent="0.25">
      <c r="A8" s="87" t="s">
        <v>15</v>
      </c>
      <c r="B8" s="88">
        <f>COUNTA('Appendix_A Stationery Kitchen'!$G:$G)-1</f>
        <v>0</v>
      </c>
      <c r="C8" s="88">
        <f>SUM('Appendix_A Stationery Kitchen'!$I:$I)</f>
        <v>0</v>
      </c>
      <c r="D8" s="70">
        <f>SUM('Appendix_A Stationery Kitchen'!$K:$K)</f>
        <v>0</v>
      </c>
      <c r="F8" s="154" t="s">
        <v>16</v>
      </c>
      <c r="G8" s="155"/>
      <c r="H8" s="155"/>
      <c r="I8" s="156"/>
    </row>
    <row r="9" spans="1:9" ht="20.100000000000001" customHeight="1" thickBot="1" x14ac:dyDescent="0.25">
      <c r="A9" s="82" t="s">
        <v>17</v>
      </c>
      <c r="B9" s="44">
        <f>COUNTA('Appendix_B Copy Paper'!$G:$G)-1</f>
        <v>0</v>
      </c>
      <c r="C9" s="44">
        <f>SUM('Appendix_B Copy Paper'!$H:$H)</f>
        <v>0</v>
      </c>
      <c r="D9" s="70">
        <f>SUM('Appendix_B Copy Paper'!$J:$J)</f>
        <v>0</v>
      </c>
      <c r="F9" s="154"/>
      <c r="G9" s="155"/>
      <c r="H9" s="155"/>
      <c r="I9" s="156"/>
    </row>
    <row r="10" spans="1:9" ht="20.100000000000001" customHeight="1" thickBot="1" x14ac:dyDescent="0.25">
      <c r="A10" s="82" t="s">
        <v>18</v>
      </c>
      <c r="B10" s="44">
        <f>COUNTA('Appendix_C Janitorial Personal'!$G:$G)-1</f>
        <v>0</v>
      </c>
      <c r="C10" s="44">
        <f>SUM('Appendix_C Janitorial Personal'!$I:$I)</f>
        <v>0</v>
      </c>
      <c r="D10" s="97">
        <f>SUM('Appendix_C Janitorial Personal'!K:K)</f>
        <v>0</v>
      </c>
      <c r="F10" s="154"/>
      <c r="G10" s="155"/>
      <c r="H10" s="155"/>
      <c r="I10" s="156"/>
    </row>
    <row r="11" spans="1:9" ht="20.100000000000001" customHeight="1" thickBot="1" x14ac:dyDescent="0.25">
      <c r="A11" s="83" t="s">
        <v>19</v>
      </c>
      <c r="B11" s="84">
        <f>SUM(B8:B10)</f>
        <v>0</v>
      </c>
      <c r="C11" s="84">
        <f>SUM(C8:C10)</f>
        <v>0</v>
      </c>
      <c r="D11" s="85">
        <f>SUM(D8:D10)</f>
        <v>0</v>
      </c>
      <c r="F11" s="154"/>
      <c r="G11" s="155"/>
      <c r="H11" s="155"/>
      <c r="I11" s="156"/>
    </row>
    <row r="12" spans="1:9" ht="22.5" customHeight="1" thickBot="1" x14ac:dyDescent="0.25">
      <c r="A12" s="136" t="s">
        <v>20</v>
      </c>
      <c r="B12" s="137"/>
      <c r="C12" s="137"/>
      <c r="D12" s="138"/>
      <c r="F12" s="154"/>
      <c r="G12" s="155"/>
      <c r="H12" s="155"/>
      <c r="I12" s="156"/>
    </row>
    <row r="13" spans="1:9" ht="29.25" customHeight="1" x14ac:dyDescent="0.2">
      <c r="A13" s="24" t="s">
        <v>21</v>
      </c>
      <c r="B13" s="37"/>
      <c r="D13" s="39"/>
      <c r="F13" s="165" t="s">
        <v>23</v>
      </c>
      <c r="G13" s="166"/>
      <c r="H13" s="166"/>
      <c r="I13" s="167"/>
    </row>
    <row r="14" spans="1:9" ht="29.25" customHeight="1" x14ac:dyDescent="0.2">
      <c r="A14" s="27" t="s">
        <v>24</v>
      </c>
      <c r="B14" s="38"/>
      <c r="C14" s="4" t="s">
        <v>26</v>
      </c>
      <c r="D14" s="40"/>
      <c r="F14" s="168"/>
      <c r="G14" s="169"/>
      <c r="H14" s="169"/>
      <c r="I14" s="170"/>
    </row>
    <row r="15" spans="1:9" ht="22.5" customHeight="1" thickBot="1" x14ac:dyDescent="0.25">
      <c r="A15" s="71" t="s">
        <v>27</v>
      </c>
      <c r="B15" s="139"/>
      <c r="C15" s="140"/>
      <c r="D15" s="141"/>
      <c r="F15" s="162" t="s">
        <v>28</v>
      </c>
      <c r="G15" s="162"/>
      <c r="H15" s="162"/>
      <c r="I15" s="162"/>
    </row>
    <row r="16" spans="1:9" ht="22.5" customHeight="1" thickBot="1" x14ac:dyDescent="0.25">
      <c r="A16" s="133" t="s">
        <v>29</v>
      </c>
      <c r="B16" s="134"/>
      <c r="C16" s="134"/>
      <c r="D16" s="135"/>
    </row>
    <row r="17" spans="1:4" ht="22.5" customHeight="1" x14ac:dyDescent="0.2">
      <c r="A17" s="17" t="s">
        <v>30</v>
      </c>
      <c r="B17" s="16"/>
      <c r="C17" s="3" t="s">
        <v>31</v>
      </c>
      <c r="D17" s="18" t="s">
        <v>32</v>
      </c>
    </row>
    <row r="18" spans="1:4" ht="22.5" customHeight="1" thickBot="1" x14ac:dyDescent="0.25">
      <c r="A18" s="19" t="s">
        <v>33</v>
      </c>
      <c r="B18" s="20"/>
      <c r="C18" s="21" t="s">
        <v>34</v>
      </c>
      <c r="D18" s="22"/>
    </row>
    <row r="19" spans="1:4" ht="22.5" customHeight="1" thickBot="1" x14ac:dyDescent="0.25">
      <c r="A19" s="133" t="s">
        <v>35</v>
      </c>
      <c r="B19" s="134"/>
      <c r="C19" s="134"/>
      <c r="D19" s="135"/>
    </row>
    <row r="20" spans="1:4" ht="22.5" customHeight="1" x14ac:dyDescent="0.2">
      <c r="A20" s="17" t="s">
        <v>30</v>
      </c>
      <c r="B20" s="16"/>
      <c r="C20" s="3" t="s">
        <v>31</v>
      </c>
      <c r="D20" s="18" t="s">
        <v>32</v>
      </c>
    </row>
    <row r="21" spans="1:4" ht="22.5" customHeight="1" thickBot="1" x14ac:dyDescent="0.25">
      <c r="A21" s="24" t="s">
        <v>33</v>
      </c>
      <c r="B21" s="25"/>
      <c r="C21" s="23" t="s">
        <v>34</v>
      </c>
      <c r="D21" s="26"/>
    </row>
    <row r="22" spans="1:4" ht="20.100000000000001" customHeight="1" thickBot="1" x14ac:dyDescent="0.25">
      <c r="A22" s="136" t="s">
        <v>36</v>
      </c>
      <c r="B22" s="178"/>
      <c r="C22" s="178"/>
      <c r="D22" s="179"/>
    </row>
    <row r="23" spans="1:4" ht="22.5" customHeight="1" thickBot="1" x14ac:dyDescent="0.25">
      <c r="A23" s="133" t="s">
        <v>37</v>
      </c>
      <c r="B23" s="134"/>
      <c r="C23" s="134"/>
      <c r="D23" s="135"/>
    </row>
    <row r="24" spans="1:4" ht="22.5" customHeight="1" x14ac:dyDescent="0.2">
      <c r="A24" s="32" t="s">
        <v>38</v>
      </c>
      <c r="B24" s="171" t="s">
        <v>39</v>
      </c>
      <c r="C24" s="172"/>
    </row>
    <row r="25" spans="1:4" ht="33.75" customHeight="1" x14ac:dyDescent="0.2">
      <c r="A25" s="4" t="s">
        <v>40</v>
      </c>
      <c r="B25" s="34"/>
      <c r="C25" s="4" t="s">
        <v>41</v>
      </c>
      <c r="D25" s="34"/>
    </row>
    <row r="26" spans="1:4" ht="22.5" customHeight="1" x14ac:dyDescent="0.2">
      <c r="A26" s="32" t="s">
        <v>24</v>
      </c>
      <c r="B26" s="33" t="str">
        <f>IF(LEFT(B24,6)="As per","",IF(B14="","",B14))</f>
        <v/>
      </c>
      <c r="C26" s="4" t="s">
        <v>42</v>
      </c>
      <c r="D26" s="34"/>
    </row>
    <row r="27" spans="1:4" ht="22.5" customHeight="1" x14ac:dyDescent="0.2">
      <c r="A27" s="4" t="s">
        <v>43</v>
      </c>
      <c r="B27" s="173"/>
      <c r="C27" s="174"/>
      <c r="D27" s="174"/>
    </row>
    <row r="28" spans="1:4" ht="29.25" customHeight="1" x14ac:dyDescent="0.2">
      <c r="A28" s="4" t="s">
        <v>44</v>
      </c>
      <c r="B28" s="173"/>
      <c r="C28" s="174"/>
      <c r="D28" s="174"/>
    </row>
    <row r="29" spans="1:4" ht="29.25" customHeight="1" thickBot="1" x14ac:dyDescent="0.25">
      <c r="A29" s="4" t="s">
        <v>45</v>
      </c>
      <c r="B29" s="180"/>
      <c r="C29" s="181"/>
      <c r="D29" s="181"/>
    </row>
    <row r="30" spans="1:4" ht="32.25" customHeight="1" thickBot="1" x14ac:dyDescent="0.25">
      <c r="A30" s="133" t="s">
        <v>46</v>
      </c>
      <c r="B30" s="134"/>
      <c r="C30" s="134"/>
      <c r="D30" s="135"/>
    </row>
    <row r="31" spans="1:4" ht="27" customHeight="1" x14ac:dyDescent="0.2">
      <c r="A31" s="17" t="s">
        <v>47</v>
      </c>
      <c r="B31" s="175"/>
      <c r="C31" s="176"/>
      <c r="D31" s="51" t="str">
        <f>IF(B31="","Please specify Region/Area",IF(LEFT(B31,5)="Perth","Metro","Regional"))</f>
        <v>Please specify Region/Area</v>
      </c>
    </row>
    <row r="32" spans="1:4" ht="28.5" customHeight="1" x14ac:dyDescent="0.2">
      <c r="A32" s="72" t="s">
        <v>49</v>
      </c>
      <c r="B32" s="164"/>
      <c r="C32" s="164"/>
      <c r="D32" s="164"/>
    </row>
    <row r="33" spans="1:4" ht="24.75" customHeight="1" thickBot="1" x14ac:dyDescent="0.25">
      <c r="A33" s="17" t="s">
        <v>50</v>
      </c>
      <c r="B33" s="164"/>
      <c r="C33" s="164"/>
      <c r="D33" s="164"/>
    </row>
    <row r="34" spans="1:4" ht="29.25" customHeight="1" thickBot="1" x14ac:dyDescent="0.25">
      <c r="A34" s="133" t="s">
        <v>51</v>
      </c>
      <c r="B34" s="134"/>
      <c r="C34" s="134"/>
      <c r="D34" s="135"/>
    </row>
    <row r="35" spans="1:4" ht="29.25" customHeight="1" x14ac:dyDescent="0.2">
      <c r="A35" s="72" t="s">
        <v>52</v>
      </c>
      <c r="B35" s="164"/>
      <c r="C35" s="164"/>
      <c r="D35" s="164"/>
    </row>
    <row r="36" spans="1:4" ht="28.5" customHeight="1" x14ac:dyDescent="0.2">
      <c r="A36" s="72" t="s">
        <v>53</v>
      </c>
      <c r="B36" s="177"/>
      <c r="C36" s="177"/>
      <c r="D36" s="177"/>
    </row>
    <row r="37" spans="1:4" ht="24.95" customHeight="1" thickBot="1" x14ac:dyDescent="0.25"/>
    <row r="38" spans="1:4" ht="22.5" customHeight="1" thickBot="1" x14ac:dyDescent="0.25">
      <c r="A38" s="123" t="s">
        <v>54</v>
      </c>
      <c r="B38" s="124"/>
      <c r="C38" s="124"/>
      <c r="D38" s="125"/>
    </row>
    <row r="39" spans="1:4" ht="22.5" customHeight="1" x14ac:dyDescent="0.2">
      <c r="A39" s="77" t="s">
        <v>55</v>
      </c>
      <c r="B39" s="78" t="s">
        <v>1144</v>
      </c>
      <c r="C39" s="77" t="s">
        <v>56</v>
      </c>
      <c r="D39" s="13" t="str">
        <f>IF(B39="","",VLOOKUP(B39,Lookups!EV:EY,2,FALSE))</f>
        <v>Mandan Holdings Pty Ltd</v>
      </c>
    </row>
    <row r="40" spans="1:4" ht="22.5" customHeight="1" thickBot="1" x14ac:dyDescent="0.25">
      <c r="A40" s="74" t="s">
        <v>57</v>
      </c>
      <c r="B40" s="120" t="str">
        <f>IF(B39="","",TEXT(VLOOKUP(B39,Lookups!EV:EY,4,FALSE),"### ### ###"))</f>
        <v>619 376 733</v>
      </c>
      <c r="C40" s="74" t="s">
        <v>58</v>
      </c>
      <c r="D40" s="29">
        <f>IF(B39="","",VLOOKUP(B39,Lookups!EV:EY,3,FALSE))</f>
        <v>63619376733</v>
      </c>
    </row>
    <row r="41" spans="1:4" ht="22.5" customHeight="1" thickBot="1" x14ac:dyDescent="0.25">
      <c r="A41" s="126" t="s">
        <v>59</v>
      </c>
      <c r="B41" s="127"/>
      <c r="C41" s="127"/>
      <c r="D41" s="128"/>
    </row>
    <row r="42" spans="1:4" ht="22.5" customHeight="1" x14ac:dyDescent="0.2">
      <c r="A42" s="76" t="s">
        <v>30</v>
      </c>
      <c r="B42" s="16"/>
      <c r="C42" s="75" t="s">
        <v>31</v>
      </c>
      <c r="D42" s="16"/>
    </row>
    <row r="43" spans="1:4" ht="22.5" customHeight="1" x14ac:dyDescent="0.2">
      <c r="A43" s="76" t="s">
        <v>60</v>
      </c>
      <c r="B43" s="45"/>
      <c r="C43" s="74" t="s">
        <v>61</v>
      </c>
      <c r="D43" s="45"/>
    </row>
    <row r="44" spans="1:4" ht="22.5" customHeight="1" x14ac:dyDescent="0.2">
      <c r="A44" s="91" t="s">
        <v>62</v>
      </c>
      <c r="B44" s="163"/>
      <c r="C44" s="163"/>
      <c r="D44" s="163"/>
    </row>
    <row r="45" spans="1:4" ht="22.5" customHeight="1" x14ac:dyDescent="0.2">
      <c r="A45" s="74" t="s">
        <v>63</v>
      </c>
      <c r="B45" s="163"/>
      <c r="C45" s="163"/>
      <c r="D45" s="163"/>
    </row>
    <row r="46" spans="1:4" ht="24.95" customHeight="1" x14ac:dyDescent="0.2">
      <c r="A46" s="74" t="s">
        <v>64</v>
      </c>
      <c r="B46" s="43"/>
    </row>
    <row r="47" spans="1:4" ht="24.95" customHeight="1" x14ac:dyDescent="0.2"/>
  </sheetData>
  <sheetProtection formatCells="0" formatColumns="0" formatRows="0"/>
  <mergeCells count="32">
    <mergeCell ref="B45:D45"/>
    <mergeCell ref="B33:D33"/>
    <mergeCell ref="F13:I14"/>
    <mergeCell ref="A23:D23"/>
    <mergeCell ref="B24:C24"/>
    <mergeCell ref="B27:D27"/>
    <mergeCell ref="B28:D28"/>
    <mergeCell ref="B31:C31"/>
    <mergeCell ref="B32:D32"/>
    <mergeCell ref="B35:D35"/>
    <mergeCell ref="B36:D36"/>
    <mergeCell ref="A30:D30"/>
    <mergeCell ref="B44:D44"/>
    <mergeCell ref="A34:D34"/>
    <mergeCell ref="A22:D22"/>
    <mergeCell ref="B29:D29"/>
    <mergeCell ref="A38:D38"/>
    <mergeCell ref="A41:D41"/>
    <mergeCell ref="G1:I1"/>
    <mergeCell ref="B4:D4"/>
    <mergeCell ref="A16:D16"/>
    <mergeCell ref="A19:D19"/>
    <mergeCell ref="A12:D12"/>
    <mergeCell ref="B15:D15"/>
    <mergeCell ref="A1:D1"/>
    <mergeCell ref="A2:D2"/>
    <mergeCell ref="A6:D6"/>
    <mergeCell ref="F3:I7"/>
    <mergeCell ref="F8:I12"/>
    <mergeCell ref="F2:I2"/>
    <mergeCell ref="C5:D5"/>
    <mergeCell ref="F15:I15"/>
  </mergeCells>
  <conditionalFormatting sqref="B14">
    <cfRule type="expression" dxfId="186" priority="19">
      <formula>LEFT($B$13,1)="4"</formula>
    </cfRule>
  </conditionalFormatting>
  <conditionalFormatting sqref="C5:D5">
    <cfRule type="expression" dxfId="185" priority="13">
      <formula>LEFT($B5,5)="Other"</formula>
    </cfRule>
  </conditionalFormatting>
  <conditionalFormatting sqref="D25:D26 B25:B26 B27:D29">
    <cfRule type="expression" dxfId="184" priority="1">
      <formula>$B$24&lt;&gt;"As per existing account details"</formula>
    </cfRule>
  </conditionalFormatting>
  <dataValidations count="8">
    <dataValidation type="list" allowBlank="1" showInputMessage="1" showErrorMessage="1" sqref="B13" xr:uid="{00000000-0002-0000-0000-000000000000}">
      <formula1>OrgType</formula1>
    </dataValidation>
    <dataValidation type="list" allowBlank="1" showInputMessage="1" showErrorMessage="1" sqref="B14" xr:uid="{00000000-0002-0000-0000-000001000000}">
      <formula1>INDIRECT("Orgs"&amp;LEFT($B$13,1))</formula1>
    </dataValidation>
    <dataValidation allowBlank="1" showInputMessage="1" showErrorMessage="1" errorTitle="Enter a valid ACN" error="Please enter a valid 9 digit ACN Number (without spaces)." sqref="B40" xr:uid="{00000000-0002-0000-0000-000002000000}"/>
    <dataValidation type="textLength" allowBlank="1" showInputMessage="1" showErrorMessage="1" errorTitle="Enter a valid ABN" error="Please enter a valid 11 digit ABN Number (without spaces)." sqref="D40" xr:uid="{00000000-0002-0000-0000-000003000000}">
      <formula1>10</formula1>
      <formula2>11</formula2>
    </dataValidation>
    <dataValidation type="list" allowBlank="1" showInputMessage="1" showErrorMessage="1" sqref="B5" xr:uid="{00000000-0002-0000-0000-000004000000}">
      <formula1>"As per Date of Acceptance, Other (as specified)"</formula1>
    </dataValidation>
    <dataValidation type="list" allowBlank="1" showInputMessage="1" showErrorMessage="1" sqref="B24:C24" xr:uid="{00000000-0002-0000-0000-000005000000}">
      <formula1>"As per existing account details, New (as specified below)"</formula1>
    </dataValidation>
    <dataValidation type="list" allowBlank="1" showInputMessage="1" showErrorMessage="1" sqref="B31" xr:uid="{00000000-0002-0000-0000-000006000000}">
      <formula1>RegionLoc</formula1>
    </dataValidation>
    <dataValidation type="list" allowBlank="1" showInputMessage="1" showErrorMessage="1" sqref="B39" xr:uid="{00000000-0002-0000-0000-000007000000}">
      <formula1>Contractors</formula1>
    </dataValidation>
  </dataValidations>
  <hyperlinks>
    <hyperlink ref="A6:D6" location="Appendix_A!A1" display="Product and Service Summary (from Appendix A)" xr:uid="{00000000-0004-0000-0000-000000000000}"/>
    <hyperlink ref="F15:G15" location="Order_Summary!A1" display="Order Form" xr:uid="{00000000-0004-0000-0000-000001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5F0B-31A7-47EB-AEA7-A18CEB744AA2}">
  <sheetPr>
    <tabColor theme="7" tint="0.59999389629810485"/>
  </sheetPr>
  <dimension ref="A1:M106"/>
  <sheetViews>
    <sheetView zoomScale="85" zoomScaleNormal="85" workbookViewId="0">
      <pane ySplit="6" topLeftCell="A7" activePane="bottomLeft" state="frozen"/>
      <selection pane="bottomLeft" activeCell="F7" sqref="F7"/>
    </sheetView>
  </sheetViews>
  <sheetFormatPr defaultColWidth="9" defaultRowHeight="14.25" outlineLevelRow="1" x14ac:dyDescent="0.2"/>
  <cols>
    <col min="1" max="1" width="13.5" style="2" customWidth="1"/>
    <col min="2" max="2" width="17.875" style="2" customWidth="1"/>
    <col min="3" max="3" width="20.75" style="2" customWidth="1"/>
    <col min="4" max="5" width="28" style="2" customWidth="1"/>
    <col min="6" max="6" width="34.25" style="2" customWidth="1"/>
    <col min="7" max="7" width="21.5" style="2" customWidth="1"/>
    <col min="8" max="8" width="14.625" style="2" customWidth="1"/>
    <col min="9" max="9" width="15.25" style="2" customWidth="1"/>
    <col min="10" max="10" width="17.875" style="31" customWidth="1"/>
    <col min="11" max="11" width="18" style="31" customWidth="1"/>
    <col min="12" max="12" width="16.75" style="31" customWidth="1"/>
    <col min="13" max="13" width="38.5" style="2" customWidth="1"/>
    <col min="14" max="16384" width="9" style="2"/>
  </cols>
  <sheetData>
    <row r="1" spans="1:13" ht="24.95" customHeight="1" x14ac:dyDescent="0.2">
      <c r="A1" s="182" t="s">
        <v>1410</v>
      </c>
      <c r="B1" s="183"/>
      <c r="C1" s="183"/>
      <c r="D1" s="184"/>
      <c r="E1" s="184"/>
      <c r="F1" s="184"/>
      <c r="G1" s="184"/>
      <c r="H1" s="185"/>
      <c r="I1" s="185"/>
      <c r="J1" s="185"/>
      <c r="K1" s="185"/>
      <c r="L1" s="185"/>
      <c r="M1" s="186"/>
    </row>
    <row r="2" spans="1:13" ht="24.95" customHeight="1" x14ac:dyDescent="0.2">
      <c r="A2" s="187" t="s">
        <v>66</v>
      </c>
      <c r="B2" s="188"/>
      <c r="C2" s="188"/>
      <c r="D2" s="188"/>
      <c r="E2" s="188"/>
      <c r="F2" s="189"/>
      <c r="G2" s="189"/>
      <c r="H2" s="189"/>
      <c r="I2" s="189"/>
      <c r="J2" s="189"/>
      <c r="K2" s="189"/>
      <c r="L2" s="189"/>
      <c r="M2" s="190"/>
    </row>
    <row r="3" spans="1:13" ht="89.25" customHeight="1" outlineLevel="1" x14ac:dyDescent="0.2">
      <c r="A3" s="191" t="s">
        <v>1166</v>
      </c>
      <c r="B3" s="192"/>
      <c r="C3" s="193"/>
      <c r="D3" s="194"/>
      <c r="E3" s="194"/>
      <c r="F3" s="194"/>
      <c r="G3" s="194"/>
      <c r="H3" s="194"/>
      <c r="I3" s="194"/>
      <c r="J3" s="194"/>
      <c r="K3" s="194"/>
      <c r="L3" s="194"/>
      <c r="M3" s="195"/>
    </row>
    <row r="4" spans="1:13" ht="89.25" customHeight="1" outlineLevel="1" x14ac:dyDescent="0.2">
      <c r="A4" s="196" t="s">
        <v>1167</v>
      </c>
      <c r="B4" s="193"/>
      <c r="C4" s="193"/>
      <c r="D4" s="194"/>
      <c r="E4" s="194"/>
      <c r="F4" s="194"/>
      <c r="G4" s="194"/>
      <c r="H4" s="194"/>
      <c r="I4" s="194"/>
      <c r="J4" s="194"/>
      <c r="K4" s="194"/>
      <c r="L4" s="194"/>
      <c r="M4" s="195"/>
    </row>
    <row r="5" spans="1:13" ht="24.95" customHeight="1" x14ac:dyDescent="0.2">
      <c r="A5" s="197" t="s">
        <v>68</v>
      </c>
      <c r="B5" s="197"/>
      <c r="C5" s="197"/>
      <c r="D5" s="197"/>
      <c r="E5" s="197"/>
      <c r="F5" s="197"/>
      <c r="G5" s="197"/>
      <c r="H5" s="197"/>
      <c r="I5" s="197"/>
      <c r="J5" s="198" t="s">
        <v>69</v>
      </c>
      <c r="K5" s="199"/>
      <c r="L5" s="199"/>
      <c r="M5" s="199"/>
    </row>
    <row r="6" spans="1:13" ht="45" customHeight="1" x14ac:dyDescent="0.2">
      <c r="A6" s="103" t="s">
        <v>70</v>
      </c>
      <c r="B6" s="104" t="s">
        <v>680</v>
      </c>
      <c r="C6" s="104" t="s">
        <v>71</v>
      </c>
      <c r="D6" s="104" t="s">
        <v>72</v>
      </c>
      <c r="E6" s="104" t="s">
        <v>73</v>
      </c>
      <c r="F6" s="104" t="s">
        <v>74</v>
      </c>
      <c r="G6" s="104" t="s">
        <v>75</v>
      </c>
      <c r="H6" s="104" t="s">
        <v>76</v>
      </c>
      <c r="I6" s="105" t="s">
        <v>77</v>
      </c>
      <c r="J6" s="79" t="s">
        <v>78</v>
      </c>
      <c r="K6" s="79" t="s">
        <v>79</v>
      </c>
      <c r="L6" s="79" t="str">
        <f>"Total Delivery Price"&amp;CHAR(10)
&amp;IF(Quote_Summary!$D$31="Metro","(N/A Metro)","(if Applicable)")</f>
        <v>Total Delivery Price
(if Applicable)</v>
      </c>
      <c r="M6" s="80" t="s">
        <v>80</v>
      </c>
    </row>
    <row r="7" spans="1:13" ht="33" customHeight="1" x14ac:dyDescent="0.2">
      <c r="A7" s="101">
        <v>1</v>
      </c>
      <c r="B7" s="5"/>
      <c r="C7" s="11"/>
      <c r="D7" s="5"/>
      <c r="E7" s="5"/>
      <c r="F7" s="5"/>
      <c r="G7" s="5"/>
      <c r="H7" s="5"/>
      <c r="I7" s="102"/>
      <c r="J7" s="30"/>
      <c r="K7" s="48" t="str">
        <f>IF(J7="","",J7*I7)</f>
        <v/>
      </c>
      <c r="L7" s="49"/>
      <c r="M7" s="12"/>
    </row>
    <row r="8" spans="1:13" ht="36" customHeight="1" x14ac:dyDescent="0.2">
      <c r="A8" s="101"/>
      <c r="B8" s="5"/>
      <c r="C8" s="11"/>
      <c r="D8" s="5"/>
      <c r="E8" s="5"/>
      <c r="F8" s="5"/>
      <c r="G8" s="5"/>
      <c r="H8" s="5"/>
      <c r="I8" s="102"/>
      <c r="J8" s="30"/>
      <c r="K8" s="48" t="str">
        <f t="shared" ref="K8:K71" si="0">IF(J8="","",J8*I8)</f>
        <v/>
      </c>
      <c r="L8" s="42"/>
      <c r="M8" s="6"/>
    </row>
    <row r="9" spans="1:13" ht="20.100000000000001" customHeight="1" x14ac:dyDescent="0.2">
      <c r="A9" s="101"/>
      <c r="B9" s="5"/>
      <c r="C9" s="11"/>
      <c r="D9" s="5"/>
      <c r="E9" s="5"/>
      <c r="F9" s="5"/>
      <c r="G9" s="5"/>
      <c r="H9" s="5"/>
      <c r="I9" s="102"/>
      <c r="J9" s="30"/>
      <c r="K9" s="48"/>
      <c r="L9" s="42"/>
      <c r="M9" s="6"/>
    </row>
    <row r="10" spans="1:13" ht="20.100000000000001" customHeight="1" x14ac:dyDescent="0.2">
      <c r="A10" s="101"/>
      <c r="B10" s="5"/>
      <c r="C10" s="11"/>
      <c r="D10" s="5"/>
      <c r="E10" s="5"/>
      <c r="F10" s="5"/>
      <c r="G10" s="5"/>
      <c r="H10" s="5"/>
      <c r="I10" s="102"/>
      <c r="J10" s="30"/>
      <c r="K10" s="48"/>
      <c r="L10" s="42"/>
      <c r="M10" s="6"/>
    </row>
    <row r="11" spans="1:13" ht="20.100000000000001" customHeight="1" x14ac:dyDescent="0.2">
      <c r="A11" s="101"/>
      <c r="B11" s="5"/>
      <c r="C11" s="11"/>
      <c r="D11" s="5"/>
      <c r="E11" s="5"/>
      <c r="F11" s="5"/>
      <c r="G11" s="5"/>
      <c r="H11" s="5"/>
      <c r="I11" s="102"/>
      <c r="J11" s="30"/>
      <c r="K11" s="48" t="str">
        <f t="shared" si="0"/>
        <v/>
      </c>
      <c r="L11" s="42"/>
      <c r="M11" s="6"/>
    </row>
    <row r="12" spans="1:13" ht="20.100000000000001" customHeight="1" x14ac:dyDescent="0.2">
      <c r="A12" s="101"/>
      <c r="B12" s="5"/>
      <c r="C12" s="11"/>
      <c r="D12" s="5"/>
      <c r="E12" s="5"/>
      <c r="F12" s="5"/>
      <c r="G12" s="5"/>
      <c r="H12" s="5"/>
      <c r="I12" s="102"/>
      <c r="J12" s="30"/>
      <c r="K12" s="48" t="str">
        <f t="shared" si="0"/>
        <v/>
      </c>
      <c r="L12" s="42"/>
      <c r="M12" s="6"/>
    </row>
    <row r="13" spans="1:13" ht="20.100000000000001" customHeight="1" x14ac:dyDescent="0.2">
      <c r="A13" s="101"/>
      <c r="B13" s="5"/>
      <c r="C13" s="11"/>
      <c r="D13" s="5"/>
      <c r="E13" s="5"/>
      <c r="F13" s="5"/>
      <c r="G13" s="5"/>
      <c r="H13" s="5"/>
      <c r="I13" s="102"/>
      <c r="J13" s="30"/>
      <c r="K13" s="48" t="str">
        <f t="shared" si="0"/>
        <v/>
      </c>
      <c r="L13" s="42"/>
      <c r="M13" s="6"/>
    </row>
    <row r="14" spans="1:13" ht="20.100000000000001" customHeight="1" x14ac:dyDescent="0.2">
      <c r="A14" s="101"/>
      <c r="B14" s="5"/>
      <c r="C14" s="11"/>
      <c r="D14" s="5"/>
      <c r="E14" s="5"/>
      <c r="F14" s="5"/>
      <c r="G14" s="5"/>
      <c r="H14" s="5"/>
      <c r="I14" s="102"/>
      <c r="J14" s="30"/>
      <c r="K14" s="48" t="str">
        <f t="shared" si="0"/>
        <v/>
      </c>
      <c r="L14" s="42"/>
      <c r="M14" s="6"/>
    </row>
    <row r="15" spans="1:13" ht="20.100000000000001" customHeight="1" x14ac:dyDescent="0.2">
      <c r="A15" s="101"/>
      <c r="B15" s="5"/>
      <c r="C15" s="11"/>
      <c r="D15" s="5"/>
      <c r="E15" s="5"/>
      <c r="F15" s="5"/>
      <c r="G15" s="5"/>
      <c r="H15" s="5"/>
      <c r="I15" s="102"/>
      <c r="J15" s="30"/>
      <c r="K15" s="48" t="str">
        <f t="shared" si="0"/>
        <v/>
      </c>
      <c r="L15" s="42"/>
      <c r="M15" s="6"/>
    </row>
    <row r="16" spans="1:13" ht="20.100000000000001" customHeight="1" x14ac:dyDescent="0.2">
      <c r="A16" s="101"/>
      <c r="B16" s="5"/>
      <c r="C16" s="11"/>
      <c r="D16" s="5"/>
      <c r="E16" s="5"/>
      <c r="F16" s="5"/>
      <c r="G16" s="5"/>
      <c r="H16" s="5"/>
      <c r="I16" s="102"/>
      <c r="J16" s="30"/>
      <c r="K16" s="48" t="str">
        <f t="shared" si="0"/>
        <v/>
      </c>
      <c r="L16" s="42"/>
      <c r="M16" s="6"/>
    </row>
    <row r="17" spans="1:13" ht="20.100000000000001" customHeight="1" x14ac:dyDescent="0.2">
      <c r="A17" s="101"/>
      <c r="B17" s="5"/>
      <c r="C17" s="11"/>
      <c r="D17" s="5"/>
      <c r="E17" s="5"/>
      <c r="F17" s="5"/>
      <c r="G17" s="5"/>
      <c r="H17" s="5"/>
      <c r="I17" s="102"/>
      <c r="J17" s="30"/>
      <c r="K17" s="48" t="str">
        <f t="shared" si="0"/>
        <v/>
      </c>
      <c r="L17" s="42"/>
      <c r="M17" s="6"/>
    </row>
    <row r="18" spans="1:13" ht="20.100000000000001" customHeight="1" x14ac:dyDescent="0.2">
      <c r="A18" s="101"/>
      <c r="B18" s="5"/>
      <c r="C18" s="11"/>
      <c r="D18" s="5"/>
      <c r="E18" s="5"/>
      <c r="F18" s="5"/>
      <c r="G18" s="5"/>
      <c r="H18" s="5"/>
      <c r="I18" s="102"/>
      <c r="J18" s="30"/>
      <c r="K18" s="48" t="str">
        <f t="shared" si="0"/>
        <v/>
      </c>
      <c r="L18" s="42"/>
      <c r="M18" s="6"/>
    </row>
    <row r="19" spans="1:13" ht="20.100000000000001" customHeight="1" x14ac:dyDescent="0.2">
      <c r="A19" s="101"/>
      <c r="B19" s="5"/>
      <c r="C19" s="11"/>
      <c r="D19" s="5"/>
      <c r="E19" s="5"/>
      <c r="F19" s="5"/>
      <c r="G19" s="5"/>
      <c r="H19" s="5"/>
      <c r="I19" s="102"/>
      <c r="J19" s="30"/>
      <c r="K19" s="48" t="str">
        <f t="shared" si="0"/>
        <v/>
      </c>
      <c r="L19" s="42"/>
      <c r="M19" s="6"/>
    </row>
    <row r="20" spans="1:13" ht="20.100000000000001" customHeight="1" x14ac:dyDescent="0.2">
      <c r="A20" s="101"/>
      <c r="B20" s="5"/>
      <c r="C20" s="11"/>
      <c r="D20" s="5"/>
      <c r="E20" s="5"/>
      <c r="F20" s="5"/>
      <c r="G20" s="5"/>
      <c r="H20" s="5"/>
      <c r="I20" s="102"/>
      <c r="J20" s="30"/>
      <c r="K20" s="48" t="str">
        <f t="shared" si="0"/>
        <v/>
      </c>
      <c r="L20" s="42"/>
      <c r="M20" s="6"/>
    </row>
    <row r="21" spans="1:13" ht="20.100000000000001" customHeight="1" x14ac:dyDescent="0.2">
      <c r="A21" s="101"/>
      <c r="B21" s="5"/>
      <c r="C21" s="11"/>
      <c r="D21" s="5"/>
      <c r="E21" s="5"/>
      <c r="F21" s="5"/>
      <c r="G21" s="5"/>
      <c r="H21" s="5"/>
      <c r="I21" s="102"/>
      <c r="J21" s="30"/>
      <c r="K21" s="48" t="str">
        <f t="shared" si="0"/>
        <v/>
      </c>
      <c r="L21" s="42"/>
      <c r="M21" s="6"/>
    </row>
    <row r="22" spans="1:13" ht="20.100000000000001" customHeight="1" x14ac:dyDescent="0.2">
      <c r="A22" s="101"/>
      <c r="B22" s="5"/>
      <c r="C22" s="11"/>
      <c r="D22" s="5"/>
      <c r="E22" s="5"/>
      <c r="F22" s="5"/>
      <c r="G22" s="5"/>
      <c r="H22" s="5"/>
      <c r="I22" s="102"/>
      <c r="J22" s="30"/>
      <c r="K22" s="48" t="str">
        <f t="shared" si="0"/>
        <v/>
      </c>
      <c r="L22" s="42"/>
      <c r="M22" s="6"/>
    </row>
    <row r="23" spans="1:13" ht="20.100000000000001" customHeight="1" x14ac:dyDescent="0.2">
      <c r="A23" s="101"/>
      <c r="B23" s="5"/>
      <c r="C23" s="11"/>
      <c r="D23" s="5"/>
      <c r="E23" s="5"/>
      <c r="F23" s="5"/>
      <c r="G23" s="5"/>
      <c r="H23" s="5"/>
      <c r="I23" s="102"/>
      <c r="J23" s="30"/>
      <c r="K23" s="48" t="str">
        <f t="shared" si="0"/>
        <v/>
      </c>
      <c r="L23" s="42"/>
      <c r="M23" s="6"/>
    </row>
    <row r="24" spans="1:13" ht="20.100000000000001" customHeight="1" x14ac:dyDescent="0.2">
      <c r="A24" s="101"/>
      <c r="B24" s="5"/>
      <c r="C24" s="11"/>
      <c r="D24" s="5"/>
      <c r="E24" s="5"/>
      <c r="F24" s="5"/>
      <c r="G24" s="5"/>
      <c r="H24" s="5"/>
      <c r="I24" s="102"/>
      <c r="J24" s="30"/>
      <c r="K24" s="48" t="str">
        <f t="shared" si="0"/>
        <v/>
      </c>
      <c r="L24" s="42"/>
      <c r="M24" s="6"/>
    </row>
    <row r="25" spans="1:13" ht="20.100000000000001" customHeight="1" x14ac:dyDescent="0.2">
      <c r="A25" s="101"/>
      <c r="B25" s="5"/>
      <c r="C25" s="11"/>
      <c r="D25" s="5"/>
      <c r="E25" s="5"/>
      <c r="F25" s="5"/>
      <c r="G25" s="5"/>
      <c r="H25" s="5"/>
      <c r="I25" s="102"/>
      <c r="J25" s="30"/>
      <c r="K25" s="48" t="str">
        <f t="shared" si="0"/>
        <v/>
      </c>
      <c r="L25" s="42"/>
      <c r="M25" s="6"/>
    </row>
    <row r="26" spans="1:13" ht="20.100000000000001" customHeight="1" x14ac:dyDescent="0.2">
      <c r="A26" s="101"/>
      <c r="B26" s="5"/>
      <c r="C26" s="11"/>
      <c r="D26" s="5"/>
      <c r="E26" s="5"/>
      <c r="F26" s="5"/>
      <c r="G26" s="5"/>
      <c r="H26" s="5"/>
      <c r="I26" s="102"/>
      <c r="J26" s="30"/>
      <c r="K26" s="48" t="str">
        <f t="shared" si="0"/>
        <v/>
      </c>
      <c r="L26" s="42"/>
      <c r="M26" s="6"/>
    </row>
    <row r="27" spans="1:13" ht="20.100000000000001" customHeight="1" x14ac:dyDescent="0.2">
      <c r="A27" s="101"/>
      <c r="B27" s="5"/>
      <c r="C27" s="11"/>
      <c r="D27" s="5"/>
      <c r="E27" s="5"/>
      <c r="F27" s="5"/>
      <c r="G27" s="5"/>
      <c r="H27" s="5"/>
      <c r="I27" s="102"/>
      <c r="J27" s="30"/>
      <c r="K27" s="48" t="str">
        <f t="shared" si="0"/>
        <v/>
      </c>
      <c r="L27" s="42"/>
      <c r="M27" s="6"/>
    </row>
    <row r="28" spans="1:13" ht="20.100000000000001" customHeight="1" x14ac:dyDescent="0.2">
      <c r="A28" s="101"/>
      <c r="B28" s="5"/>
      <c r="C28" s="11"/>
      <c r="D28" s="5"/>
      <c r="E28" s="5"/>
      <c r="F28" s="5"/>
      <c r="G28" s="5"/>
      <c r="H28" s="5"/>
      <c r="I28" s="102"/>
      <c r="J28" s="30"/>
      <c r="K28" s="48" t="str">
        <f t="shared" si="0"/>
        <v/>
      </c>
      <c r="L28" s="42"/>
      <c r="M28" s="6"/>
    </row>
    <row r="29" spans="1:13" ht="20.100000000000001" customHeight="1" x14ac:dyDescent="0.2">
      <c r="A29" s="101"/>
      <c r="B29" s="5"/>
      <c r="C29" s="11"/>
      <c r="D29" s="5"/>
      <c r="E29" s="5"/>
      <c r="F29" s="5"/>
      <c r="G29" s="5"/>
      <c r="H29" s="5"/>
      <c r="I29" s="102"/>
      <c r="J29" s="30"/>
      <c r="K29" s="48" t="str">
        <f t="shared" si="0"/>
        <v/>
      </c>
      <c r="L29" s="42"/>
      <c r="M29" s="6"/>
    </row>
    <row r="30" spans="1:13" ht="20.100000000000001" customHeight="1" x14ac:dyDescent="0.2">
      <c r="A30" s="101"/>
      <c r="B30" s="5"/>
      <c r="C30" s="11"/>
      <c r="D30" s="5"/>
      <c r="E30" s="5"/>
      <c r="F30" s="5"/>
      <c r="G30" s="5"/>
      <c r="H30" s="5"/>
      <c r="I30" s="102"/>
      <c r="J30" s="30"/>
      <c r="K30" s="48" t="str">
        <f t="shared" si="0"/>
        <v/>
      </c>
      <c r="L30" s="42"/>
      <c r="M30" s="6"/>
    </row>
    <row r="31" spans="1:13" ht="20.100000000000001" customHeight="1" x14ac:dyDescent="0.2">
      <c r="A31" s="101"/>
      <c r="B31" s="5"/>
      <c r="C31" s="11"/>
      <c r="D31" s="5"/>
      <c r="E31" s="5"/>
      <c r="F31" s="5"/>
      <c r="G31" s="5"/>
      <c r="H31" s="5"/>
      <c r="I31" s="102"/>
      <c r="J31" s="30"/>
      <c r="K31" s="48" t="str">
        <f t="shared" si="0"/>
        <v/>
      </c>
      <c r="L31" s="42"/>
      <c r="M31" s="6"/>
    </row>
    <row r="32" spans="1:13" ht="20.100000000000001" customHeight="1" x14ac:dyDescent="0.2">
      <c r="A32" s="101"/>
      <c r="B32" s="5"/>
      <c r="C32" s="11"/>
      <c r="D32" s="5"/>
      <c r="E32" s="5"/>
      <c r="F32" s="5"/>
      <c r="G32" s="5"/>
      <c r="H32" s="5"/>
      <c r="I32" s="102"/>
      <c r="J32" s="30"/>
      <c r="K32" s="48" t="str">
        <f t="shared" si="0"/>
        <v/>
      </c>
      <c r="L32" s="42"/>
      <c r="M32" s="6"/>
    </row>
    <row r="33" spans="1:13" ht="20.100000000000001" customHeight="1" x14ac:dyDescent="0.2">
      <c r="A33" s="101"/>
      <c r="B33" s="5"/>
      <c r="C33" s="11"/>
      <c r="D33" s="5"/>
      <c r="E33" s="5"/>
      <c r="F33" s="5"/>
      <c r="G33" s="5"/>
      <c r="H33" s="5"/>
      <c r="I33" s="102"/>
      <c r="J33" s="30"/>
      <c r="K33" s="48" t="str">
        <f t="shared" si="0"/>
        <v/>
      </c>
      <c r="L33" s="42"/>
      <c r="M33" s="6"/>
    </row>
    <row r="34" spans="1:13" ht="20.100000000000001" customHeight="1" x14ac:dyDescent="0.2">
      <c r="A34" s="101"/>
      <c r="B34" s="5"/>
      <c r="C34" s="11"/>
      <c r="D34" s="5"/>
      <c r="E34" s="5"/>
      <c r="F34" s="5"/>
      <c r="G34" s="5"/>
      <c r="H34" s="5"/>
      <c r="I34" s="102"/>
      <c r="J34" s="30"/>
      <c r="K34" s="48" t="str">
        <f t="shared" si="0"/>
        <v/>
      </c>
      <c r="L34" s="42"/>
      <c r="M34" s="6"/>
    </row>
    <row r="35" spans="1:13" ht="20.100000000000001" customHeight="1" x14ac:dyDescent="0.2">
      <c r="A35" s="101"/>
      <c r="B35" s="5"/>
      <c r="C35" s="11"/>
      <c r="D35" s="5"/>
      <c r="E35" s="5"/>
      <c r="F35" s="5"/>
      <c r="G35" s="5"/>
      <c r="H35" s="5"/>
      <c r="I35" s="102"/>
      <c r="J35" s="30"/>
      <c r="K35" s="48" t="str">
        <f t="shared" si="0"/>
        <v/>
      </c>
      <c r="L35" s="42"/>
      <c r="M35" s="6"/>
    </row>
    <row r="36" spans="1:13" ht="20.100000000000001" customHeight="1" x14ac:dyDescent="0.2">
      <c r="A36" s="101"/>
      <c r="B36" s="5"/>
      <c r="C36" s="11"/>
      <c r="D36" s="5"/>
      <c r="E36" s="5"/>
      <c r="F36" s="5"/>
      <c r="G36" s="5"/>
      <c r="H36" s="5"/>
      <c r="I36" s="102"/>
      <c r="J36" s="30"/>
      <c r="K36" s="48" t="str">
        <f t="shared" si="0"/>
        <v/>
      </c>
      <c r="L36" s="42"/>
      <c r="M36" s="6"/>
    </row>
    <row r="37" spans="1:13" ht="20.100000000000001" customHeight="1" x14ac:dyDescent="0.2">
      <c r="A37" s="101"/>
      <c r="B37" s="5"/>
      <c r="C37" s="11"/>
      <c r="D37" s="5"/>
      <c r="E37" s="5"/>
      <c r="F37" s="5"/>
      <c r="G37" s="5"/>
      <c r="H37" s="5"/>
      <c r="I37" s="102"/>
      <c r="J37" s="30"/>
      <c r="K37" s="48" t="str">
        <f t="shared" si="0"/>
        <v/>
      </c>
      <c r="L37" s="42"/>
      <c r="M37" s="6"/>
    </row>
    <row r="38" spans="1:13" ht="20.100000000000001" customHeight="1" x14ac:dyDescent="0.2">
      <c r="A38" s="101"/>
      <c r="B38" s="5"/>
      <c r="C38" s="11"/>
      <c r="D38" s="5"/>
      <c r="E38" s="5"/>
      <c r="F38" s="5"/>
      <c r="G38" s="5"/>
      <c r="H38" s="5"/>
      <c r="I38" s="102"/>
      <c r="J38" s="30"/>
      <c r="K38" s="48" t="str">
        <f t="shared" si="0"/>
        <v/>
      </c>
      <c r="L38" s="42"/>
      <c r="M38" s="6"/>
    </row>
    <row r="39" spans="1:13" ht="20.100000000000001" customHeight="1" x14ac:dyDescent="0.2">
      <c r="A39" s="101"/>
      <c r="B39" s="5"/>
      <c r="C39" s="11"/>
      <c r="D39" s="5"/>
      <c r="E39" s="5"/>
      <c r="F39" s="5"/>
      <c r="G39" s="5"/>
      <c r="H39" s="5"/>
      <c r="I39" s="102"/>
      <c r="J39" s="30"/>
      <c r="K39" s="48" t="str">
        <f t="shared" si="0"/>
        <v/>
      </c>
      <c r="L39" s="42"/>
      <c r="M39" s="6"/>
    </row>
    <row r="40" spans="1:13" ht="20.100000000000001" customHeight="1" x14ac:dyDescent="0.2">
      <c r="A40" s="101"/>
      <c r="B40" s="5"/>
      <c r="C40" s="11"/>
      <c r="D40" s="5"/>
      <c r="E40" s="5"/>
      <c r="F40" s="5"/>
      <c r="G40" s="5"/>
      <c r="H40" s="5"/>
      <c r="I40" s="102"/>
      <c r="J40" s="30"/>
      <c r="K40" s="48" t="str">
        <f t="shared" si="0"/>
        <v/>
      </c>
      <c r="L40" s="42"/>
      <c r="M40" s="6"/>
    </row>
    <row r="41" spans="1:13" ht="20.100000000000001" customHeight="1" x14ac:dyDescent="0.2">
      <c r="A41" s="101"/>
      <c r="B41" s="5"/>
      <c r="C41" s="11"/>
      <c r="D41" s="5"/>
      <c r="E41" s="5"/>
      <c r="F41" s="5"/>
      <c r="G41" s="5"/>
      <c r="H41" s="5"/>
      <c r="I41" s="102"/>
      <c r="J41" s="30"/>
      <c r="K41" s="48" t="str">
        <f t="shared" si="0"/>
        <v/>
      </c>
      <c r="L41" s="42"/>
      <c r="M41" s="6"/>
    </row>
    <row r="42" spans="1:13" ht="20.100000000000001" customHeight="1" x14ac:dyDescent="0.2">
      <c r="A42" s="101"/>
      <c r="B42" s="5"/>
      <c r="C42" s="11"/>
      <c r="D42" s="5"/>
      <c r="E42" s="5"/>
      <c r="F42" s="5"/>
      <c r="G42" s="5"/>
      <c r="H42" s="5"/>
      <c r="I42" s="102"/>
      <c r="J42" s="30"/>
      <c r="K42" s="48" t="str">
        <f t="shared" si="0"/>
        <v/>
      </c>
      <c r="L42" s="42"/>
      <c r="M42" s="6"/>
    </row>
    <row r="43" spans="1:13" ht="20.100000000000001" customHeight="1" x14ac:dyDescent="0.2">
      <c r="A43" s="101"/>
      <c r="B43" s="5"/>
      <c r="C43" s="11"/>
      <c r="D43" s="5"/>
      <c r="E43" s="5"/>
      <c r="F43" s="5"/>
      <c r="G43" s="5"/>
      <c r="H43" s="5"/>
      <c r="I43" s="102"/>
      <c r="J43" s="30"/>
      <c r="K43" s="48" t="str">
        <f t="shared" si="0"/>
        <v/>
      </c>
      <c r="L43" s="42"/>
      <c r="M43" s="6"/>
    </row>
    <row r="44" spans="1:13" ht="20.100000000000001" customHeight="1" x14ac:dyDescent="0.2">
      <c r="A44" s="101"/>
      <c r="B44" s="5"/>
      <c r="C44" s="11"/>
      <c r="D44" s="5"/>
      <c r="E44" s="5"/>
      <c r="F44" s="5"/>
      <c r="G44" s="5"/>
      <c r="H44" s="5"/>
      <c r="I44" s="102"/>
      <c r="J44" s="30"/>
      <c r="K44" s="48" t="str">
        <f t="shared" si="0"/>
        <v/>
      </c>
      <c r="L44" s="42"/>
      <c r="M44" s="6"/>
    </row>
    <row r="45" spans="1:13" ht="20.100000000000001" customHeight="1" x14ac:dyDescent="0.2">
      <c r="A45" s="101"/>
      <c r="B45" s="5"/>
      <c r="C45" s="11"/>
      <c r="D45" s="5"/>
      <c r="E45" s="5"/>
      <c r="F45" s="5"/>
      <c r="G45" s="5"/>
      <c r="H45" s="5"/>
      <c r="I45" s="102"/>
      <c r="J45" s="30"/>
      <c r="K45" s="48" t="str">
        <f t="shared" si="0"/>
        <v/>
      </c>
      <c r="L45" s="42"/>
      <c r="M45" s="6"/>
    </row>
    <row r="46" spans="1:13" ht="20.100000000000001" customHeight="1" x14ac:dyDescent="0.2">
      <c r="A46" s="101"/>
      <c r="B46" s="5"/>
      <c r="C46" s="11"/>
      <c r="D46" s="5"/>
      <c r="E46" s="5"/>
      <c r="F46" s="5"/>
      <c r="G46" s="5"/>
      <c r="H46" s="5"/>
      <c r="I46" s="102"/>
      <c r="J46" s="30"/>
      <c r="K46" s="48" t="str">
        <f t="shared" si="0"/>
        <v/>
      </c>
      <c r="L46" s="42"/>
      <c r="M46" s="6"/>
    </row>
    <row r="47" spans="1:13" ht="20.100000000000001" customHeight="1" x14ac:dyDescent="0.2">
      <c r="A47" s="101"/>
      <c r="B47" s="5"/>
      <c r="C47" s="11"/>
      <c r="D47" s="5"/>
      <c r="E47" s="5"/>
      <c r="F47" s="5"/>
      <c r="G47" s="5"/>
      <c r="H47" s="5"/>
      <c r="I47" s="102"/>
      <c r="J47" s="30"/>
      <c r="K47" s="48" t="str">
        <f t="shared" si="0"/>
        <v/>
      </c>
      <c r="L47" s="42"/>
      <c r="M47" s="6"/>
    </row>
    <row r="48" spans="1:13" ht="20.100000000000001" customHeight="1" x14ac:dyDescent="0.2">
      <c r="A48" s="101"/>
      <c r="B48" s="5"/>
      <c r="C48" s="11"/>
      <c r="D48" s="5"/>
      <c r="E48" s="5"/>
      <c r="F48" s="5"/>
      <c r="G48" s="5"/>
      <c r="H48" s="5"/>
      <c r="I48" s="102"/>
      <c r="J48" s="30"/>
      <c r="K48" s="48" t="str">
        <f t="shared" si="0"/>
        <v/>
      </c>
      <c r="L48" s="42"/>
      <c r="M48" s="6"/>
    </row>
    <row r="49" spans="1:13" ht="20.100000000000001" customHeight="1" x14ac:dyDescent="0.2">
      <c r="A49" s="101"/>
      <c r="B49" s="5"/>
      <c r="C49" s="11"/>
      <c r="D49" s="5"/>
      <c r="E49" s="5"/>
      <c r="F49" s="5"/>
      <c r="G49" s="5"/>
      <c r="H49" s="5"/>
      <c r="I49" s="102"/>
      <c r="J49" s="30"/>
      <c r="K49" s="48" t="str">
        <f t="shared" si="0"/>
        <v/>
      </c>
      <c r="L49" s="42"/>
      <c r="M49" s="6"/>
    </row>
    <row r="50" spans="1:13" ht="20.100000000000001" customHeight="1" x14ac:dyDescent="0.2">
      <c r="A50" s="101"/>
      <c r="B50" s="5"/>
      <c r="C50" s="11"/>
      <c r="D50" s="5"/>
      <c r="E50" s="5"/>
      <c r="F50" s="5"/>
      <c r="G50" s="5"/>
      <c r="H50" s="5"/>
      <c r="I50" s="102"/>
      <c r="J50" s="30"/>
      <c r="K50" s="48" t="str">
        <f t="shared" si="0"/>
        <v/>
      </c>
      <c r="L50" s="42"/>
      <c r="M50" s="6"/>
    </row>
    <row r="51" spans="1:13" ht="20.100000000000001" customHeight="1" x14ac:dyDescent="0.2">
      <c r="A51" s="101"/>
      <c r="B51" s="5"/>
      <c r="C51" s="11"/>
      <c r="D51" s="5"/>
      <c r="E51" s="5"/>
      <c r="F51" s="5"/>
      <c r="G51" s="5"/>
      <c r="H51" s="5"/>
      <c r="I51" s="102"/>
      <c r="J51" s="30"/>
      <c r="K51" s="48" t="str">
        <f t="shared" si="0"/>
        <v/>
      </c>
      <c r="L51" s="42"/>
      <c r="M51" s="6"/>
    </row>
    <row r="52" spans="1:13" ht="20.100000000000001" customHeight="1" x14ac:dyDescent="0.2">
      <c r="A52" s="101"/>
      <c r="B52" s="5"/>
      <c r="C52" s="11"/>
      <c r="D52" s="5"/>
      <c r="E52" s="5"/>
      <c r="F52" s="5"/>
      <c r="G52" s="5"/>
      <c r="H52" s="5"/>
      <c r="I52" s="102"/>
      <c r="J52" s="30"/>
      <c r="K52" s="48" t="str">
        <f t="shared" si="0"/>
        <v/>
      </c>
      <c r="L52" s="42"/>
      <c r="M52" s="6"/>
    </row>
    <row r="53" spans="1:13" ht="20.100000000000001" customHeight="1" x14ac:dyDescent="0.2">
      <c r="A53" s="101"/>
      <c r="B53" s="5"/>
      <c r="C53" s="11"/>
      <c r="D53" s="5"/>
      <c r="E53" s="5"/>
      <c r="F53" s="5"/>
      <c r="G53" s="5"/>
      <c r="H53" s="5"/>
      <c r="I53" s="102"/>
      <c r="J53" s="30"/>
      <c r="K53" s="48" t="str">
        <f t="shared" si="0"/>
        <v/>
      </c>
      <c r="L53" s="42"/>
      <c r="M53" s="6"/>
    </row>
    <row r="54" spans="1:13" ht="20.100000000000001" customHeight="1" x14ac:dyDescent="0.2">
      <c r="A54" s="101"/>
      <c r="B54" s="5"/>
      <c r="C54" s="11"/>
      <c r="D54" s="5"/>
      <c r="E54" s="5"/>
      <c r="F54" s="5"/>
      <c r="G54" s="5"/>
      <c r="H54" s="5"/>
      <c r="I54" s="102"/>
      <c r="J54" s="30"/>
      <c r="K54" s="48" t="str">
        <f t="shared" si="0"/>
        <v/>
      </c>
      <c r="L54" s="42"/>
      <c r="M54" s="6"/>
    </row>
    <row r="55" spans="1:13" ht="20.100000000000001" customHeight="1" x14ac:dyDescent="0.2">
      <c r="A55" s="101"/>
      <c r="B55" s="5"/>
      <c r="C55" s="11"/>
      <c r="D55" s="5"/>
      <c r="E55" s="5"/>
      <c r="F55" s="5"/>
      <c r="G55" s="5"/>
      <c r="H55" s="5"/>
      <c r="I55" s="102"/>
      <c r="J55" s="30"/>
      <c r="K55" s="48" t="str">
        <f t="shared" si="0"/>
        <v/>
      </c>
      <c r="L55" s="42"/>
      <c r="M55" s="6"/>
    </row>
    <row r="56" spans="1:13" ht="20.100000000000001" customHeight="1" x14ac:dyDescent="0.2">
      <c r="A56" s="101"/>
      <c r="B56" s="5"/>
      <c r="C56" s="11"/>
      <c r="D56" s="5"/>
      <c r="E56" s="5"/>
      <c r="F56" s="5"/>
      <c r="G56" s="5"/>
      <c r="H56" s="5"/>
      <c r="I56" s="102"/>
      <c r="J56" s="30"/>
      <c r="K56" s="48" t="str">
        <f t="shared" si="0"/>
        <v/>
      </c>
      <c r="L56" s="42"/>
      <c r="M56" s="6"/>
    </row>
    <row r="57" spans="1:13" ht="20.100000000000001" customHeight="1" x14ac:dyDescent="0.2">
      <c r="A57" s="101"/>
      <c r="B57" s="5"/>
      <c r="C57" s="11"/>
      <c r="D57" s="5"/>
      <c r="E57" s="5"/>
      <c r="F57" s="5"/>
      <c r="G57" s="5"/>
      <c r="H57" s="5"/>
      <c r="I57" s="102"/>
      <c r="J57" s="30"/>
      <c r="K57" s="48" t="str">
        <f t="shared" si="0"/>
        <v/>
      </c>
      <c r="L57" s="42"/>
      <c r="M57" s="6"/>
    </row>
    <row r="58" spans="1:13" ht="20.100000000000001" customHeight="1" x14ac:dyDescent="0.2">
      <c r="A58" s="101"/>
      <c r="B58" s="5"/>
      <c r="C58" s="11"/>
      <c r="D58" s="5"/>
      <c r="E58" s="5"/>
      <c r="F58" s="5"/>
      <c r="G58" s="5"/>
      <c r="H58" s="5"/>
      <c r="I58" s="102"/>
      <c r="J58" s="30"/>
      <c r="K58" s="48" t="str">
        <f t="shared" si="0"/>
        <v/>
      </c>
      <c r="L58" s="42"/>
      <c r="M58" s="6"/>
    </row>
    <row r="59" spans="1:13" ht="20.100000000000001" customHeight="1" x14ac:dyDescent="0.2">
      <c r="A59" s="101"/>
      <c r="B59" s="5"/>
      <c r="C59" s="11"/>
      <c r="D59" s="5"/>
      <c r="E59" s="5"/>
      <c r="F59" s="5"/>
      <c r="G59" s="5"/>
      <c r="H59" s="5"/>
      <c r="I59" s="102"/>
      <c r="J59" s="30"/>
      <c r="K59" s="48" t="str">
        <f t="shared" si="0"/>
        <v/>
      </c>
      <c r="L59" s="42"/>
      <c r="M59" s="6"/>
    </row>
    <row r="60" spans="1:13" ht="20.100000000000001" customHeight="1" x14ac:dyDescent="0.2">
      <c r="A60" s="101"/>
      <c r="B60" s="5"/>
      <c r="C60" s="11"/>
      <c r="D60" s="5"/>
      <c r="E60" s="5"/>
      <c r="F60" s="5"/>
      <c r="G60" s="5"/>
      <c r="H60" s="5"/>
      <c r="I60" s="102"/>
      <c r="J60" s="30"/>
      <c r="K60" s="48" t="str">
        <f t="shared" si="0"/>
        <v/>
      </c>
      <c r="L60" s="42"/>
      <c r="M60" s="6"/>
    </row>
    <row r="61" spans="1:13" ht="20.100000000000001" customHeight="1" x14ac:dyDescent="0.2">
      <c r="A61" s="101"/>
      <c r="B61" s="5"/>
      <c r="C61" s="11"/>
      <c r="D61" s="5"/>
      <c r="E61" s="5"/>
      <c r="F61" s="5"/>
      <c r="G61" s="5"/>
      <c r="H61" s="5"/>
      <c r="I61" s="102"/>
      <c r="J61" s="30"/>
      <c r="K61" s="48" t="str">
        <f t="shared" si="0"/>
        <v/>
      </c>
      <c r="L61" s="42"/>
      <c r="M61" s="6"/>
    </row>
    <row r="62" spans="1:13" ht="20.100000000000001" customHeight="1" x14ac:dyDescent="0.2">
      <c r="A62" s="101"/>
      <c r="B62" s="5"/>
      <c r="C62" s="11"/>
      <c r="D62" s="5"/>
      <c r="E62" s="5"/>
      <c r="F62" s="5"/>
      <c r="G62" s="5"/>
      <c r="H62" s="5"/>
      <c r="I62" s="102"/>
      <c r="J62" s="30"/>
      <c r="K62" s="48" t="str">
        <f t="shared" si="0"/>
        <v/>
      </c>
      <c r="L62" s="42"/>
      <c r="M62" s="6"/>
    </row>
    <row r="63" spans="1:13" ht="20.100000000000001" customHeight="1" x14ac:dyDescent="0.2">
      <c r="A63" s="101"/>
      <c r="B63" s="5"/>
      <c r="C63" s="11"/>
      <c r="D63" s="5"/>
      <c r="E63" s="5"/>
      <c r="F63" s="5"/>
      <c r="G63" s="5"/>
      <c r="H63" s="5"/>
      <c r="I63" s="102"/>
      <c r="J63" s="30"/>
      <c r="K63" s="48" t="str">
        <f t="shared" si="0"/>
        <v/>
      </c>
      <c r="L63" s="42"/>
      <c r="M63" s="6"/>
    </row>
    <row r="64" spans="1:13" ht="20.100000000000001" customHeight="1" x14ac:dyDescent="0.2">
      <c r="A64" s="101"/>
      <c r="B64" s="5"/>
      <c r="C64" s="11"/>
      <c r="D64" s="5"/>
      <c r="E64" s="5"/>
      <c r="F64" s="5"/>
      <c r="G64" s="5"/>
      <c r="H64" s="5"/>
      <c r="I64" s="102"/>
      <c r="J64" s="30"/>
      <c r="K64" s="48" t="str">
        <f t="shared" si="0"/>
        <v/>
      </c>
      <c r="L64" s="42"/>
      <c r="M64" s="6"/>
    </row>
    <row r="65" spans="1:13" ht="20.100000000000001" customHeight="1" x14ac:dyDescent="0.2">
      <c r="A65" s="101"/>
      <c r="B65" s="5"/>
      <c r="C65" s="11"/>
      <c r="D65" s="5"/>
      <c r="E65" s="5"/>
      <c r="F65" s="5"/>
      <c r="G65" s="5"/>
      <c r="H65" s="5"/>
      <c r="I65" s="102"/>
      <c r="J65" s="30"/>
      <c r="K65" s="48" t="str">
        <f t="shared" si="0"/>
        <v/>
      </c>
      <c r="L65" s="42"/>
      <c r="M65" s="6"/>
    </row>
    <row r="66" spans="1:13" ht="20.100000000000001" customHeight="1" x14ac:dyDescent="0.2">
      <c r="A66" s="101"/>
      <c r="B66" s="5"/>
      <c r="C66" s="11"/>
      <c r="D66" s="5"/>
      <c r="E66" s="5"/>
      <c r="F66" s="5"/>
      <c r="G66" s="5"/>
      <c r="H66" s="5"/>
      <c r="I66" s="102"/>
      <c r="J66" s="30"/>
      <c r="K66" s="48" t="str">
        <f t="shared" si="0"/>
        <v/>
      </c>
      <c r="L66" s="42"/>
      <c r="M66" s="6"/>
    </row>
    <row r="67" spans="1:13" ht="20.100000000000001" customHeight="1" x14ac:dyDescent="0.2">
      <c r="A67" s="101"/>
      <c r="B67" s="5"/>
      <c r="C67" s="11"/>
      <c r="D67" s="5"/>
      <c r="E67" s="5"/>
      <c r="F67" s="5"/>
      <c r="G67" s="5"/>
      <c r="H67" s="5"/>
      <c r="I67" s="102"/>
      <c r="J67" s="30"/>
      <c r="K67" s="48" t="str">
        <f t="shared" si="0"/>
        <v/>
      </c>
      <c r="L67" s="42"/>
      <c r="M67" s="6"/>
    </row>
    <row r="68" spans="1:13" ht="20.100000000000001" customHeight="1" x14ac:dyDescent="0.2">
      <c r="A68" s="101"/>
      <c r="B68" s="5"/>
      <c r="C68" s="11"/>
      <c r="D68" s="5"/>
      <c r="E68" s="5"/>
      <c r="F68" s="5"/>
      <c r="G68" s="5"/>
      <c r="H68" s="5"/>
      <c r="I68" s="102"/>
      <c r="J68" s="30"/>
      <c r="K68" s="48" t="str">
        <f t="shared" si="0"/>
        <v/>
      </c>
      <c r="L68" s="42"/>
      <c r="M68" s="6"/>
    </row>
    <row r="69" spans="1:13" ht="20.100000000000001" customHeight="1" x14ac:dyDescent="0.2">
      <c r="A69" s="101"/>
      <c r="B69" s="5"/>
      <c r="C69" s="11"/>
      <c r="D69" s="5"/>
      <c r="E69" s="5"/>
      <c r="F69" s="5"/>
      <c r="G69" s="5"/>
      <c r="H69" s="5"/>
      <c r="I69" s="102"/>
      <c r="J69" s="30"/>
      <c r="K69" s="48" t="str">
        <f t="shared" si="0"/>
        <v/>
      </c>
      <c r="L69" s="42"/>
      <c r="M69" s="6"/>
    </row>
    <row r="70" spans="1:13" ht="20.100000000000001" customHeight="1" x14ac:dyDescent="0.2">
      <c r="A70" s="101"/>
      <c r="B70" s="5"/>
      <c r="C70" s="11"/>
      <c r="D70" s="5"/>
      <c r="E70" s="5"/>
      <c r="F70" s="5"/>
      <c r="G70" s="5"/>
      <c r="H70" s="5"/>
      <c r="I70" s="102"/>
      <c r="J70" s="30"/>
      <c r="K70" s="48" t="str">
        <f t="shared" si="0"/>
        <v/>
      </c>
      <c r="L70" s="42"/>
      <c r="M70" s="6"/>
    </row>
    <row r="71" spans="1:13" ht="20.100000000000001" customHeight="1" x14ac:dyDescent="0.2">
      <c r="A71" s="101"/>
      <c r="B71" s="5"/>
      <c r="C71" s="11"/>
      <c r="D71" s="5"/>
      <c r="E71" s="5"/>
      <c r="F71" s="5"/>
      <c r="G71" s="5"/>
      <c r="H71" s="5"/>
      <c r="I71" s="102"/>
      <c r="J71" s="30"/>
      <c r="K71" s="48" t="str">
        <f t="shared" si="0"/>
        <v/>
      </c>
      <c r="L71" s="42"/>
      <c r="M71" s="6"/>
    </row>
    <row r="72" spans="1:13" ht="20.100000000000001" customHeight="1" x14ac:dyDescent="0.2">
      <c r="A72" s="101"/>
      <c r="B72" s="5"/>
      <c r="C72" s="11"/>
      <c r="D72" s="5"/>
      <c r="E72" s="5"/>
      <c r="F72" s="5"/>
      <c r="G72" s="5"/>
      <c r="H72" s="5"/>
      <c r="I72" s="102"/>
      <c r="J72" s="30"/>
      <c r="K72" s="48" t="str">
        <f t="shared" ref="K72:K106" si="1">IF(J72="","",J72*I72)</f>
        <v/>
      </c>
      <c r="L72" s="42"/>
      <c r="M72" s="6"/>
    </row>
    <row r="73" spans="1:13" ht="20.100000000000001" customHeight="1" x14ac:dyDescent="0.2">
      <c r="A73" s="101"/>
      <c r="B73" s="5"/>
      <c r="C73" s="11"/>
      <c r="D73" s="5"/>
      <c r="E73" s="5"/>
      <c r="F73" s="5"/>
      <c r="G73" s="5"/>
      <c r="H73" s="5"/>
      <c r="I73" s="102"/>
      <c r="J73" s="30"/>
      <c r="K73" s="48" t="str">
        <f t="shared" si="1"/>
        <v/>
      </c>
      <c r="L73" s="42"/>
      <c r="M73" s="6"/>
    </row>
    <row r="74" spans="1:13" ht="20.100000000000001" customHeight="1" x14ac:dyDescent="0.2">
      <c r="A74" s="101"/>
      <c r="B74" s="5"/>
      <c r="C74" s="11"/>
      <c r="D74" s="5"/>
      <c r="E74" s="5"/>
      <c r="F74" s="5"/>
      <c r="G74" s="5"/>
      <c r="H74" s="5"/>
      <c r="I74" s="102"/>
      <c r="J74" s="30"/>
      <c r="K74" s="48" t="str">
        <f t="shared" si="1"/>
        <v/>
      </c>
      <c r="L74" s="42"/>
      <c r="M74" s="6"/>
    </row>
    <row r="75" spans="1:13" ht="20.100000000000001" customHeight="1" x14ac:dyDescent="0.2">
      <c r="A75" s="101"/>
      <c r="B75" s="5"/>
      <c r="C75" s="11"/>
      <c r="D75" s="5"/>
      <c r="E75" s="5"/>
      <c r="F75" s="5"/>
      <c r="G75" s="5"/>
      <c r="H75" s="5"/>
      <c r="I75" s="102"/>
      <c r="J75" s="30"/>
      <c r="K75" s="48" t="str">
        <f t="shared" si="1"/>
        <v/>
      </c>
      <c r="L75" s="42"/>
      <c r="M75" s="6"/>
    </row>
    <row r="76" spans="1:13" ht="20.100000000000001" customHeight="1" x14ac:dyDescent="0.2">
      <c r="A76" s="101"/>
      <c r="B76" s="5"/>
      <c r="C76" s="11"/>
      <c r="D76" s="5"/>
      <c r="E76" s="5"/>
      <c r="F76" s="5"/>
      <c r="G76" s="5"/>
      <c r="H76" s="5"/>
      <c r="I76" s="102"/>
      <c r="J76" s="30"/>
      <c r="K76" s="48" t="str">
        <f t="shared" si="1"/>
        <v/>
      </c>
      <c r="L76" s="42"/>
      <c r="M76" s="6"/>
    </row>
    <row r="77" spans="1:13" ht="20.100000000000001" customHeight="1" x14ac:dyDescent="0.2">
      <c r="A77" s="101"/>
      <c r="B77" s="5"/>
      <c r="C77" s="11"/>
      <c r="D77" s="5"/>
      <c r="E77" s="5"/>
      <c r="F77" s="5"/>
      <c r="G77" s="5"/>
      <c r="H77" s="5"/>
      <c r="I77" s="102"/>
      <c r="J77" s="30"/>
      <c r="K77" s="48" t="str">
        <f t="shared" si="1"/>
        <v/>
      </c>
      <c r="L77" s="42"/>
      <c r="M77" s="6"/>
    </row>
    <row r="78" spans="1:13" ht="20.100000000000001" customHeight="1" x14ac:dyDescent="0.2">
      <c r="A78" s="101"/>
      <c r="B78" s="5"/>
      <c r="C78" s="11"/>
      <c r="D78" s="5"/>
      <c r="E78" s="5"/>
      <c r="F78" s="5"/>
      <c r="G78" s="5"/>
      <c r="H78" s="5"/>
      <c r="I78" s="102"/>
      <c r="J78" s="30"/>
      <c r="K78" s="48" t="str">
        <f t="shared" si="1"/>
        <v/>
      </c>
      <c r="L78" s="42"/>
      <c r="M78" s="6"/>
    </row>
    <row r="79" spans="1:13" ht="20.100000000000001" customHeight="1" x14ac:dyDescent="0.2">
      <c r="A79" s="101"/>
      <c r="B79" s="5"/>
      <c r="C79" s="11"/>
      <c r="D79" s="5"/>
      <c r="E79" s="5"/>
      <c r="F79" s="5"/>
      <c r="G79" s="5"/>
      <c r="H79" s="5"/>
      <c r="I79" s="102"/>
      <c r="J79" s="30"/>
      <c r="K79" s="48" t="str">
        <f t="shared" si="1"/>
        <v/>
      </c>
      <c r="L79" s="42"/>
      <c r="M79" s="6"/>
    </row>
    <row r="80" spans="1:13" ht="20.100000000000001" customHeight="1" x14ac:dyDescent="0.2">
      <c r="A80" s="101"/>
      <c r="B80" s="5"/>
      <c r="C80" s="11"/>
      <c r="D80" s="5"/>
      <c r="E80" s="5"/>
      <c r="F80" s="5"/>
      <c r="G80" s="5"/>
      <c r="H80" s="5"/>
      <c r="I80" s="102"/>
      <c r="J80" s="30"/>
      <c r="K80" s="48" t="str">
        <f t="shared" si="1"/>
        <v/>
      </c>
      <c r="L80" s="42"/>
      <c r="M80" s="6"/>
    </row>
    <row r="81" spans="1:13" ht="20.100000000000001" customHeight="1" x14ac:dyDescent="0.2">
      <c r="A81" s="101"/>
      <c r="B81" s="5"/>
      <c r="C81" s="11"/>
      <c r="D81" s="5"/>
      <c r="E81" s="5"/>
      <c r="F81" s="5"/>
      <c r="G81" s="5"/>
      <c r="H81" s="5"/>
      <c r="I81" s="102"/>
      <c r="J81" s="30"/>
      <c r="K81" s="48" t="str">
        <f t="shared" si="1"/>
        <v/>
      </c>
      <c r="L81" s="42"/>
      <c r="M81" s="6"/>
    </row>
    <row r="82" spans="1:13" ht="20.100000000000001" customHeight="1" x14ac:dyDescent="0.2">
      <c r="A82" s="101"/>
      <c r="B82" s="5"/>
      <c r="C82" s="11"/>
      <c r="D82" s="5"/>
      <c r="E82" s="5"/>
      <c r="F82" s="5"/>
      <c r="G82" s="5"/>
      <c r="H82" s="5"/>
      <c r="I82" s="102"/>
      <c r="J82" s="30"/>
      <c r="K82" s="48" t="str">
        <f t="shared" si="1"/>
        <v/>
      </c>
      <c r="L82" s="42"/>
      <c r="M82" s="6"/>
    </row>
    <row r="83" spans="1:13" ht="20.100000000000001" customHeight="1" x14ac:dyDescent="0.2">
      <c r="A83" s="101"/>
      <c r="B83" s="5"/>
      <c r="C83" s="11"/>
      <c r="D83" s="5"/>
      <c r="E83" s="5"/>
      <c r="F83" s="5"/>
      <c r="G83" s="5"/>
      <c r="H83" s="5"/>
      <c r="I83" s="102"/>
      <c r="J83" s="30"/>
      <c r="K83" s="48" t="str">
        <f t="shared" si="1"/>
        <v/>
      </c>
      <c r="L83" s="42"/>
      <c r="M83" s="6"/>
    </row>
    <row r="84" spans="1:13" ht="20.100000000000001" customHeight="1" x14ac:dyDescent="0.2">
      <c r="A84" s="101"/>
      <c r="B84" s="5"/>
      <c r="C84" s="11"/>
      <c r="D84" s="5"/>
      <c r="E84" s="5"/>
      <c r="F84" s="5"/>
      <c r="G84" s="5"/>
      <c r="H84" s="5"/>
      <c r="I84" s="102"/>
      <c r="J84" s="30"/>
      <c r="K84" s="48" t="str">
        <f t="shared" si="1"/>
        <v/>
      </c>
      <c r="L84" s="42"/>
      <c r="M84" s="6"/>
    </row>
    <row r="85" spans="1:13" ht="20.100000000000001" customHeight="1" x14ac:dyDescent="0.2">
      <c r="A85" s="101"/>
      <c r="B85" s="5"/>
      <c r="C85" s="11"/>
      <c r="D85" s="5"/>
      <c r="E85" s="5"/>
      <c r="F85" s="5"/>
      <c r="G85" s="5"/>
      <c r="H85" s="5"/>
      <c r="I85" s="102"/>
      <c r="J85" s="30"/>
      <c r="K85" s="48" t="str">
        <f t="shared" si="1"/>
        <v/>
      </c>
      <c r="L85" s="42"/>
      <c r="M85" s="6"/>
    </row>
    <row r="86" spans="1:13" ht="20.100000000000001" customHeight="1" x14ac:dyDescent="0.2">
      <c r="A86" s="101"/>
      <c r="B86" s="5"/>
      <c r="C86" s="11"/>
      <c r="D86" s="5"/>
      <c r="E86" s="5"/>
      <c r="F86" s="5"/>
      <c r="G86" s="5"/>
      <c r="H86" s="5"/>
      <c r="I86" s="102"/>
      <c r="J86" s="30"/>
      <c r="K86" s="48" t="str">
        <f t="shared" si="1"/>
        <v/>
      </c>
      <c r="L86" s="42"/>
      <c r="M86" s="6"/>
    </row>
    <row r="87" spans="1:13" ht="20.100000000000001" customHeight="1" x14ac:dyDescent="0.2">
      <c r="A87" s="101"/>
      <c r="B87" s="5"/>
      <c r="C87" s="11"/>
      <c r="D87" s="5"/>
      <c r="E87" s="5"/>
      <c r="F87" s="5"/>
      <c r="G87" s="5"/>
      <c r="H87" s="5"/>
      <c r="I87" s="102"/>
      <c r="J87" s="30"/>
      <c r="K87" s="48" t="str">
        <f t="shared" si="1"/>
        <v/>
      </c>
      <c r="L87" s="42"/>
      <c r="M87" s="6"/>
    </row>
    <row r="88" spans="1:13" ht="20.100000000000001" customHeight="1" x14ac:dyDescent="0.2">
      <c r="A88" s="101"/>
      <c r="B88" s="5"/>
      <c r="C88" s="11"/>
      <c r="D88" s="5"/>
      <c r="E88" s="5"/>
      <c r="F88" s="5"/>
      <c r="G88" s="5"/>
      <c r="H88" s="5"/>
      <c r="I88" s="102"/>
      <c r="J88" s="30"/>
      <c r="K88" s="48" t="str">
        <f t="shared" si="1"/>
        <v/>
      </c>
      <c r="L88" s="42"/>
      <c r="M88" s="6"/>
    </row>
    <row r="89" spans="1:13" ht="20.100000000000001" customHeight="1" x14ac:dyDescent="0.2">
      <c r="A89" s="101"/>
      <c r="B89" s="5"/>
      <c r="C89" s="11"/>
      <c r="D89" s="5"/>
      <c r="E89" s="5"/>
      <c r="F89" s="5"/>
      <c r="G89" s="5"/>
      <c r="H89" s="5"/>
      <c r="I89" s="102"/>
      <c r="J89" s="30"/>
      <c r="K89" s="48" t="str">
        <f t="shared" si="1"/>
        <v/>
      </c>
      <c r="L89" s="42"/>
      <c r="M89" s="6"/>
    </row>
    <row r="90" spans="1:13" ht="20.100000000000001" customHeight="1" x14ac:dyDescent="0.2">
      <c r="A90" s="101"/>
      <c r="B90" s="5"/>
      <c r="C90" s="11"/>
      <c r="D90" s="5"/>
      <c r="E90" s="5"/>
      <c r="F90" s="5"/>
      <c r="G90" s="5"/>
      <c r="H90" s="5"/>
      <c r="I90" s="102"/>
      <c r="J90" s="30"/>
      <c r="K90" s="48" t="str">
        <f t="shared" si="1"/>
        <v/>
      </c>
      <c r="L90" s="42"/>
      <c r="M90" s="6"/>
    </row>
    <row r="91" spans="1:13" ht="20.100000000000001" customHeight="1" x14ac:dyDescent="0.2">
      <c r="A91" s="101"/>
      <c r="B91" s="5"/>
      <c r="C91" s="11"/>
      <c r="D91" s="5"/>
      <c r="E91" s="5"/>
      <c r="F91" s="5"/>
      <c r="G91" s="5"/>
      <c r="H91" s="5"/>
      <c r="I91" s="102"/>
      <c r="J91" s="30"/>
      <c r="K91" s="48" t="str">
        <f t="shared" si="1"/>
        <v/>
      </c>
      <c r="L91" s="42"/>
      <c r="M91" s="6"/>
    </row>
    <row r="92" spans="1:13" ht="20.100000000000001" customHeight="1" x14ac:dyDescent="0.2">
      <c r="A92" s="101"/>
      <c r="B92" s="5"/>
      <c r="C92" s="11"/>
      <c r="D92" s="5"/>
      <c r="E92" s="5"/>
      <c r="F92" s="5"/>
      <c r="G92" s="5"/>
      <c r="H92" s="5"/>
      <c r="I92" s="102"/>
      <c r="J92" s="30"/>
      <c r="K92" s="48" t="str">
        <f t="shared" si="1"/>
        <v/>
      </c>
      <c r="L92" s="42"/>
      <c r="M92" s="6"/>
    </row>
    <row r="93" spans="1:13" ht="20.100000000000001" customHeight="1" x14ac:dyDescent="0.2">
      <c r="A93" s="101"/>
      <c r="B93" s="5"/>
      <c r="C93" s="11"/>
      <c r="D93" s="5"/>
      <c r="E93" s="5"/>
      <c r="F93" s="5"/>
      <c r="G93" s="5"/>
      <c r="H93" s="5"/>
      <c r="I93" s="102"/>
      <c r="J93" s="30"/>
      <c r="K93" s="48" t="str">
        <f t="shared" si="1"/>
        <v/>
      </c>
      <c r="L93" s="42"/>
      <c r="M93" s="6"/>
    </row>
    <row r="94" spans="1:13" ht="20.100000000000001" customHeight="1" x14ac:dyDescent="0.2">
      <c r="A94" s="101"/>
      <c r="B94" s="5"/>
      <c r="C94" s="11"/>
      <c r="D94" s="5"/>
      <c r="E94" s="5"/>
      <c r="F94" s="5"/>
      <c r="G94" s="5"/>
      <c r="H94" s="5"/>
      <c r="I94" s="102"/>
      <c r="J94" s="30"/>
      <c r="K94" s="48" t="str">
        <f t="shared" si="1"/>
        <v/>
      </c>
      <c r="L94" s="42"/>
      <c r="M94" s="6"/>
    </row>
    <row r="95" spans="1:13" ht="20.100000000000001" customHeight="1" x14ac:dyDescent="0.2">
      <c r="A95" s="101"/>
      <c r="B95" s="5"/>
      <c r="C95" s="11"/>
      <c r="D95" s="5"/>
      <c r="E95" s="5"/>
      <c r="F95" s="5"/>
      <c r="G95" s="5"/>
      <c r="H95" s="5"/>
      <c r="I95" s="102"/>
      <c r="J95" s="30"/>
      <c r="K95" s="48" t="str">
        <f t="shared" si="1"/>
        <v/>
      </c>
      <c r="L95" s="42"/>
      <c r="M95" s="6"/>
    </row>
    <row r="96" spans="1:13" ht="20.100000000000001" customHeight="1" x14ac:dyDescent="0.2">
      <c r="A96" s="101"/>
      <c r="B96" s="5"/>
      <c r="C96" s="11"/>
      <c r="D96" s="5"/>
      <c r="E96" s="5"/>
      <c r="F96" s="5"/>
      <c r="G96" s="5"/>
      <c r="H96" s="5"/>
      <c r="I96" s="102"/>
      <c r="J96" s="30"/>
      <c r="K96" s="48" t="str">
        <f t="shared" si="1"/>
        <v/>
      </c>
      <c r="L96" s="42"/>
      <c r="M96" s="6"/>
    </row>
    <row r="97" spans="1:13" ht="20.100000000000001" customHeight="1" x14ac:dyDescent="0.2">
      <c r="A97" s="101"/>
      <c r="B97" s="5"/>
      <c r="C97" s="11"/>
      <c r="D97" s="5"/>
      <c r="E97" s="5"/>
      <c r="F97" s="5"/>
      <c r="G97" s="5"/>
      <c r="H97" s="5"/>
      <c r="I97" s="102"/>
      <c r="J97" s="30"/>
      <c r="K97" s="48" t="str">
        <f t="shared" si="1"/>
        <v/>
      </c>
      <c r="L97" s="42"/>
      <c r="M97" s="6"/>
    </row>
    <row r="98" spans="1:13" ht="20.100000000000001" customHeight="1" x14ac:dyDescent="0.2">
      <c r="A98" s="101"/>
      <c r="B98" s="5"/>
      <c r="C98" s="11"/>
      <c r="D98" s="5"/>
      <c r="E98" s="5"/>
      <c r="F98" s="5"/>
      <c r="G98" s="5"/>
      <c r="H98" s="5"/>
      <c r="I98" s="102"/>
      <c r="J98" s="30"/>
      <c r="K98" s="48" t="str">
        <f t="shared" si="1"/>
        <v/>
      </c>
      <c r="L98" s="42"/>
      <c r="M98" s="6"/>
    </row>
    <row r="99" spans="1:13" ht="20.100000000000001" customHeight="1" x14ac:dyDescent="0.2">
      <c r="A99" s="101"/>
      <c r="B99" s="5"/>
      <c r="C99" s="11"/>
      <c r="D99" s="5"/>
      <c r="E99" s="5"/>
      <c r="F99" s="5"/>
      <c r="G99" s="5"/>
      <c r="H99" s="5"/>
      <c r="I99" s="102"/>
      <c r="J99" s="30"/>
      <c r="K99" s="48" t="str">
        <f t="shared" si="1"/>
        <v/>
      </c>
      <c r="L99" s="42"/>
      <c r="M99" s="6"/>
    </row>
    <row r="100" spans="1:13" ht="20.100000000000001" customHeight="1" x14ac:dyDescent="0.2">
      <c r="A100" s="101"/>
      <c r="B100" s="5"/>
      <c r="C100" s="11"/>
      <c r="D100" s="5"/>
      <c r="E100" s="5"/>
      <c r="F100" s="5"/>
      <c r="G100" s="5"/>
      <c r="H100" s="5"/>
      <c r="I100" s="102"/>
      <c r="J100" s="30"/>
      <c r="K100" s="48" t="str">
        <f t="shared" si="1"/>
        <v/>
      </c>
      <c r="L100" s="42"/>
      <c r="M100" s="6"/>
    </row>
    <row r="101" spans="1:13" ht="20.100000000000001" customHeight="1" x14ac:dyDescent="0.2">
      <c r="A101" s="101"/>
      <c r="B101" s="5"/>
      <c r="C101" s="11"/>
      <c r="D101" s="5"/>
      <c r="E101" s="5"/>
      <c r="F101" s="5"/>
      <c r="G101" s="5"/>
      <c r="H101" s="5"/>
      <c r="I101" s="102"/>
      <c r="J101" s="30"/>
      <c r="K101" s="48" t="str">
        <f t="shared" si="1"/>
        <v/>
      </c>
      <c r="L101" s="42"/>
      <c r="M101" s="6"/>
    </row>
    <row r="102" spans="1:13" ht="20.100000000000001" customHeight="1" x14ac:dyDescent="0.2">
      <c r="A102" s="101"/>
      <c r="B102" s="5"/>
      <c r="C102" s="11"/>
      <c r="D102" s="5"/>
      <c r="E102" s="5"/>
      <c r="F102" s="5"/>
      <c r="G102" s="5"/>
      <c r="H102" s="5"/>
      <c r="I102" s="102"/>
      <c r="J102" s="30"/>
      <c r="K102" s="48" t="str">
        <f t="shared" si="1"/>
        <v/>
      </c>
      <c r="L102" s="42"/>
      <c r="M102" s="6"/>
    </row>
    <row r="103" spans="1:13" ht="20.100000000000001" customHeight="1" x14ac:dyDescent="0.2">
      <c r="A103" s="101"/>
      <c r="B103" s="5"/>
      <c r="C103" s="11"/>
      <c r="D103" s="5"/>
      <c r="E103" s="5"/>
      <c r="F103" s="5"/>
      <c r="G103" s="5"/>
      <c r="H103" s="5"/>
      <c r="I103" s="102"/>
      <c r="J103" s="30"/>
      <c r="K103" s="48" t="str">
        <f t="shared" si="1"/>
        <v/>
      </c>
      <c r="L103" s="42"/>
      <c r="M103" s="6"/>
    </row>
    <row r="104" spans="1:13" ht="20.100000000000001" customHeight="1" x14ac:dyDescent="0.2">
      <c r="A104" s="101"/>
      <c r="B104" s="5"/>
      <c r="C104" s="11"/>
      <c r="D104" s="5"/>
      <c r="E104" s="5"/>
      <c r="F104" s="5"/>
      <c r="G104" s="5"/>
      <c r="H104" s="5"/>
      <c r="I104" s="102"/>
      <c r="J104" s="30"/>
      <c r="K104" s="48" t="str">
        <f t="shared" si="1"/>
        <v/>
      </c>
      <c r="L104" s="42"/>
      <c r="M104" s="6"/>
    </row>
    <row r="105" spans="1:13" ht="20.100000000000001" customHeight="1" x14ac:dyDescent="0.2">
      <c r="A105" s="101"/>
      <c r="B105" s="5"/>
      <c r="C105" s="11"/>
      <c r="D105" s="5"/>
      <c r="E105" s="5"/>
      <c r="F105" s="5"/>
      <c r="G105" s="5"/>
      <c r="H105" s="5"/>
      <c r="I105" s="102"/>
      <c r="J105" s="30"/>
      <c r="K105" s="48" t="str">
        <f t="shared" si="1"/>
        <v/>
      </c>
      <c r="L105" s="42"/>
      <c r="M105" s="6"/>
    </row>
    <row r="106" spans="1:13" ht="20.100000000000001" customHeight="1" x14ac:dyDescent="0.2">
      <c r="A106" s="106"/>
      <c r="B106" s="5"/>
      <c r="C106" s="11"/>
      <c r="D106" s="5"/>
      <c r="E106" s="5"/>
      <c r="F106" s="5"/>
      <c r="G106" s="5"/>
      <c r="H106" s="5"/>
      <c r="I106" s="102"/>
      <c r="J106" s="30"/>
      <c r="K106" s="48" t="str">
        <f t="shared" si="1"/>
        <v/>
      </c>
      <c r="L106" s="42"/>
      <c r="M106" s="6"/>
    </row>
  </sheetData>
  <sheetProtection formatCells="0" formatColumns="0" formatRows="0" insertRows="0"/>
  <mergeCells count="6">
    <mergeCell ref="A1:M1"/>
    <mergeCell ref="A2:M2"/>
    <mergeCell ref="A3:M3"/>
    <mergeCell ref="A4:M4"/>
    <mergeCell ref="A5:I5"/>
    <mergeCell ref="J5:M5"/>
  </mergeCells>
  <conditionalFormatting sqref="L7:L106">
    <cfRule type="expression" dxfId="183" priority="15">
      <formula>RIGHT($L$6,9)="N/A Metro"</formula>
    </cfRule>
  </conditionalFormatting>
  <conditionalFormatting sqref="D7:D106 G7:H106">
    <cfRule type="expression" dxfId="182" priority="14">
      <formula>AND(#REF!&lt;&gt;"Device",#REF!&lt;&gt;"")</formula>
    </cfRule>
  </conditionalFormatting>
  <conditionalFormatting sqref="A7:B7 A8 B8:B106">
    <cfRule type="expression" dxfId="181" priority="13">
      <formula>AND(#REF!&lt;&gt;"Device",#REF!&lt;&gt;"")</formula>
    </cfRule>
  </conditionalFormatting>
  <conditionalFormatting sqref="A9:A106">
    <cfRule type="expression" dxfId="180" priority="11">
      <formula>AND(#REF!&lt;&gt;"Device",#REF!&lt;&gt;"")</formula>
    </cfRule>
  </conditionalFormatting>
  <conditionalFormatting sqref="E7:F106">
    <cfRule type="expression" dxfId="179" priority="10">
      <formula>AND(#REF!&lt;&gt;"Device",#REF!&lt;&gt;"")</formula>
    </cfRule>
  </conditionalFormatting>
  <conditionalFormatting sqref="C7:I106">
    <cfRule type="expression" dxfId="178" priority="1">
      <formula>$B7="Premium"</formula>
    </cfRule>
    <cfRule type="expression" dxfId="177" priority="2">
      <formula>$B7="Economy"</formula>
    </cfRule>
    <cfRule type="expression" dxfId="176" priority="3">
      <formula>$B7="Green"</formula>
    </cfRule>
  </conditionalFormatting>
  <dataValidations count="2">
    <dataValidation type="list" allowBlank="1" showInputMessage="1" showErrorMessage="1" sqref="B7:B106" xr:uid="{12DD4921-5EF3-4D3F-8B46-C9D2F67C4D9A}">
      <formula1>ProdGrade</formula1>
    </dataValidation>
    <dataValidation type="list" allowBlank="1" showInputMessage="1" showErrorMessage="1" sqref="E7:F106 D8:D106 D7" xr:uid="{86569C0A-CE20-4ED0-891F-0975778136B3}">
      <formula1>_uselist</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76F6EB9-B9B0-4AA5-B508-8A0B0AEF1574}">
          <x14:formula1>
            <xm:f>Lookups!$I$1:$J$1</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8F5D-006D-465A-AD2D-46FA4F79F6E3}">
  <sheetPr>
    <tabColor theme="7" tint="0.59999389629810485"/>
  </sheetPr>
  <dimension ref="A1:L105"/>
  <sheetViews>
    <sheetView zoomScale="85" zoomScaleNormal="85" workbookViewId="0">
      <pane ySplit="6" topLeftCell="A7" activePane="bottomLeft" state="frozen"/>
      <selection pane="bottomLeft" activeCell="D7" sqref="D7"/>
    </sheetView>
  </sheetViews>
  <sheetFormatPr defaultColWidth="9" defaultRowHeight="14.25" outlineLevelRow="1" x14ac:dyDescent="0.2"/>
  <cols>
    <col min="1" max="1" width="8" style="2" customWidth="1"/>
    <col min="2" max="2" width="10" style="2" customWidth="1"/>
    <col min="3" max="3" width="14" style="2" customWidth="1"/>
    <col min="4" max="4" width="36.625" style="2" customWidth="1"/>
    <col min="5" max="6" width="18.375" style="2" customWidth="1"/>
    <col min="7" max="7" width="15.75" style="2" customWidth="1"/>
    <col min="8" max="10" width="15.25" style="2" customWidth="1"/>
    <col min="11" max="11" width="16.75" style="31" customWidth="1"/>
    <col min="12" max="12" width="38.5" style="2" customWidth="1"/>
    <col min="13" max="16384" width="9" style="2"/>
  </cols>
  <sheetData>
    <row r="1" spans="1:12" ht="24.95" customHeight="1" x14ac:dyDescent="0.2">
      <c r="A1" s="202" t="s">
        <v>86</v>
      </c>
      <c r="B1" s="203"/>
      <c r="C1" s="203"/>
      <c r="D1" s="204"/>
      <c r="E1" s="204"/>
      <c r="F1" s="204"/>
      <c r="G1" s="204"/>
      <c r="H1" s="204"/>
      <c r="I1" s="204"/>
      <c r="J1" s="204"/>
      <c r="K1" s="204"/>
      <c r="L1" s="205"/>
    </row>
    <row r="2" spans="1:12" ht="24.95" customHeight="1" x14ac:dyDescent="0.2">
      <c r="A2" s="187" t="s">
        <v>66</v>
      </c>
      <c r="B2" s="188"/>
      <c r="C2" s="188"/>
      <c r="D2" s="200"/>
      <c r="E2" s="200"/>
      <c r="F2" s="200"/>
      <c r="G2" s="200"/>
      <c r="H2" s="200"/>
      <c r="I2" s="200"/>
      <c r="J2" s="200"/>
      <c r="K2" s="200"/>
      <c r="L2" s="201"/>
    </row>
    <row r="3" spans="1:12" ht="81.95" hidden="1" customHeight="1" outlineLevel="1" x14ac:dyDescent="0.2">
      <c r="A3" s="196" t="s">
        <v>87</v>
      </c>
      <c r="B3" s="193"/>
      <c r="C3" s="193"/>
      <c r="D3" s="194"/>
      <c r="E3" s="194"/>
      <c r="F3" s="194"/>
      <c r="G3" s="194"/>
      <c r="H3" s="194"/>
      <c r="I3" s="194"/>
      <c r="J3" s="194"/>
      <c r="K3" s="194"/>
      <c r="L3" s="195"/>
    </row>
    <row r="4" spans="1:12" ht="62.1" hidden="1" customHeight="1" outlineLevel="1" x14ac:dyDescent="0.2">
      <c r="A4" s="196" t="s">
        <v>88</v>
      </c>
      <c r="B4" s="193"/>
      <c r="C4" s="193"/>
      <c r="D4" s="194"/>
      <c r="E4" s="194"/>
      <c r="F4" s="194"/>
      <c r="G4" s="194"/>
      <c r="H4" s="194"/>
      <c r="I4" s="194"/>
      <c r="J4" s="194"/>
      <c r="K4" s="194"/>
      <c r="L4" s="195"/>
    </row>
    <row r="5" spans="1:12" ht="24.95" customHeight="1" collapsed="1" x14ac:dyDescent="0.2">
      <c r="A5" s="197" t="s">
        <v>68</v>
      </c>
      <c r="B5" s="197"/>
      <c r="C5" s="197"/>
      <c r="D5" s="197"/>
      <c r="E5" s="197"/>
      <c r="F5" s="197"/>
      <c r="G5" s="197"/>
      <c r="H5" s="197"/>
      <c r="I5" s="206" t="s">
        <v>69</v>
      </c>
      <c r="J5" s="200"/>
      <c r="K5" s="200"/>
      <c r="L5" s="201"/>
    </row>
    <row r="6" spans="1:12" ht="51.6" customHeight="1" x14ac:dyDescent="0.2">
      <c r="A6" s="52" t="s">
        <v>70</v>
      </c>
      <c r="B6" s="52" t="s">
        <v>71</v>
      </c>
      <c r="C6" s="52" t="s">
        <v>680</v>
      </c>
      <c r="D6" s="52" t="s">
        <v>89</v>
      </c>
      <c r="E6" s="52" t="s">
        <v>76</v>
      </c>
      <c r="F6" s="52" t="s">
        <v>90</v>
      </c>
      <c r="G6" s="52" t="s">
        <v>91</v>
      </c>
      <c r="H6" s="52" t="s">
        <v>77</v>
      </c>
      <c r="I6" s="79" t="s">
        <v>92</v>
      </c>
      <c r="J6" s="79" t="s">
        <v>93</v>
      </c>
      <c r="K6" s="79" t="str">
        <f>"Total Delivery Price"&amp;CHAR(10)
&amp;IF(Quote_Summary!$D$31="Metro","(N/A Metro","(if Applicable)")</f>
        <v>Total Delivery Price
(if Applicable)</v>
      </c>
      <c r="L6" s="80" t="s">
        <v>80</v>
      </c>
    </row>
    <row r="7" spans="1:12" ht="30.95" customHeight="1" x14ac:dyDescent="0.2">
      <c r="A7" s="11">
        <v>1</v>
      </c>
      <c r="B7" s="5"/>
      <c r="C7" s="5"/>
      <c r="D7" s="5"/>
      <c r="E7" s="8"/>
      <c r="F7" s="8"/>
      <c r="G7" s="8"/>
      <c r="H7" s="10"/>
      <c r="I7" s="30"/>
      <c r="J7" s="48">
        <f>I7*H7</f>
        <v>0</v>
      </c>
      <c r="K7" s="49"/>
      <c r="L7" s="12"/>
    </row>
    <row r="8" spans="1:12" ht="39" customHeight="1" x14ac:dyDescent="0.2">
      <c r="A8" s="11"/>
      <c r="B8" s="11"/>
      <c r="C8" s="5"/>
      <c r="D8" s="5"/>
      <c r="E8" s="8"/>
      <c r="F8" s="8"/>
      <c r="G8" s="5"/>
      <c r="H8" s="10"/>
      <c r="I8" s="30"/>
      <c r="J8" s="48"/>
      <c r="K8" s="42"/>
      <c r="L8" s="6"/>
    </row>
    <row r="9" spans="1:12" ht="33.950000000000003" customHeight="1" x14ac:dyDescent="0.2">
      <c r="A9" s="11"/>
      <c r="B9" s="11"/>
      <c r="C9" s="5"/>
      <c r="D9" s="5"/>
      <c r="E9" s="8"/>
      <c r="F9" s="8"/>
      <c r="G9" s="5"/>
      <c r="H9" s="10"/>
      <c r="I9" s="30"/>
      <c r="J9" s="48"/>
      <c r="K9" s="42"/>
      <c r="L9" s="6"/>
    </row>
    <row r="10" spans="1:12" ht="34.5" customHeight="1" x14ac:dyDescent="0.2">
      <c r="A10" s="11"/>
      <c r="B10" s="11"/>
      <c r="C10" s="5"/>
      <c r="D10" s="5"/>
      <c r="E10" s="8"/>
      <c r="F10" s="8"/>
      <c r="G10" s="8"/>
      <c r="H10" s="10"/>
      <c r="I10" s="30"/>
      <c r="J10" s="48"/>
      <c r="K10" s="42"/>
      <c r="L10" s="6"/>
    </row>
    <row r="11" spans="1:12" ht="20.100000000000001" customHeight="1" x14ac:dyDescent="0.2">
      <c r="A11" s="11"/>
      <c r="B11" s="11"/>
      <c r="C11" s="5"/>
      <c r="D11" s="5"/>
      <c r="E11" s="8"/>
      <c r="F11" s="8"/>
      <c r="G11" s="8"/>
      <c r="H11" s="10"/>
      <c r="I11" s="30"/>
      <c r="J11" s="48" t="str">
        <f t="shared" ref="J11:J42" si="0">IF(I11="","",I11*A11)</f>
        <v/>
      </c>
      <c r="K11" s="42"/>
      <c r="L11" s="6"/>
    </row>
    <row r="12" spans="1:12" ht="20.100000000000001" customHeight="1" x14ac:dyDescent="0.2">
      <c r="A12" s="11"/>
      <c r="B12" s="11"/>
      <c r="C12" s="5"/>
      <c r="D12" s="5"/>
      <c r="E12" s="8"/>
      <c r="F12" s="8"/>
      <c r="G12" s="8"/>
      <c r="H12" s="10"/>
      <c r="I12" s="30"/>
      <c r="J12" s="48" t="str">
        <f t="shared" si="0"/>
        <v/>
      </c>
      <c r="K12" s="42"/>
      <c r="L12" s="6"/>
    </row>
    <row r="13" spans="1:12" ht="20.100000000000001" customHeight="1" x14ac:dyDescent="0.2">
      <c r="A13" s="11"/>
      <c r="B13" s="11"/>
      <c r="C13" s="5"/>
      <c r="D13" s="5"/>
      <c r="E13" s="8"/>
      <c r="F13" s="8"/>
      <c r="G13" s="8"/>
      <c r="H13" s="10"/>
      <c r="I13" s="30"/>
      <c r="J13" s="48" t="str">
        <f t="shared" si="0"/>
        <v/>
      </c>
      <c r="K13" s="42"/>
      <c r="L13" s="6"/>
    </row>
    <row r="14" spans="1:12" ht="20.100000000000001" customHeight="1" x14ac:dyDescent="0.2">
      <c r="A14" s="11"/>
      <c r="B14" s="11"/>
      <c r="C14" s="5"/>
      <c r="D14" s="5"/>
      <c r="E14" s="8"/>
      <c r="F14" s="8"/>
      <c r="G14" s="8"/>
      <c r="H14" s="10"/>
      <c r="I14" s="30"/>
      <c r="J14" s="48" t="str">
        <f t="shared" si="0"/>
        <v/>
      </c>
      <c r="K14" s="42"/>
      <c r="L14" s="6"/>
    </row>
    <row r="15" spans="1:12" ht="20.100000000000001" customHeight="1" x14ac:dyDescent="0.2">
      <c r="A15" s="11"/>
      <c r="B15" s="11"/>
      <c r="C15" s="5"/>
      <c r="D15" s="5"/>
      <c r="E15" s="8"/>
      <c r="F15" s="8"/>
      <c r="G15" s="8"/>
      <c r="H15" s="10"/>
      <c r="I15" s="30"/>
      <c r="J15" s="48" t="str">
        <f t="shared" si="0"/>
        <v/>
      </c>
      <c r="K15" s="42"/>
      <c r="L15" s="6"/>
    </row>
    <row r="16" spans="1:12" ht="20.100000000000001" customHeight="1" x14ac:dyDescent="0.2">
      <c r="A16" s="11"/>
      <c r="B16" s="11"/>
      <c r="C16" s="5"/>
      <c r="D16" s="5"/>
      <c r="E16" s="8"/>
      <c r="F16" s="8"/>
      <c r="G16" s="8"/>
      <c r="H16" s="10"/>
      <c r="I16" s="30"/>
      <c r="J16" s="48" t="str">
        <f t="shared" si="0"/>
        <v/>
      </c>
      <c r="K16" s="42"/>
      <c r="L16" s="6"/>
    </row>
    <row r="17" spans="1:12" ht="20.100000000000001" customHeight="1" x14ac:dyDescent="0.2">
      <c r="A17" s="11"/>
      <c r="B17" s="11"/>
      <c r="C17" s="5"/>
      <c r="D17" s="5"/>
      <c r="E17" s="8"/>
      <c r="F17" s="8"/>
      <c r="G17" s="8"/>
      <c r="H17" s="10"/>
      <c r="I17" s="30"/>
      <c r="J17" s="48" t="str">
        <f t="shared" si="0"/>
        <v/>
      </c>
      <c r="K17" s="42"/>
      <c r="L17" s="6"/>
    </row>
    <row r="18" spans="1:12" ht="20.100000000000001" customHeight="1" x14ac:dyDescent="0.2">
      <c r="A18" s="11"/>
      <c r="B18" s="11"/>
      <c r="C18" s="5"/>
      <c r="D18" s="5"/>
      <c r="E18" s="8"/>
      <c r="F18" s="8"/>
      <c r="G18" s="8"/>
      <c r="H18" s="10"/>
      <c r="I18" s="30"/>
      <c r="J18" s="48" t="str">
        <f t="shared" si="0"/>
        <v/>
      </c>
      <c r="K18" s="42"/>
      <c r="L18" s="6"/>
    </row>
    <row r="19" spans="1:12" ht="20.100000000000001" customHeight="1" x14ac:dyDescent="0.2">
      <c r="A19" s="11"/>
      <c r="B19" s="11"/>
      <c r="C19" s="5"/>
      <c r="D19" s="5"/>
      <c r="E19" s="8"/>
      <c r="F19" s="8"/>
      <c r="G19" s="8"/>
      <c r="H19" s="10"/>
      <c r="I19" s="30"/>
      <c r="J19" s="48" t="str">
        <f t="shared" si="0"/>
        <v/>
      </c>
      <c r="K19" s="42"/>
      <c r="L19" s="6"/>
    </row>
    <row r="20" spans="1:12" ht="20.100000000000001" customHeight="1" x14ac:dyDescent="0.2">
      <c r="A20" s="11"/>
      <c r="B20" s="11"/>
      <c r="C20" s="5"/>
      <c r="D20" s="5"/>
      <c r="E20" s="8"/>
      <c r="F20" s="8"/>
      <c r="G20" s="8"/>
      <c r="H20" s="10"/>
      <c r="I20" s="30"/>
      <c r="J20" s="48" t="str">
        <f t="shared" si="0"/>
        <v/>
      </c>
      <c r="K20" s="42"/>
      <c r="L20" s="6"/>
    </row>
    <row r="21" spans="1:12" ht="20.100000000000001" customHeight="1" x14ac:dyDescent="0.2">
      <c r="A21" s="11"/>
      <c r="B21" s="11"/>
      <c r="C21" s="5"/>
      <c r="D21" s="5"/>
      <c r="E21" s="8"/>
      <c r="F21" s="8"/>
      <c r="G21" s="8"/>
      <c r="H21" s="10"/>
      <c r="I21" s="30"/>
      <c r="J21" s="48" t="str">
        <f t="shared" si="0"/>
        <v/>
      </c>
      <c r="K21" s="42"/>
      <c r="L21" s="6"/>
    </row>
    <row r="22" spans="1:12" ht="20.100000000000001" customHeight="1" x14ac:dyDescent="0.2">
      <c r="A22" s="11"/>
      <c r="B22" s="11"/>
      <c r="C22" s="5"/>
      <c r="D22" s="5"/>
      <c r="E22" s="8"/>
      <c r="F22" s="8"/>
      <c r="G22" s="8"/>
      <c r="H22" s="10"/>
      <c r="I22" s="30"/>
      <c r="J22" s="48" t="str">
        <f t="shared" si="0"/>
        <v/>
      </c>
      <c r="K22" s="42"/>
      <c r="L22" s="6"/>
    </row>
    <row r="23" spans="1:12" ht="20.100000000000001" customHeight="1" x14ac:dyDescent="0.2">
      <c r="A23" s="11"/>
      <c r="B23" s="11"/>
      <c r="C23" s="5"/>
      <c r="D23" s="5"/>
      <c r="E23" s="8"/>
      <c r="F23" s="8"/>
      <c r="G23" s="8"/>
      <c r="H23" s="10"/>
      <c r="I23" s="30"/>
      <c r="J23" s="48" t="str">
        <f t="shared" si="0"/>
        <v/>
      </c>
      <c r="K23" s="42"/>
      <c r="L23" s="6"/>
    </row>
    <row r="24" spans="1:12" ht="20.100000000000001" customHeight="1" x14ac:dyDescent="0.2">
      <c r="A24" s="11"/>
      <c r="B24" s="11"/>
      <c r="C24" s="5"/>
      <c r="D24" s="5"/>
      <c r="E24" s="8"/>
      <c r="F24" s="8"/>
      <c r="G24" s="8"/>
      <c r="H24" s="10"/>
      <c r="I24" s="30"/>
      <c r="J24" s="48" t="str">
        <f t="shared" si="0"/>
        <v/>
      </c>
      <c r="K24" s="42"/>
      <c r="L24" s="6"/>
    </row>
    <row r="25" spans="1:12" ht="20.100000000000001" customHeight="1" x14ac:dyDescent="0.2">
      <c r="A25" s="11"/>
      <c r="B25" s="11"/>
      <c r="C25" s="5"/>
      <c r="D25" s="5"/>
      <c r="E25" s="8"/>
      <c r="F25" s="8"/>
      <c r="G25" s="8"/>
      <c r="H25" s="10"/>
      <c r="I25" s="30"/>
      <c r="J25" s="48" t="str">
        <f t="shared" si="0"/>
        <v/>
      </c>
      <c r="K25" s="42"/>
      <c r="L25" s="6"/>
    </row>
    <row r="26" spans="1:12" ht="20.100000000000001" customHeight="1" x14ac:dyDescent="0.2">
      <c r="A26" s="11"/>
      <c r="B26" s="11"/>
      <c r="C26" s="5"/>
      <c r="D26" s="5"/>
      <c r="E26" s="8"/>
      <c r="F26" s="8"/>
      <c r="G26" s="8"/>
      <c r="H26" s="10"/>
      <c r="I26" s="30"/>
      <c r="J26" s="48" t="str">
        <f t="shared" si="0"/>
        <v/>
      </c>
      <c r="K26" s="42"/>
      <c r="L26" s="6"/>
    </row>
    <row r="27" spans="1:12" ht="20.100000000000001" customHeight="1" x14ac:dyDescent="0.2">
      <c r="A27" s="11"/>
      <c r="B27" s="11"/>
      <c r="C27" s="5"/>
      <c r="D27" s="5"/>
      <c r="E27" s="8"/>
      <c r="F27" s="8"/>
      <c r="G27" s="8"/>
      <c r="H27" s="10"/>
      <c r="I27" s="30"/>
      <c r="J27" s="48" t="str">
        <f t="shared" si="0"/>
        <v/>
      </c>
      <c r="K27" s="42"/>
      <c r="L27" s="6"/>
    </row>
    <row r="28" spans="1:12" ht="20.100000000000001" customHeight="1" x14ac:dyDescent="0.2">
      <c r="A28" s="11"/>
      <c r="B28" s="11"/>
      <c r="C28" s="5"/>
      <c r="D28" s="5"/>
      <c r="E28" s="8"/>
      <c r="F28" s="8"/>
      <c r="G28" s="8"/>
      <c r="H28" s="10"/>
      <c r="I28" s="30"/>
      <c r="J28" s="48" t="str">
        <f t="shared" si="0"/>
        <v/>
      </c>
      <c r="K28" s="42"/>
      <c r="L28" s="6"/>
    </row>
    <row r="29" spans="1:12" ht="20.100000000000001" customHeight="1" x14ac:dyDescent="0.2">
      <c r="A29" s="11"/>
      <c r="B29" s="11"/>
      <c r="C29" s="5"/>
      <c r="D29" s="5"/>
      <c r="E29" s="8"/>
      <c r="F29" s="8"/>
      <c r="G29" s="8"/>
      <c r="H29" s="10"/>
      <c r="I29" s="30"/>
      <c r="J29" s="48" t="str">
        <f t="shared" si="0"/>
        <v/>
      </c>
      <c r="K29" s="42"/>
      <c r="L29" s="6"/>
    </row>
    <row r="30" spans="1:12" ht="20.100000000000001" customHeight="1" x14ac:dyDescent="0.2">
      <c r="A30" s="11"/>
      <c r="B30" s="11"/>
      <c r="C30" s="5"/>
      <c r="D30" s="5"/>
      <c r="E30" s="8"/>
      <c r="F30" s="8"/>
      <c r="G30" s="8"/>
      <c r="H30" s="10"/>
      <c r="I30" s="30"/>
      <c r="J30" s="48" t="str">
        <f t="shared" si="0"/>
        <v/>
      </c>
      <c r="K30" s="42"/>
      <c r="L30" s="6"/>
    </row>
    <row r="31" spans="1:12" ht="20.100000000000001" customHeight="1" x14ac:dyDescent="0.2">
      <c r="A31" s="11"/>
      <c r="B31" s="11"/>
      <c r="C31" s="5"/>
      <c r="D31" s="5"/>
      <c r="E31" s="8"/>
      <c r="F31" s="8"/>
      <c r="G31" s="8"/>
      <c r="H31" s="10"/>
      <c r="I31" s="30"/>
      <c r="J31" s="48" t="str">
        <f t="shared" si="0"/>
        <v/>
      </c>
      <c r="K31" s="42"/>
      <c r="L31" s="6"/>
    </row>
    <row r="32" spans="1:12" ht="20.100000000000001" customHeight="1" x14ac:dyDescent="0.2">
      <c r="A32" s="11"/>
      <c r="B32" s="11"/>
      <c r="C32" s="5"/>
      <c r="D32" s="5"/>
      <c r="E32" s="8"/>
      <c r="F32" s="8"/>
      <c r="G32" s="8"/>
      <c r="H32" s="10"/>
      <c r="I32" s="30"/>
      <c r="J32" s="48" t="str">
        <f t="shared" si="0"/>
        <v/>
      </c>
      <c r="K32" s="42"/>
      <c r="L32" s="6"/>
    </row>
    <row r="33" spans="1:12" ht="20.100000000000001" customHeight="1" x14ac:dyDescent="0.2">
      <c r="A33" s="11"/>
      <c r="B33" s="11"/>
      <c r="C33" s="5"/>
      <c r="D33" s="5"/>
      <c r="E33" s="8"/>
      <c r="F33" s="8"/>
      <c r="G33" s="8"/>
      <c r="H33" s="10"/>
      <c r="I33" s="30"/>
      <c r="J33" s="48" t="str">
        <f t="shared" si="0"/>
        <v/>
      </c>
      <c r="K33" s="42"/>
      <c r="L33" s="6"/>
    </row>
    <row r="34" spans="1:12" ht="20.100000000000001" customHeight="1" x14ac:dyDescent="0.2">
      <c r="A34" s="11"/>
      <c r="B34" s="11"/>
      <c r="C34" s="5"/>
      <c r="D34" s="5"/>
      <c r="E34" s="8"/>
      <c r="F34" s="8"/>
      <c r="G34" s="8"/>
      <c r="H34" s="10"/>
      <c r="I34" s="30"/>
      <c r="J34" s="48" t="str">
        <f t="shared" si="0"/>
        <v/>
      </c>
      <c r="K34" s="42"/>
      <c r="L34" s="6"/>
    </row>
    <row r="35" spans="1:12" ht="20.100000000000001" customHeight="1" x14ac:dyDescent="0.2">
      <c r="A35" s="11"/>
      <c r="B35" s="11"/>
      <c r="C35" s="5"/>
      <c r="D35" s="5"/>
      <c r="E35" s="8"/>
      <c r="F35" s="8"/>
      <c r="G35" s="8"/>
      <c r="H35" s="10"/>
      <c r="I35" s="30"/>
      <c r="J35" s="48" t="str">
        <f t="shared" si="0"/>
        <v/>
      </c>
      <c r="K35" s="42"/>
      <c r="L35" s="6"/>
    </row>
    <row r="36" spans="1:12" ht="20.100000000000001" customHeight="1" x14ac:dyDescent="0.2">
      <c r="A36" s="11"/>
      <c r="B36" s="11"/>
      <c r="C36" s="5"/>
      <c r="D36" s="5"/>
      <c r="E36" s="8"/>
      <c r="F36" s="8"/>
      <c r="G36" s="8"/>
      <c r="H36" s="10"/>
      <c r="I36" s="30"/>
      <c r="J36" s="48" t="str">
        <f t="shared" si="0"/>
        <v/>
      </c>
      <c r="K36" s="42"/>
      <c r="L36" s="6"/>
    </row>
    <row r="37" spans="1:12" ht="20.100000000000001" customHeight="1" x14ac:dyDescent="0.2">
      <c r="A37" s="11"/>
      <c r="B37" s="11"/>
      <c r="C37" s="5"/>
      <c r="D37" s="5"/>
      <c r="E37" s="8"/>
      <c r="F37" s="8"/>
      <c r="G37" s="8"/>
      <c r="H37" s="10"/>
      <c r="I37" s="30"/>
      <c r="J37" s="48" t="str">
        <f t="shared" si="0"/>
        <v/>
      </c>
      <c r="K37" s="42"/>
      <c r="L37" s="6"/>
    </row>
    <row r="38" spans="1:12" ht="20.100000000000001" customHeight="1" x14ac:dyDescent="0.2">
      <c r="A38" s="11"/>
      <c r="B38" s="11"/>
      <c r="C38" s="5"/>
      <c r="D38" s="5"/>
      <c r="E38" s="8"/>
      <c r="F38" s="8"/>
      <c r="G38" s="8"/>
      <c r="H38" s="10"/>
      <c r="I38" s="30"/>
      <c r="J38" s="48" t="str">
        <f t="shared" si="0"/>
        <v/>
      </c>
      <c r="K38" s="42"/>
      <c r="L38" s="6"/>
    </row>
    <row r="39" spans="1:12" ht="20.100000000000001" customHeight="1" x14ac:dyDescent="0.2">
      <c r="A39" s="11"/>
      <c r="B39" s="11"/>
      <c r="C39" s="5"/>
      <c r="D39" s="5"/>
      <c r="E39" s="8"/>
      <c r="F39" s="8"/>
      <c r="G39" s="8"/>
      <c r="H39" s="10"/>
      <c r="I39" s="30"/>
      <c r="J39" s="48" t="str">
        <f t="shared" si="0"/>
        <v/>
      </c>
      <c r="K39" s="42"/>
      <c r="L39" s="6"/>
    </row>
    <row r="40" spans="1:12" ht="20.100000000000001" customHeight="1" x14ac:dyDescent="0.2">
      <c r="A40" s="11"/>
      <c r="B40" s="11"/>
      <c r="C40" s="5"/>
      <c r="D40" s="5"/>
      <c r="E40" s="8"/>
      <c r="F40" s="8"/>
      <c r="G40" s="8"/>
      <c r="H40" s="10"/>
      <c r="I40" s="30"/>
      <c r="J40" s="48" t="str">
        <f t="shared" si="0"/>
        <v/>
      </c>
      <c r="K40" s="42"/>
      <c r="L40" s="6"/>
    </row>
    <row r="41" spans="1:12" ht="20.100000000000001" customHeight="1" x14ac:dyDescent="0.2">
      <c r="A41" s="11"/>
      <c r="B41" s="11"/>
      <c r="C41" s="5"/>
      <c r="D41" s="5"/>
      <c r="E41" s="8"/>
      <c r="F41" s="8"/>
      <c r="G41" s="8"/>
      <c r="H41" s="10"/>
      <c r="I41" s="30"/>
      <c r="J41" s="48" t="str">
        <f t="shared" si="0"/>
        <v/>
      </c>
      <c r="K41" s="42"/>
      <c r="L41" s="6"/>
    </row>
    <row r="42" spans="1:12" ht="20.100000000000001" customHeight="1" x14ac:dyDescent="0.2">
      <c r="A42" s="11"/>
      <c r="B42" s="11"/>
      <c r="C42" s="5"/>
      <c r="D42" s="5"/>
      <c r="E42" s="8"/>
      <c r="F42" s="8"/>
      <c r="G42" s="8"/>
      <c r="H42" s="10"/>
      <c r="I42" s="30"/>
      <c r="J42" s="48" t="str">
        <f t="shared" si="0"/>
        <v/>
      </c>
      <c r="K42" s="42"/>
      <c r="L42" s="6"/>
    </row>
    <row r="43" spans="1:12" ht="20.100000000000001" customHeight="1" x14ac:dyDescent="0.2">
      <c r="A43" s="11"/>
      <c r="B43" s="11"/>
      <c r="C43" s="5"/>
      <c r="D43" s="5"/>
      <c r="E43" s="8"/>
      <c r="F43" s="8"/>
      <c r="G43" s="8"/>
      <c r="H43" s="10"/>
      <c r="I43" s="30"/>
      <c r="J43" s="48" t="str">
        <f t="shared" ref="J43:J74" si="1">IF(I43="","",I43*A43)</f>
        <v/>
      </c>
      <c r="K43" s="42"/>
      <c r="L43" s="6"/>
    </row>
    <row r="44" spans="1:12" ht="20.100000000000001" customHeight="1" x14ac:dyDescent="0.2">
      <c r="A44" s="11"/>
      <c r="B44" s="11"/>
      <c r="C44" s="5"/>
      <c r="D44" s="5"/>
      <c r="E44" s="8"/>
      <c r="F44" s="8"/>
      <c r="G44" s="8"/>
      <c r="H44" s="10"/>
      <c r="I44" s="30"/>
      <c r="J44" s="48" t="str">
        <f t="shared" si="1"/>
        <v/>
      </c>
      <c r="K44" s="42"/>
      <c r="L44" s="6"/>
    </row>
    <row r="45" spans="1:12" ht="20.100000000000001" customHeight="1" x14ac:dyDescent="0.2">
      <c r="A45" s="11"/>
      <c r="B45" s="11"/>
      <c r="C45" s="5"/>
      <c r="D45" s="5"/>
      <c r="E45" s="8"/>
      <c r="F45" s="8"/>
      <c r="G45" s="8"/>
      <c r="H45" s="10"/>
      <c r="I45" s="30"/>
      <c r="J45" s="48" t="str">
        <f t="shared" si="1"/>
        <v/>
      </c>
      <c r="K45" s="42"/>
      <c r="L45" s="6"/>
    </row>
    <row r="46" spans="1:12" ht="20.100000000000001" customHeight="1" x14ac:dyDescent="0.2">
      <c r="A46" s="11"/>
      <c r="B46" s="11"/>
      <c r="C46" s="5"/>
      <c r="D46" s="5"/>
      <c r="E46" s="8"/>
      <c r="F46" s="8"/>
      <c r="G46" s="8"/>
      <c r="H46" s="10"/>
      <c r="I46" s="30"/>
      <c r="J46" s="48" t="str">
        <f t="shared" si="1"/>
        <v/>
      </c>
      <c r="K46" s="42"/>
      <c r="L46" s="6"/>
    </row>
    <row r="47" spans="1:12" ht="20.100000000000001" customHeight="1" x14ac:dyDescent="0.2">
      <c r="A47" s="11"/>
      <c r="B47" s="11"/>
      <c r="C47" s="5"/>
      <c r="D47" s="5"/>
      <c r="E47" s="8"/>
      <c r="F47" s="8"/>
      <c r="G47" s="8"/>
      <c r="H47" s="10"/>
      <c r="I47" s="30"/>
      <c r="J47" s="48" t="str">
        <f t="shared" si="1"/>
        <v/>
      </c>
      <c r="K47" s="42"/>
      <c r="L47" s="6"/>
    </row>
    <row r="48" spans="1:12" ht="20.100000000000001" customHeight="1" x14ac:dyDescent="0.2">
      <c r="A48" s="11"/>
      <c r="B48" s="11"/>
      <c r="C48" s="5"/>
      <c r="D48" s="5"/>
      <c r="E48" s="8"/>
      <c r="F48" s="8"/>
      <c r="G48" s="8"/>
      <c r="H48" s="10"/>
      <c r="I48" s="30"/>
      <c r="J48" s="48" t="str">
        <f t="shared" si="1"/>
        <v/>
      </c>
      <c r="K48" s="42"/>
      <c r="L48" s="6"/>
    </row>
    <row r="49" spans="1:12" ht="20.100000000000001" customHeight="1" x14ac:dyDescent="0.2">
      <c r="A49" s="11"/>
      <c r="B49" s="11"/>
      <c r="C49" s="5"/>
      <c r="D49" s="5"/>
      <c r="E49" s="8"/>
      <c r="F49" s="8"/>
      <c r="G49" s="8"/>
      <c r="H49" s="10"/>
      <c r="I49" s="30"/>
      <c r="J49" s="48" t="str">
        <f t="shared" si="1"/>
        <v/>
      </c>
      <c r="K49" s="42"/>
      <c r="L49" s="6"/>
    </row>
    <row r="50" spans="1:12" ht="20.100000000000001" customHeight="1" x14ac:dyDescent="0.2">
      <c r="A50" s="11"/>
      <c r="B50" s="11"/>
      <c r="C50" s="5"/>
      <c r="D50" s="5"/>
      <c r="E50" s="8"/>
      <c r="F50" s="8"/>
      <c r="G50" s="8"/>
      <c r="H50" s="10"/>
      <c r="I50" s="30"/>
      <c r="J50" s="48" t="str">
        <f t="shared" si="1"/>
        <v/>
      </c>
      <c r="K50" s="42"/>
      <c r="L50" s="6"/>
    </row>
    <row r="51" spans="1:12" ht="20.100000000000001" customHeight="1" x14ac:dyDescent="0.2">
      <c r="A51" s="11"/>
      <c r="B51" s="11"/>
      <c r="C51" s="5"/>
      <c r="D51" s="5"/>
      <c r="E51" s="8"/>
      <c r="F51" s="8"/>
      <c r="G51" s="8"/>
      <c r="H51" s="10"/>
      <c r="I51" s="30"/>
      <c r="J51" s="48" t="str">
        <f t="shared" si="1"/>
        <v/>
      </c>
      <c r="K51" s="42"/>
      <c r="L51" s="6"/>
    </row>
    <row r="52" spans="1:12" ht="20.100000000000001" customHeight="1" x14ac:dyDescent="0.2">
      <c r="A52" s="11"/>
      <c r="B52" s="11"/>
      <c r="C52" s="5"/>
      <c r="D52" s="5"/>
      <c r="E52" s="8"/>
      <c r="F52" s="8"/>
      <c r="G52" s="8"/>
      <c r="H52" s="10"/>
      <c r="I52" s="30"/>
      <c r="J52" s="48" t="str">
        <f t="shared" si="1"/>
        <v/>
      </c>
      <c r="K52" s="42"/>
      <c r="L52" s="6"/>
    </row>
    <row r="53" spans="1:12" ht="20.100000000000001" customHeight="1" x14ac:dyDescent="0.2">
      <c r="A53" s="11"/>
      <c r="B53" s="11"/>
      <c r="C53" s="5"/>
      <c r="D53" s="5"/>
      <c r="E53" s="8"/>
      <c r="F53" s="8"/>
      <c r="G53" s="8"/>
      <c r="H53" s="10"/>
      <c r="I53" s="30"/>
      <c r="J53" s="48" t="str">
        <f t="shared" si="1"/>
        <v/>
      </c>
      <c r="K53" s="42"/>
      <c r="L53" s="6"/>
    </row>
    <row r="54" spans="1:12" ht="20.100000000000001" customHeight="1" x14ac:dyDescent="0.2">
      <c r="A54" s="11"/>
      <c r="B54" s="11"/>
      <c r="C54" s="5"/>
      <c r="D54" s="5"/>
      <c r="E54" s="8"/>
      <c r="F54" s="8"/>
      <c r="G54" s="8"/>
      <c r="H54" s="10"/>
      <c r="I54" s="30"/>
      <c r="J54" s="48" t="str">
        <f t="shared" si="1"/>
        <v/>
      </c>
      <c r="K54" s="42"/>
      <c r="L54" s="6"/>
    </row>
    <row r="55" spans="1:12" ht="20.100000000000001" customHeight="1" x14ac:dyDescent="0.2">
      <c r="A55" s="11"/>
      <c r="B55" s="11"/>
      <c r="C55" s="5"/>
      <c r="D55" s="5"/>
      <c r="E55" s="8"/>
      <c r="F55" s="8"/>
      <c r="G55" s="8"/>
      <c r="H55" s="10"/>
      <c r="I55" s="30"/>
      <c r="J55" s="48" t="str">
        <f t="shared" si="1"/>
        <v/>
      </c>
      <c r="K55" s="42"/>
      <c r="L55" s="6"/>
    </row>
    <row r="56" spans="1:12" ht="20.100000000000001" customHeight="1" x14ac:dyDescent="0.2">
      <c r="A56" s="11"/>
      <c r="B56" s="11"/>
      <c r="C56" s="5"/>
      <c r="D56" s="5"/>
      <c r="E56" s="8"/>
      <c r="F56" s="8"/>
      <c r="G56" s="8"/>
      <c r="H56" s="10"/>
      <c r="I56" s="30"/>
      <c r="J56" s="48" t="str">
        <f t="shared" si="1"/>
        <v/>
      </c>
      <c r="K56" s="42"/>
      <c r="L56" s="6"/>
    </row>
    <row r="57" spans="1:12" ht="20.100000000000001" customHeight="1" x14ac:dyDescent="0.2">
      <c r="A57" s="11"/>
      <c r="B57" s="11"/>
      <c r="C57" s="5"/>
      <c r="D57" s="5"/>
      <c r="E57" s="8"/>
      <c r="F57" s="8"/>
      <c r="G57" s="8"/>
      <c r="H57" s="10"/>
      <c r="I57" s="30"/>
      <c r="J57" s="48" t="str">
        <f t="shared" si="1"/>
        <v/>
      </c>
      <c r="K57" s="42"/>
      <c r="L57" s="6"/>
    </row>
    <row r="58" spans="1:12" ht="20.100000000000001" customHeight="1" x14ac:dyDescent="0.2">
      <c r="A58" s="11"/>
      <c r="B58" s="11"/>
      <c r="C58" s="5"/>
      <c r="D58" s="5"/>
      <c r="E58" s="8"/>
      <c r="F58" s="8"/>
      <c r="G58" s="8"/>
      <c r="H58" s="10"/>
      <c r="I58" s="30"/>
      <c r="J58" s="48" t="str">
        <f t="shared" si="1"/>
        <v/>
      </c>
      <c r="K58" s="42"/>
      <c r="L58" s="6"/>
    </row>
    <row r="59" spans="1:12" ht="20.100000000000001" customHeight="1" x14ac:dyDescent="0.2">
      <c r="A59" s="11"/>
      <c r="B59" s="11"/>
      <c r="C59" s="5"/>
      <c r="D59" s="5"/>
      <c r="E59" s="8"/>
      <c r="F59" s="8"/>
      <c r="G59" s="8"/>
      <c r="H59" s="10"/>
      <c r="I59" s="30"/>
      <c r="J59" s="48" t="str">
        <f t="shared" si="1"/>
        <v/>
      </c>
      <c r="K59" s="42"/>
      <c r="L59" s="6"/>
    </row>
    <row r="60" spans="1:12" ht="20.100000000000001" customHeight="1" x14ac:dyDescent="0.2">
      <c r="A60" s="11"/>
      <c r="B60" s="11"/>
      <c r="C60" s="5"/>
      <c r="D60" s="5"/>
      <c r="E60" s="8"/>
      <c r="F60" s="8"/>
      <c r="G60" s="8"/>
      <c r="H60" s="10"/>
      <c r="I60" s="30"/>
      <c r="J60" s="48" t="str">
        <f t="shared" si="1"/>
        <v/>
      </c>
      <c r="K60" s="42"/>
      <c r="L60" s="6"/>
    </row>
    <row r="61" spans="1:12" ht="20.100000000000001" customHeight="1" x14ac:dyDescent="0.2">
      <c r="A61" s="11"/>
      <c r="B61" s="11"/>
      <c r="C61" s="5"/>
      <c r="D61" s="5"/>
      <c r="E61" s="8"/>
      <c r="F61" s="8"/>
      <c r="G61" s="8"/>
      <c r="H61" s="10"/>
      <c r="I61" s="30"/>
      <c r="J61" s="48" t="str">
        <f t="shared" si="1"/>
        <v/>
      </c>
      <c r="K61" s="42"/>
      <c r="L61" s="6"/>
    </row>
    <row r="62" spans="1:12" ht="20.100000000000001" customHeight="1" x14ac:dyDescent="0.2">
      <c r="A62" s="11"/>
      <c r="B62" s="11"/>
      <c r="C62" s="5"/>
      <c r="D62" s="5"/>
      <c r="E62" s="8"/>
      <c r="F62" s="8"/>
      <c r="G62" s="8"/>
      <c r="H62" s="10"/>
      <c r="I62" s="30"/>
      <c r="J62" s="48" t="str">
        <f t="shared" si="1"/>
        <v/>
      </c>
      <c r="K62" s="42"/>
      <c r="L62" s="6"/>
    </row>
    <row r="63" spans="1:12" ht="20.100000000000001" customHeight="1" x14ac:dyDescent="0.2">
      <c r="A63" s="11"/>
      <c r="B63" s="11"/>
      <c r="C63" s="5"/>
      <c r="D63" s="5"/>
      <c r="E63" s="8"/>
      <c r="F63" s="8"/>
      <c r="G63" s="8"/>
      <c r="H63" s="10"/>
      <c r="I63" s="30"/>
      <c r="J63" s="48" t="str">
        <f t="shared" si="1"/>
        <v/>
      </c>
      <c r="K63" s="42"/>
      <c r="L63" s="6"/>
    </row>
    <row r="64" spans="1:12" ht="20.100000000000001" customHeight="1" x14ac:dyDescent="0.2">
      <c r="A64" s="11"/>
      <c r="B64" s="11"/>
      <c r="C64" s="5"/>
      <c r="D64" s="5"/>
      <c r="E64" s="8"/>
      <c r="F64" s="8"/>
      <c r="G64" s="8"/>
      <c r="H64" s="10"/>
      <c r="I64" s="30"/>
      <c r="J64" s="48" t="str">
        <f t="shared" si="1"/>
        <v/>
      </c>
      <c r="K64" s="42"/>
      <c r="L64" s="6"/>
    </row>
    <row r="65" spans="1:12" ht="20.100000000000001" customHeight="1" x14ac:dyDescent="0.2">
      <c r="A65" s="11"/>
      <c r="B65" s="11"/>
      <c r="C65" s="5"/>
      <c r="D65" s="5"/>
      <c r="E65" s="8"/>
      <c r="F65" s="8"/>
      <c r="G65" s="8"/>
      <c r="H65" s="10"/>
      <c r="I65" s="30"/>
      <c r="J65" s="48" t="str">
        <f t="shared" si="1"/>
        <v/>
      </c>
      <c r="K65" s="42"/>
      <c r="L65" s="6"/>
    </row>
    <row r="66" spans="1:12" ht="20.100000000000001" customHeight="1" x14ac:dyDescent="0.2">
      <c r="A66" s="11"/>
      <c r="B66" s="11"/>
      <c r="C66" s="5"/>
      <c r="D66" s="5"/>
      <c r="E66" s="8"/>
      <c r="F66" s="8"/>
      <c r="G66" s="8"/>
      <c r="H66" s="10"/>
      <c r="I66" s="30"/>
      <c r="J66" s="48" t="str">
        <f t="shared" si="1"/>
        <v/>
      </c>
      <c r="K66" s="42"/>
      <c r="L66" s="6"/>
    </row>
    <row r="67" spans="1:12" ht="20.100000000000001" customHeight="1" x14ac:dyDescent="0.2">
      <c r="A67" s="11"/>
      <c r="B67" s="11"/>
      <c r="C67" s="5"/>
      <c r="D67" s="5"/>
      <c r="E67" s="8"/>
      <c r="F67" s="8"/>
      <c r="G67" s="8"/>
      <c r="H67" s="10"/>
      <c r="I67" s="30"/>
      <c r="J67" s="48" t="str">
        <f t="shared" si="1"/>
        <v/>
      </c>
      <c r="K67" s="42"/>
      <c r="L67" s="6"/>
    </row>
    <row r="68" spans="1:12" ht="20.100000000000001" customHeight="1" x14ac:dyDescent="0.2">
      <c r="A68" s="11"/>
      <c r="B68" s="11"/>
      <c r="C68" s="5"/>
      <c r="D68" s="5"/>
      <c r="E68" s="8"/>
      <c r="F68" s="8"/>
      <c r="G68" s="8"/>
      <c r="H68" s="10"/>
      <c r="I68" s="30"/>
      <c r="J68" s="48" t="str">
        <f t="shared" si="1"/>
        <v/>
      </c>
      <c r="K68" s="42"/>
      <c r="L68" s="6"/>
    </row>
    <row r="69" spans="1:12" ht="20.100000000000001" customHeight="1" x14ac:dyDescent="0.2">
      <c r="A69" s="11"/>
      <c r="B69" s="11"/>
      <c r="C69" s="5"/>
      <c r="D69" s="5"/>
      <c r="E69" s="8"/>
      <c r="F69" s="8"/>
      <c r="G69" s="8"/>
      <c r="H69" s="10"/>
      <c r="I69" s="30"/>
      <c r="J69" s="48" t="str">
        <f t="shared" si="1"/>
        <v/>
      </c>
      <c r="K69" s="42"/>
      <c r="L69" s="6"/>
    </row>
    <row r="70" spans="1:12" ht="20.100000000000001" customHeight="1" x14ac:dyDescent="0.2">
      <c r="A70" s="11"/>
      <c r="B70" s="11"/>
      <c r="C70" s="5"/>
      <c r="D70" s="5"/>
      <c r="E70" s="8"/>
      <c r="F70" s="8"/>
      <c r="G70" s="8"/>
      <c r="H70" s="10"/>
      <c r="I70" s="30"/>
      <c r="J70" s="48" t="str">
        <f t="shared" si="1"/>
        <v/>
      </c>
      <c r="K70" s="42"/>
      <c r="L70" s="6"/>
    </row>
    <row r="71" spans="1:12" ht="20.100000000000001" customHeight="1" x14ac:dyDescent="0.2">
      <c r="A71" s="11"/>
      <c r="B71" s="11"/>
      <c r="C71" s="5"/>
      <c r="D71" s="5"/>
      <c r="E71" s="8"/>
      <c r="F71" s="8"/>
      <c r="G71" s="8"/>
      <c r="H71" s="10"/>
      <c r="I71" s="30"/>
      <c r="J71" s="48" t="str">
        <f t="shared" si="1"/>
        <v/>
      </c>
      <c r="K71" s="42"/>
      <c r="L71" s="6"/>
    </row>
    <row r="72" spans="1:12" ht="20.100000000000001" customHeight="1" x14ac:dyDescent="0.2">
      <c r="A72" s="11"/>
      <c r="B72" s="11"/>
      <c r="C72" s="5"/>
      <c r="D72" s="5"/>
      <c r="E72" s="8"/>
      <c r="F72" s="8"/>
      <c r="G72" s="8"/>
      <c r="H72" s="10"/>
      <c r="I72" s="30"/>
      <c r="J72" s="48" t="str">
        <f t="shared" si="1"/>
        <v/>
      </c>
      <c r="K72" s="42"/>
      <c r="L72" s="6"/>
    </row>
    <row r="73" spans="1:12" ht="20.100000000000001" customHeight="1" x14ac:dyDescent="0.2">
      <c r="A73" s="11"/>
      <c r="B73" s="11"/>
      <c r="C73" s="5"/>
      <c r="D73" s="5"/>
      <c r="E73" s="8"/>
      <c r="F73" s="8"/>
      <c r="G73" s="8"/>
      <c r="H73" s="10"/>
      <c r="I73" s="30"/>
      <c r="J73" s="48" t="str">
        <f t="shared" si="1"/>
        <v/>
      </c>
      <c r="K73" s="42"/>
      <c r="L73" s="6"/>
    </row>
    <row r="74" spans="1:12" ht="20.100000000000001" customHeight="1" x14ac:dyDescent="0.2">
      <c r="A74" s="11"/>
      <c r="B74" s="11"/>
      <c r="C74" s="5"/>
      <c r="D74" s="5"/>
      <c r="E74" s="8"/>
      <c r="F74" s="8"/>
      <c r="G74" s="8"/>
      <c r="H74" s="10"/>
      <c r="I74" s="30"/>
      <c r="J74" s="48" t="str">
        <f t="shared" si="1"/>
        <v/>
      </c>
      <c r="K74" s="42"/>
      <c r="L74" s="6"/>
    </row>
    <row r="75" spans="1:12" ht="20.100000000000001" customHeight="1" x14ac:dyDescent="0.2">
      <c r="A75" s="11"/>
      <c r="B75" s="11"/>
      <c r="C75" s="5"/>
      <c r="D75" s="5"/>
      <c r="E75" s="8"/>
      <c r="F75" s="8"/>
      <c r="G75" s="8"/>
      <c r="H75" s="10"/>
      <c r="I75" s="30"/>
      <c r="J75" s="48" t="str">
        <f t="shared" ref="J75:J105" si="2">IF(I75="","",I75*A75)</f>
        <v/>
      </c>
      <c r="K75" s="42"/>
      <c r="L75" s="6"/>
    </row>
    <row r="76" spans="1:12" ht="20.100000000000001" customHeight="1" x14ac:dyDescent="0.2">
      <c r="A76" s="11"/>
      <c r="B76" s="11"/>
      <c r="C76" s="5"/>
      <c r="D76" s="5"/>
      <c r="E76" s="8"/>
      <c r="F76" s="8"/>
      <c r="G76" s="8"/>
      <c r="H76" s="10"/>
      <c r="I76" s="30"/>
      <c r="J76" s="48" t="str">
        <f t="shared" si="2"/>
        <v/>
      </c>
      <c r="K76" s="42"/>
      <c r="L76" s="6"/>
    </row>
    <row r="77" spans="1:12" ht="20.100000000000001" customHeight="1" x14ac:dyDescent="0.2">
      <c r="A77" s="11"/>
      <c r="B77" s="11"/>
      <c r="C77" s="5"/>
      <c r="D77" s="5"/>
      <c r="E77" s="8"/>
      <c r="F77" s="8"/>
      <c r="G77" s="8"/>
      <c r="H77" s="10"/>
      <c r="I77" s="30"/>
      <c r="J77" s="48" t="str">
        <f t="shared" si="2"/>
        <v/>
      </c>
      <c r="K77" s="42"/>
      <c r="L77" s="6"/>
    </row>
    <row r="78" spans="1:12" ht="20.100000000000001" customHeight="1" x14ac:dyDescent="0.2">
      <c r="A78" s="11"/>
      <c r="B78" s="11"/>
      <c r="C78" s="5"/>
      <c r="D78" s="5"/>
      <c r="E78" s="8"/>
      <c r="F78" s="8"/>
      <c r="G78" s="8"/>
      <c r="H78" s="10"/>
      <c r="I78" s="30"/>
      <c r="J78" s="48" t="str">
        <f t="shared" si="2"/>
        <v/>
      </c>
      <c r="K78" s="42"/>
      <c r="L78" s="6"/>
    </row>
    <row r="79" spans="1:12" ht="20.100000000000001" customHeight="1" x14ac:dyDescent="0.2">
      <c r="A79" s="11"/>
      <c r="B79" s="11"/>
      <c r="C79" s="5"/>
      <c r="D79" s="5"/>
      <c r="E79" s="8"/>
      <c r="F79" s="8"/>
      <c r="G79" s="8"/>
      <c r="H79" s="10"/>
      <c r="I79" s="30"/>
      <c r="J79" s="48" t="str">
        <f t="shared" si="2"/>
        <v/>
      </c>
      <c r="K79" s="42"/>
      <c r="L79" s="6"/>
    </row>
    <row r="80" spans="1:12" ht="20.100000000000001" customHeight="1" x14ac:dyDescent="0.2">
      <c r="A80" s="11"/>
      <c r="B80" s="11"/>
      <c r="C80" s="5"/>
      <c r="D80" s="5"/>
      <c r="E80" s="8"/>
      <c r="F80" s="8"/>
      <c r="G80" s="8"/>
      <c r="H80" s="10"/>
      <c r="I80" s="30"/>
      <c r="J80" s="48" t="str">
        <f t="shared" si="2"/>
        <v/>
      </c>
      <c r="K80" s="42"/>
      <c r="L80" s="6"/>
    </row>
    <row r="81" spans="1:12" ht="20.100000000000001" customHeight="1" x14ac:dyDescent="0.2">
      <c r="A81" s="11"/>
      <c r="B81" s="11"/>
      <c r="C81" s="5"/>
      <c r="D81" s="5"/>
      <c r="E81" s="8"/>
      <c r="F81" s="8"/>
      <c r="G81" s="8"/>
      <c r="H81" s="10"/>
      <c r="I81" s="30"/>
      <c r="J81" s="48" t="str">
        <f t="shared" si="2"/>
        <v/>
      </c>
      <c r="K81" s="42"/>
      <c r="L81" s="6"/>
    </row>
    <row r="82" spans="1:12" ht="20.100000000000001" customHeight="1" x14ac:dyDescent="0.2">
      <c r="A82" s="11"/>
      <c r="B82" s="11"/>
      <c r="C82" s="5"/>
      <c r="D82" s="5"/>
      <c r="E82" s="8"/>
      <c r="F82" s="8"/>
      <c r="G82" s="8"/>
      <c r="H82" s="10"/>
      <c r="I82" s="30"/>
      <c r="J82" s="48" t="str">
        <f t="shared" si="2"/>
        <v/>
      </c>
      <c r="K82" s="42"/>
      <c r="L82" s="6"/>
    </row>
    <row r="83" spans="1:12" ht="20.100000000000001" customHeight="1" x14ac:dyDescent="0.2">
      <c r="A83" s="11"/>
      <c r="B83" s="11"/>
      <c r="C83" s="5"/>
      <c r="D83" s="5"/>
      <c r="E83" s="8"/>
      <c r="F83" s="8"/>
      <c r="G83" s="8"/>
      <c r="H83" s="10"/>
      <c r="I83" s="30"/>
      <c r="J83" s="48" t="str">
        <f t="shared" si="2"/>
        <v/>
      </c>
      <c r="K83" s="42"/>
      <c r="L83" s="6"/>
    </row>
    <row r="84" spans="1:12" ht="20.100000000000001" customHeight="1" x14ac:dyDescent="0.2">
      <c r="A84" s="11"/>
      <c r="B84" s="11"/>
      <c r="C84" s="5"/>
      <c r="D84" s="5"/>
      <c r="E84" s="8"/>
      <c r="F84" s="8"/>
      <c r="G84" s="8"/>
      <c r="H84" s="10"/>
      <c r="I84" s="30"/>
      <c r="J84" s="48" t="str">
        <f t="shared" si="2"/>
        <v/>
      </c>
      <c r="K84" s="42"/>
      <c r="L84" s="6"/>
    </row>
    <row r="85" spans="1:12" ht="20.100000000000001" customHeight="1" x14ac:dyDescent="0.2">
      <c r="A85" s="11"/>
      <c r="B85" s="11"/>
      <c r="C85" s="5"/>
      <c r="D85" s="5"/>
      <c r="E85" s="8"/>
      <c r="F85" s="8"/>
      <c r="G85" s="8"/>
      <c r="H85" s="10"/>
      <c r="I85" s="30"/>
      <c r="J85" s="48" t="str">
        <f t="shared" si="2"/>
        <v/>
      </c>
      <c r="K85" s="42"/>
      <c r="L85" s="6"/>
    </row>
    <row r="86" spans="1:12" ht="20.100000000000001" customHeight="1" x14ac:dyDescent="0.2">
      <c r="A86" s="11"/>
      <c r="B86" s="11"/>
      <c r="C86" s="5"/>
      <c r="D86" s="5"/>
      <c r="E86" s="8"/>
      <c r="F86" s="8"/>
      <c r="G86" s="8"/>
      <c r="H86" s="10"/>
      <c r="I86" s="30"/>
      <c r="J86" s="48" t="str">
        <f t="shared" si="2"/>
        <v/>
      </c>
      <c r="K86" s="42"/>
      <c r="L86" s="6"/>
    </row>
    <row r="87" spans="1:12" ht="20.100000000000001" customHeight="1" x14ac:dyDescent="0.2">
      <c r="A87" s="11"/>
      <c r="B87" s="11"/>
      <c r="C87" s="5"/>
      <c r="D87" s="5"/>
      <c r="E87" s="8"/>
      <c r="F87" s="8"/>
      <c r="G87" s="8"/>
      <c r="H87" s="10"/>
      <c r="I87" s="30"/>
      <c r="J87" s="48" t="str">
        <f t="shared" si="2"/>
        <v/>
      </c>
      <c r="K87" s="42"/>
      <c r="L87" s="6"/>
    </row>
    <row r="88" spans="1:12" ht="20.100000000000001" customHeight="1" x14ac:dyDescent="0.2">
      <c r="A88" s="11"/>
      <c r="B88" s="11"/>
      <c r="C88" s="5"/>
      <c r="D88" s="5"/>
      <c r="E88" s="8"/>
      <c r="F88" s="8"/>
      <c r="G88" s="8"/>
      <c r="H88" s="10"/>
      <c r="I88" s="30"/>
      <c r="J88" s="48" t="str">
        <f t="shared" si="2"/>
        <v/>
      </c>
      <c r="K88" s="42"/>
      <c r="L88" s="6"/>
    </row>
    <row r="89" spans="1:12" ht="20.100000000000001" customHeight="1" x14ac:dyDescent="0.2">
      <c r="A89" s="11"/>
      <c r="B89" s="11"/>
      <c r="C89" s="5"/>
      <c r="D89" s="5"/>
      <c r="E89" s="8"/>
      <c r="F89" s="8"/>
      <c r="G89" s="8"/>
      <c r="H89" s="10"/>
      <c r="I89" s="30"/>
      <c r="J89" s="48" t="str">
        <f t="shared" si="2"/>
        <v/>
      </c>
      <c r="K89" s="42"/>
      <c r="L89" s="6"/>
    </row>
    <row r="90" spans="1:12" ht="20.100000000000001" customHeight="1" x14ac:dyDescent="0.2">
      <c r="A90" s="11"/>
      <c r="B90" s="11"/>
      <c r="C90" s="5"/>
      <c r="D90" s="5"/>
      <c r="E90" s="8"/>
      <c r="F90" s="8"/>
      <c r="G90" s="8"/>
      <c r="H90" s="10"/>
      <c r="I90" s="30"/>
      <c r="J90" s="48" t="str">
        <f t="shared" si="2"/>
        <v/>
      </c>
      <c r="K90" s="42"/>
      <c r="L90" s="6"/>
    </row>
    <row r="91" spans="1:12" ht="20.100000000000001" customHeight="1" x14ac:dyDescent="0.2">
      <c r="A91" s="11"/>
      <c r="B91" s="11"/>
      <c r="C91" s="5"/>
      <c r="D91" s="5"/>
      <c r="E91" s="8"/>
      <c r="F91" s="8"/>
      <c r="G91" s="8"/>
      <c r="H91" s="10"/>
      <c r="I91" s="30"/>
      <c r="J91" s="48" t="str">
        <f t="shared" si="2"/>
        <v/>
      </c>
      <c r="K91" s="42"/>
      <c r="L91" s="6"/>
    </row>
    <row r="92" spans="1:12" ht="20.100000000000001" customHeight="1" x14ac:dyDescent="0.2">
      <c r="A92" s="11"/>
      <c r="B92" s="11"/>
      <c r="C92" s="5"/>
      <c r="D92" s="5"/>
      <c r="E92" s="8"/>
      <c r="F92" s="8"/>
      <c r="G92" s="8"/>
      <c r="H92" s="10"/>
      <c r="I92" s="30"/>
      <c r="J92" s="48" t="str">
        <f t="shared" si="2"/>
        <v/>
      </c>
      <c r="K92" s="42"/>
      <c r="L92" s="6"/>
    </row>
    <row r="93" spans="1:12" ht="20.100000000000001" customHeight="1" x14ac:dyDescent="0.2">
      <c r="A93" s="11"/>
      <c r="B93" s="11"/>
      <c r="C93" s="5"/>
      <c r="D93" s="5"/>
      <c r="E93" s="8"/>
      <c r="F93" s="8"/>
      <c r="G93" s="8"/>
      <c r="H93" s="10"/>
      <c r="I93" s="30"/>
      <c r="J93" s="48" t="str">
        <f t="shared" si="2"/>
        <v/>
      </c>
      <c r="K93" s="42"/>
      <c r="L93" s="6"/>
    </row>
    <row r="94" spans="1:12" ht="20.100000000000001" customHeight="1" x14ac:dyDescent="0.2">
      <c r="A94" s="11"/>
      <c r="B94" s="11"/>
      <c r="C94" s="5"/>
      <c r="D94" s="5"/>
      <c r="E94" s="8"/>
      <c r="F94" s="8"/>
      <c r="G94" s="8"/>
      <c r="H94" s="10"/>
      <c r="I94" s="30"/>
      <c r="J94" s="48" t="str">
        <f t="shared" si="2"/>
        <v/>
      </c>
      <c r="K94" s="42"/>
      <c r="L94" s="6"/>
    </row>
    <row r="95" spans="1:12" ht="20.100000000000001" customHeight="1" x14ac:dyDescent="0.2">
      <c r="A95" s="11"/>
      <c r="B95" s="11"/>
      <c r="C95" s="5"/>
      <c r="D95" s="5"/>
      <c r="E95" s="8"/>
      <c r="F95" s="8"/>
      <c r="G95" s="8"/>
      <c r="H95" s="10"/>
      <c r="I95" s="30"/>
      <c r="J95" s="48" t="str">
        <f t="shared" si="2"/>
        <v/>
      </c>
      <c r="K95" s="42"/>
      <c r="L95" s="6"/>
    </row>
    <row r="96" spans="1:12" ht="20.100000000000001" customHeight="1" x14ac:dyDescent="0.2">
      <c r="A96" s="11"/>
      <c r="B96" s="11"/>
      <c r="C96" s="5"/>
      <c r="D96" s="5"/>
      <c r="E96" s="8"/>
      <c r="F96" s="8"/>
      <c r="G96" s="8"/>
      <c r="H96" s="10"/>
      <c r="I96" s="30"/>
      <c r="J96" s="48" t="str">
        <f t="shared" si="2"/>
        <v/>
      </c>
      <c r="K96" s="42"/>
      <c r="L96" s="6"/>
    </row>
    <row r="97" spans="1:12" ht="20.100000000000001" customHeight="1" x14ac:dyDescent="0.2">
      <c r="A97" s="11"/>
      <c r="B97" s="11"/>
      <c r="C97" s="5"/>
      <c r="D97" s="5"/>
      <c r="E97" s="8"/>
      <c r="F97" s="8"/>
      <c r="G97" s="8"/>
      <c r="H97" s="10"/>
      <c r="I97" s="30"/>
      <c r="J97" s="48" t="str">
        <f t="shared" si="2"/>
        <v/>
      </c>
      <c r="K97" s="42"/>
      <c r="L97" s="6"/>
    </row>
    <row r="98" spans="1:12" ht="20.100000000000001" customHeight="1" x14ac:dyDescent="0.2">
      <c r="A98" s="11"/>
      <c r="B98" s="11"/>
      <c r="C98" s="5"/>
      <c r="D98" s="5"/>
      <c r="E98" s="8"/>
      <c r="F98" s="8"/>
      <c r="G98" s="8"/>
      <c r="H98" s="10"/>
      <c r="I98" s="30"/>
      <c r="J98" s="48" t="str">
        <f t="shared" si="2"/>
        <v/>
      </c>
      <c r="K98" s="42"/>
      <c r="L98" s="6"/>
    </row>
    <row r="99" spans="1:12" ht="20.100000000000001" customHeight="1" x14ac:dyDescent="0.2">
      <c r="A99" s="11"/>
      <c r="B99" s="11"/>
      <c r="C99" s="5"/>
      <c r="D99" s="5"/>
      <c r="E99" s="8"/>
      <c r="F99" s="8"/>
      <c r="G99" s="8"/>
      <c r="H99" s="10"/>
      <c r="I99" s="30"/>
      <c r="J99" s="48" t="str">
        <f t="shared" si="2"/>
        <v/>
      </c>
      <c r="K99" s="42"/>
      <c r="L99" s="6"/>
    </row>
    <row r="100" spans="1:12" ht="20.100000000000001" customHeight="1" x14ac:dyDescent="0.2">
      <c r="A100" s="11"/>
      <c r="B100" s="11"/>
      <c r="C100" s="5"/>
      <c r="D100" s="5"/>
      <c r="E100" s="8"/>
      <c r="F100" s="8"/>
      <c r="G100" s="8"/>
      <c r="H100" s="10"/>
      <c r="I100" s="30"/>
      <c r="J100" s="48" t="str">
        <f t="shared" si="2"/>
        <v/>
      </c>
      <c r="K100" s="42"/>
      <c r="L100" s="6"/>
    </row>
    <row r="101" spans="1:12" ht="20.100000000000001" customHeight="1" x14ac:dyDescent="0.2">
      <c r="A101" s="11"/>
      <c r="B101" s="11"/>
      <c r="C101" s="5"/>
      <c r="D101" s="5"/>
      <c r="E101" s="8"/>
      <c r="F101" s="8"/>
      <c r="G101" s="8"/>
      <c r="H101" s="10"/>
      <c r="I101" s="30"/>
      <c r="J101" s="48" t="str">
        <f t="shared" si="2"/>
        <v/>
      </c>
      <c r="K101" s="42"/>
      <c r="L101" s="6"/>
    </row>
    <row r="102" spans="1:12" ht="20.100000000000001" customHeight="1" x14ac:dyDescent="0.2">
      <c r="A102" s="11"/>
      <c r="B102" s="11"/>
      <c r="C102" s="5"/>
      <c r="D102" s="5"/>
      <c r="E102" s="8"/>
      <c r="F102" s="8"/>
      <c r="G102" s="8"/>
      <c r="H102" s="10"/>
      <c r="I102" s="30"/>
      <c r="J102" s="48" t="str">
        <f t="shared" si="2"/>
        <v/>
      </c>
      <c r="K102" s="42"/>
      <c r="L102" s="6"/>
    </row>
    <row r="103" spans="1:12" ht="20.100000000000001" customHeight="1" x14ac:dyDescent="0.2">
      <c r="A103" s="11"/>
      <c r="B103" s="11"/>
      <c r="C103" s="5"/>
      <c r="D103" s="5"/>
      <c r="E103" s="8"/>
      <c r="F103" s="8"/>
      <c r="G103" s="8"/>
      <c r="H103" s="10"/>
      <c r="I103" s="30"/>
      <c r="J103" s="48" t="str">
        <f t="shared" si="2"/>
        <v/>
      </c>
      <c r="K103" s="42"/>
      <c r="L103" s="6"/>
    </row>
    <row r="104" spans="1:12" ht="20.100000000000001" customHeight="1" x14ac:dyDescent="0.2">
      <c r="A104" s="11"/>
      <c r="B104" s="11"/>
      <c r="C104" s="5"/>
      <c r="D104" s="5"/>
      <c r="E104" s="8"/>
      <c r="F104" s="8"/>
      <c r="G104" s="8"/>
      <c r="H104" s="10"/>
      <c r="I104" s="30"/>
      <c r="J104" s="48" t="str">
        <f t="shared" si="2"/>
        <v/>
      </c>
      <c r="K104" s="42"/>
      <c r="L104" s="6"/>
    </row>
    <row r="105" spans="1:12" ht="20.100000000000001" customHeight="1" x14ac:dyDescent="0.2">
      <c r="A105" s="11"/>
      <c r="B105" s="11"/>
      <c r="C105" s="5"/>
      <c r="D105" s="5"/>
      <c r="E105" s="8"/>
      <c r="F105" s="8"/>
      <c r="G105" s="8"/>
      <c r="H105" s="10"/>
      <c r="I105" s="30"/>
      <c r="J105" s="48" t="str">
        <f t="shared" si="2"/>
        <v/>
      </c>
      <c r="K105" s="42"/>
      <c r="L105" s="6"/>
    </row>
  </sheetData>
  <sheetProtection formatCells="0" formatColumns="0" formatRows="0" insertRows="0"/>
  <mergeCells count="6">
    <mergeCell ref="A2:L2"/>
    <mergeCell ref="A1:L1"/>
    <mergeCell ref="A3:L3"/>
    <mergeCell ref="A4:L4"/>
    <mergeCell ref="A5:H5"/>
    <mergeCell ref="I5:L5"/>
  </mergeCells>
  <conditionalFormatting sqref="K7:K105">
    <cfRule type="expression" dxfId="162" priority="8">
      <formula>RIGHT($K$6,9)="N/A Metro"</formula>
    </cfRule>
  </conditionalFormatting>
  <conditionalFormatting sqref="D7:G10 A9:C10 A7:B8">
    <cfRule type="expression" dxfId="161" priority="25">
      <formula>AND(#REF!&lt;&gt;"Device",#REF!&lt;&gt;"")</formula>
    </cfRule>
  </conditionalFormatting>
  <conditionalFormatting sqref="A11:G105 B7:C7 C8:C105">
    <cfRule type="expression" dxfId="160" priority="5">
      <formula>AND(#REF!&lt;&gt;"Device",#REF!&lt;&gt;"")</formula>
    </cfRule>
  </conditionalFormatting>
  <conditionalFormatting sqref="D7:H105">
    <cfRule type="expression" dxfId="159" priority="1">
      <formula>$C7="Economy"</formula>
    </cfRule>
    <cfRule type="expression" dxfId="158" priority="2">
      <formula>$C7="Premium"</formula>
    </cfRule>
    <cfRule type="expression" dxfId="157" priority="3">
      <formula>$C7="Green"</formula>
    </cfRule>
  </conditionalFormatting>
  <dataValidations count="4">
    <dataValidation type="list" allowBlank="1" showInputMessage="1" showErrorMessage="1" sqref="D11:D105" xr:uid="{88188CFF-B216-424A-AF51-9BAA0C8AD763}">
      <formula1>IF(#REF!="Device",INDIRECT("ProdType"),IF(#REF!="Peripheral &amp; Accessory",INDIRECT("Periph"),IF(#REF!="Ancillary Service",INDIRECT("AncServ"),INDIRECT("UpgComp"))))</formula1>
    </dataValidation>
    <dataValidation type="list" allowBlank="1" showInputMessage="1" showErrorMessage="1" sqref="F7:F105" xr:uid="{EEE5BE85-A232-4A05-824F-AA2AC7D7519C}">
      <formula1>"Ream,Box,Half-Pallet,Pallet"</formula1>
    </dataValidation>
    <dataValidation type="list" allowBlank="1" showInputMessage="1" showErrorMessage="1" sqref="C7:C105" xr:uid="{E9683563-4D6F-4497-BE6A-FE9B5F3AF02E}">
      <formula1>ProdGrade</formula1>
    </dataValidation>
    <dataValidation type="list" allowBlank="1" showInputMessage="1" showErrorMessage="1" sqref="B7" xr:uid="{EE7B5B80-A99A-46E3-A5FB-A81A03090AC3}">
      <formula1>Copy</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988E80-47FE-4D20-947B-ACD747AAC0BA}">
          <x14:formula1>
            <xm:f>Lookups!$CW$2:$CW$10</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tint="0.59999389629810485"/>
  </sheetPr>
  <dimension ref="A1:M105"/>
  <sheetViews>
    <sheetView zoomScale="85" zoomScaleNormal="85" workbookViewId="0">
      <pane ySplit="6" topLeftCell="A7" activePane="bottomLeft" state="frozen"/>
      <selection pane="bottomLeft" activeCell="F7" sqref="F7"/>
    </sheetView>
  </sheetViews>
  <sheetFormatPr defaultColWidth="9" defaultRowHeight="14.25" outlineLevelRow="1" x14ac:dyDescent="0.2"/>
  <cols>
    <col min="1" max="1" width="13.5" style="2" customWidth="1"/>
    <col min="2" max="2" width="8.125" style="2" customWidth="1"/>
    <col min="3" max="3" width="20.75" style="2" customWidth="1"/>
    <col min="4" max="5" width="28" style="2" customWidth="1"/>
    <col min="6" max="6" width="34.25" style="2" customWidth="1"/>
    <col min="7" max="7" width="21.5" style="2" customWidth="1"/>
    <col min="8" max="8" width="14.625" style="2" customWidth="1"/>
    <col min="9" max="9" width="15.25" style="2" customWidth="1"/>
    <col min="10" max="10" width="17.875" style="31" customWidth="1"/>
    <col min="11" max="11" width="18" style="31" customWidth="1"/>
    <col min="12" max="12" width="16.75" style="31" customWidth="1"/>
    <col min="13" max="13" width="38.5" style="2" customWidth="1"/>
    <col min="14" max="16384" width="9" style="2"/>
  </cols>
  <sheetData>
    <row r="1" spans="1:13" ht="24.95" customHeight="1" x14ac:dyDescent="0.2">
      <c r="A1" s="182" t="s">
        <v>65</v>
      </c>
      <c r="B1" s="183"/>
      <c r="C1" s="183"/>
      <c r="D1" s="184"/>
      <c r="E1" s="184"/>
      <c r="F1" s="184"/>
      <c r="G1" s="184"/>
      <c r="H1" s="185"/>
      <c r="I1" s="185"/>
      <c r="J1" s="185"/>
      <c r="K1" s="185"/>
      <c r="L1" s="185"/>
      <c r="M1" s="186"/>
    </row>
    <row r="2" spans="1:13" ht="24.95" customHeight="1" x14ac:dyDescent="0.2">
      <c r="A2" s="187" t="s">
        <v>66</v>
      </c>
      <c r="B2" s="188"/>
      <c r="C2" s="188"/>
      <c r="D2" s="188"/>
      <c r="E2" s="188"/>
      <c r="F2" s="189"/>
      <c r="G2" s="189"/>
      <c r="H2" s="189"/>
      <c r="I2" s="189"/>
      <c r="J2" s="189"/>
      <c r="K2" s="189"/>
      <c r="L2" s="189"/>
      <c r="M2" s="190"/>
    </row>
    <row r="3" spans="1:13" ht="77.45" hidden="1" customHeight="1" outlineLevel="1" x14ac:dyDescent="0.2">
      <c r="A3" s="191" t="s">
        <v>95</v>
      </c>
      <c r="B3" s="192"/>
      <c r="C3" s="193"/>
      <c r="D3" s="194"/>
      <c r="E3" s="194"/>
      <c r="F3" s="194"/>
      <c r="G3" s="194"/>
      <c r="H3" s="194"/>
      <c r="I3" s="194"/>
      <c r="J3" s="194"/>
      <c r="K3" s="194"/>
      <c r="L3" s="194"/>
      <c r="M3" s="195"/>
    </row>
    <row r="4" spans="1:13" ht="62.1" hidden="1" customHeight="1" outlineLevel="1" x14ac:dyDescent="0.2">
      <c r="A4" s="196" t="s">
        <v>67</v>
      </c>
      <c r="B4" s="193"/>
      <c r="C4" s="193"/>
      <c r="D4" s="194"/>
      <c r="E4" s="194"/>
      <c r="F4" s="194"/>
      <c r="G4" s="194"/>
      <c r="H4" s="194"/>
      <c r="I4" s="194"/>
      <c r="J4" s="194"/>
      <c r="K4" s="194"/>
      <c r="L4" s="194"/>
      <c r="M4" s="195"/>
    </row>
    <row r="5" spans="1:13" ht="24.95" customHeight="1" collapsed="1" x14ac:dyDescent="0.2">
      <c r="A5" s="197" t="s">
        <v>68</v>
      </c>
      <c r="B5" s="197"/>
      <c r="C5" s="197"/>
      <c r="D5" s="197"/>
      <c r="E5" s="197"/>
      <c r="F5" s="197"/>
      <c r="G5" s="197"/>
      <c r="H5" s="197"/>
      <c r="I5" s="197"/>
      <c r="J5" s="198" t="s">
        <v>69</v>
      </c>
      <c r="K5" s="199"/>
      <c r="L5" s="199"/>
      <c r="M5" s="199"/>
    </row>
    <row r="6" spans="1:13" ht="45" customHeight="1" x14ac:dyDescent="0.2">
      <c r="A6" s="103" t="s">
        <v>70</v>
      </c>
      <c r="B6" s="104" t="s">
        <v>680</v>
      </c>
      <c r="C6" s="104" t="s">
        <v>71</v>
      </c>
      <c r="D6" s="104" t="s">
        <v>72</v>
      </c>
      <c r="E6" s="104" t="s">
        <v>73</v>
      </c>
      <c r="F6" s="104" t="s">
        <v>74</v>
      </c>
      <c r="G6" s="104" t="s">
        <v>75</v>
      </c>
      <c r="H6" s="104" t="s">
        <v>76</v>
      </c>
      <c r="I6" s="105" t="s">
        <v>77</v>
      </c>
      <c r="J6" s="79" t="s">
        <v>78</v>
      </c>
      <c r="K6" s="79" t="s">
        <v>79</v>
      </c>
      <c r="L6" s="79" t="str">
        <f>"Total Delivery Price"&amp;CHAR(10)
&amp;IF(Quote_Summary!$D$31="Metro","(N/A Metro","(if Applicable)")</f>
        <v>Total Delivery Price
(if Applicable)</v>
      </c>
      <c r="M6" s="80" t="s">
        <v>80</v>
      </c>
    </row>
    <row r="7" spans="1:13" ht="33" customHeight="1" x14ac:dyDescent="0.2">
      <c r="A7" s="101">
        <v>1</v>
      </c>
      <c r="B7" s="5"/>
      <c r="C7" s="5"/>
      <c r="D7" s="5"/>
      <c r="E7" s="5"/>
      <c r="F7" s="5"/>
      <c r="G7" s="5"/>
      <c r="H7" s="5"/>
      <c r="I7" s="102"/>
      <c r="J7" s="30">
        <v>3</v>
      </c>
      <c r="K7" s="48">
        <f>IF(J7="","",J7*I7)</f>
        <v>0</v>
      </c>
      <c r="L7" s="49"/>
      <c r="M7" s="12"/>
    </row>
    <row r="8" spans="1:13" ht="20.100000000000001" customHeight="1" x14ac:dyDescent="0.2">
      <c r="A8" s="101"/>
      <c r="B8" s="5"/>
      <c r="C8" s="5"/>
      <c r="D8" s="5"/>
      <c r="E8" s="5"/>
      <c r="F8" s="5"/>
      <c r="G8" s="5"/>
      <c r="H8" s="5"/>
      <c r="I8" s="102"/>
      <c r="J8" s="30"/>
      <c r="K8" s="48"/>
      <c r="L8" s="42"/>
      <c r="M8" s="6"/>
    </row>
    <row r="9" spans="1:13" ht="20.100000000000001" customHeight="1" x14ac:dyDescent="0.2">
      <c r="A9" s="101"/>
      <c r="B9" s="5"/>
      <c r="C9" s="5"/>
      <c r="D9" s="5"/>
      <c r="E9" s="5"/>
      <c r="F9" s="5"/>
      <c r="G9" s="5"/>
      <c r="H9" s="5"/>
      <c r="I9" s="102"/>
      <c r="J9" s="30"/>
      <c r="K9" s="48"/>
      <c r="L9" s="42"/>
      <c r="M9" s="6"/>
    </row>
    <row r="10" spans="1:13" ht="20.100000000000001" customHeight="1" x14ac:dyDescent="0.2">
      <c r="A10" s="101"/>
      <c r="B10" s="5"/>
      <c r="C10" s="5"/>
      <c r="D10" s="5"/>
      <c r="E10" s="5"/>
      <c r="F10" s="5"/>
      <c r="G10" s="5"/>
      <c r="H10" s="5"/>
      <c r="I10" s="102"/>
      <c r="J10" s="30"/>
      <c r="K10" s="48" t="str">
        <f t="shared" ref="K10:K70" si="0">IF(J10="","",J10*I10)</f>
        <v/>
      </c>
      <c r="L10" s="42"/>
      <c r="M10" s="6"/>
    </row>
    <row r="11" spans="1:13" ht="20.100000000000001" customHeight="1" x14ac:dyDescent="0.2">
      <c r="A11" s="101"/>
      <c r="B11" s="5"/>
      <c r="C11" s="5"/>
      <c r="D11" s="5"/>
      <c r="E11" s="5"/>
      <c r="F11" s="5"/>
      <c r="G11" s="5"/>
      <c r="H11" s="5"/>
      <c r="I11" s="102"/>
      <c r="J11" s="30"/>
      <c r="K11" s="48" t="str">
        <f t="shared" si="0"/>
        <v/>
      </c>
      <c r="L11" s="42"/>
      <c r="M11" s="6"/>
    </row>
    <row r="12" spans="1:13" ht="20.100000000000001" customHeight="1" x14ac:dyDescent="0.2">
      <c r="A12" s="101"/>
      <c r="B12" s="5"/>
      <c r="C12" s="5"/>
      <c r="D12" s="5"/>
      <c r="E12" s="5"/>
      <c r="F12" s="5"/>
      <c r="G12" s="5"/>
      <c r="H12" s="5"/>
      <c r="I12" s="102"/>
      <c r="J12" s="30"/>
      <c r="K12" s="48" t="str">
        <f t="shared" si="0"/>
        <v/>
      </c>
      <c r="L12" s="42"/>
      <c r="M12" s="6"/>
    </row>
    <row r="13" spans="1:13" ht="20.100000000000001" customHeight="1" x14ac:dyDescent="0.2">
      <c r="A13" s="101"/>
      <c r="B13" s="5"/>
      <c r="C13" s="5"/>
      <c r="D13" s="5"/>
      <c r="E13" s="5"/>
      <c r="F13" s="5"/>
      <c r="G13" s="5"/>
      <c r="H13" s="5"/>
      <c r="I13" s="102"/>
      <c r="J13" s="30"/>
      <c r="K13" s="48" t="str">
        <f t="shared" si="0"/>
        <v/>
      </c>
      <c r="L13" s="42"/>
      <c r="M13" s="6"/>
    </row>
    <row r="14" spans="1:13" ht="20.100000000000001" customHeight="1" x14ac:dyDescent="0.2">
      <c r="A14" s="101"/>
      <c r="B14" s="5"/>
      <c r="C14" s="5"/>
      <c r="D14" s="5"/>
      <c r="E14" s="5"/>
      <c r="F14" s="5"/>
      <c r="G14" s="5"/>
      <c r="H14" s="5"/>
      <c r="I14" s="102"/>
      <c r="J14" s="30"/>
      <c r="K14" s="48" t="str">
        <f t="shared" si="0"/>
        <v/>
      </c>
      <c r="L14" s="42"/>
      <c r="M14" s="6"/>
    </row>
    <row r="15" spans="1:13" ht="20.100000000000001" customHeight="1" x14ac:dyDescent="0.2">
      <c r="A15" s="101"/>
      <c r="B15" s="5"/>
      <c r="C15" s="5"/>
      <c r="D15" s="5"/>
      <c r="E15" s="5"/>
      <c r="F15" s="5"/>
      <c r="G15" s="5"/>
      <c r="H15" s="5"/>
      <c r="I15" s="102"/>
      <c r="J15" s="30"/>
      <c r="K15" s="48" t="str">
        <f t="shared" si="0"/>
        <v/>
      </c>
      <c r="L15" s="42"/>
      <c r="M15" s="6"/>
    </row>
    <row r="16" spans="1:13" ht="20.100000000000001" customHeight="1" x14ac:dyDescent="0.2">
      <c r="A16" s="101"/>
      <c r="B16" s="5"/>
      <c r="C16" s="5"/>
      <c r="D16" s="5"/>
      <c r="E16" s="5"/>
      <c r="F16" s="5"/>
      <c r="G16" s="5"/>
      <c r="H16" s="5"/>
      <c r="I16" s="102"/>
      <c r="J16" s="30"/>
      <c r="K16" s="48" t="str">
        <f t="shared" si="0"/>
        <v/>
      </c>
      <c r="L16" s="42"/>
      <c r="M16" s="6"/>
    </row>
    <row r="17" spans="1:13" ht="20.100000000000001" customHeight="1" x14ac:dyDescent="0.2">
      <c r="A17" s="101"/>
      <c r="B17" s="5"/>
      <c r="C17" s="5"/>
      <c r="D17" s="5"/>
      <c r="E17" s="5"/>
      <c r="F17" s="5"/>
      <c r="G17" s="5"/>
      <c r="H17" s="5"/>
      <c r="I17" s="102"/>
      <c r="J17" s="30"/>
      <c r="K17" s="48" t="str">
        <f t="shared" si="0"/>
        <v/>
      </c>
      <c r="L17" s="42"/>
      <c r="M17" s="6"/>
    </row>
    <row r="18" spans="1:13" ht="20.100000000000001" customHeight="1" x14ac:dyDescent="0.2">
      <c r="A18" s="101"/>
      <c r="B18" s="5"/>
      <c r="C18" s="5"/>
      <c r="D18" s="5"/>
      <c r="E18" s="5"/>
      <c r="F18" s="5"/>
      <c r="G18" s="5"/>
      <c r="H18" s="5"/>
      <c r="I18" s="102"/>
      <c r="J18" s="30"/>
      <c r="K18" s="48" t="str">
        <f t="shared" si="0"/>
        <v/>
      </c>
      <c r="L18" s="42"/>
      <c r="M18" s="6"/>
    </row>
    <row r="19" spans="1:13" ht="20.100000000000001" customHeight="1" x14ac:dyDescent="0.2">
      <c r="A19" s="101"/>
      <c r="B19" s="5"/>
      <c r="C19" s="5"/>
      <c r="D19" s="5"/>
      <c r="E19" s="5"/>
      <c r="F19" s="5"/>
      <c r="G19" s="5"/>
      <c r="H19" s="5"/>
      <c r="I19" s="102"/>
      <c r="J19" s="30"/>
      <c r="K19" s="48" t="str">
        <f t="shared" si="0"/>
        <v/>
      </c>
      <c r="L19" s="42"/>
      <c r="M19" s="6"/>
    </row>
    <row r="20" spans="1:13" ht="20.100000000000001" customHeight="1" x14ac:dyDescent="0.2">
      <c r="A20" s="101"/>
      <c r="B20" s="5"/>
      <c r="C20" s="5"/>
      <c r="D20" s="5"/>
      <c r="E20" s="5"/>
      <c r="F20" s="5"/>
      <c r="G20" s="5"/>
      <c r="H20" s="5"/>
      <c r="I20" s="102"/>
      <c r="J20" s="30"/>
      <c r="K20" s="48" t="str">
        <f t="shared" si="0"/>
        <v/>
      </c>
      <c r="L20" s="42"/>
      <c r="M20" s="6"/>
    </row>
    <row r="21" spans="1:13" ht="20.100000000000001" customHeight="1" x14ac:dyDescent="0.2">
      <c r="A21" s="101"/>
      <c r="B21" s="5"/>
      <c r="C21" s="5"/>
      <c r="D21" s="5"/>
      <c r="E21" s="5"/>
      <c r="F21" s="5"/>
      <c r="G21" s="5"/>
      <c r="H21" s="5"/>
      <c r="I21" s="102"/>
      <c r="J21" s="30"/>
      <c r="K21" s="48" t="str">
        <f t="shared" si="0"/>
        <v/>
      </c>
      <c r="L21" s="42"/>
      <c r="M21" s="6"/>
    </row>
    <row r="22" spans="1:13" ht="20.100000000000001" customHeight="1" x14ac:dyDescent="0.2">
      <c r="A22" s="101"/>
      <c r="B22" s="5"/>
      <c r="C22" s="5"/>
      <c r="D22" s="5"/>
      <c r="E22" s="5"/>
      <c r="F22" s="5"/>
      <c r="G22" s="5"/>
      <c r="H22" s="5"/>
      <c r="I22" s="102"/>
      <c r="J22" s="30"/>
      <c r="K22" s="48" t="str">
        <f t="shared" si="0"/>
        <v/>
      </c>
      <c r="L22" s="42"/>
      <c r="M22" s="6"/>
    </row>
    <row r="23" spans="1:13" ht="20.100000000000001" customHeight="1" x14ac:dyDescent="0.2">
      <c r="A23" s="101"/>
      <c r="B23" s="5"/>
      <c r="C23" s="5"/>
      <c r="D23" s="5"/>
      <c r="E23" s="5"/>
      <c r="F23" s="5"/>
      <c r="G23" s="5"/>
      <c r="H23" s="5"/>
      <c r="I23" s="102"/>
      <c r="J23" s="30"/>
      <c r="K23" s="48" t="str">
        <f t="shared" si="0"/>
        <v/>
      </c>
      <c r="L23" s="42"/>
      <c r="M23" s="6"/>
    </row>
    <row r="24" spans="1:13" ht="20.100000000000001" customHeight="1" x14ac:dyDescent="0.2">
      <c r="A24" s="101"/>
      <c r="B24" s="5"/>
      <c r="C24" s="5"/>
      <c r="D24" s="5"/>
      <c r="E24" s="5"/>
      <c r="F24" s="5"/>
      <c r="G24" s="5"/>
      <c r="H24" s="5"/>
      <c r="I24" s="102"/>
      <c r="J24" s="30"/>
      <c r="K24" s="48" t="str">
        <f t="shared" si="0"/>
        <v/>
      </c>
      <c r="L24" s="42"/>
      <c r="M24" s="6"/>
    </row>
    <row r="25" spans="1:13" ht="20.100000000000001" customHeight="1" x14ac:dyDescent="0.2">
      <c r="A25" s="101"/>
      <c r="B25" s="5"/>
      <c r="C25" s="5"/>
      <c r="D25" s="5"/>
      <c r="E25" s="5"/>
      <c r="F25" s="5"/>
      <c r="G25" s="5"/>
      <c r="H25" s="5"/>
      <c r="I25" s="102"/>
      <c r="J25" s="30"/>
      <c r="K25" s="48" t="str">
        <f t="shared" si="0"/>
        <v/>
      </c>
      <c r="L25" s="42"/>
      <c r="M25" s="6"/>
    </row>
    <row r="26" spans="1:13" ht="20.100000000000001" customHeight="1" x14ac:dyDescent="0.2">
      <c r="A26" s="101"/>
      <c r="B26" s="5"/>
      <c r="C26" s="5"/>
      <c r="D26" s="5"/>
      <c r="E26" s="5"/>
      <c r="F26" s="5"/>
      <c r="G26" s="5"/>
      <c r="H26" s="5"/>
      <c r="I26" s="102"/>
      <c r="J26" s="30"/>
      <c r="K26" s="48" t="str">
        <f t="shared" si="0"/>
        <v/>
      </c>
      <c r="L26" s="42"/>
      <c r="M26" s="6"/>
    </row>
    <row r="27" spans="1:13" ht="20.100000000000001" customHeight="1" x14ac:dyDescent="0.2">
      <c r="A27" s="101"/>
      <c r="B27" s="5"/>
      <c r="C27" s="5"/>
      <c r="D27" s="5"/>
      <c r="E27" s="5"/>
      <c r="F27" s="5"/>
      <c r="G27" s="5"/>
      <c r="H27" s="5"/>
      <c r="I27" s="102"/>
      <c r="J27" s="30"/>
      <c r="K27" s="48" t="str">
        <f t="shared" si="0"/>
        <v/>
      </c>
      <c r="L27" s="42"/>
      <c r="M27" s="6"/>
    </row>
    <row r="28" spans="1:13" ht="20.100000000000001" customHeight="1" x14ac:dyDescent="0.2">
      <c r="A28" s="101"/>
      <c r="B28" s="5"/>
      <c r="C28" s="5"/>
      <c r="D28" s="5"/>
      <c r="E28" s="5"/>
      <c r="F28" s="5"/>
      <c r="G28" s="5"/>
      <c r="H28" s="5"/>
      <c r="I28" s="102"/>
      <c r="J28" s="30"/>
      <c r="K28" s="48" t="str">
        <f t="shared" si="0"/>
        <v/>
      </c>
      <c r="L28" s="42"/>
      <c r="M28" s="6"/>
    </row>
    <row r="29" spans="1:13" ht="20.100000000000001" customHeight="1" x14ac:dyDescent="0.2">
      <c r="A29" s="101"/>
      <c r="B29" s="5"/>
      <c r="C29" s="5"/>
      <c r="D29" s="5"/>
      <c r="E29" s="5"/>
      <c r="F29" s="5"/>
      <c r="G29" s="5"/>
      <c r="H29" s="5"/>
      <c r="I29" s="102"/>
      <c r="J29" s="30"/>
      <c r="K29" s="48" t="str">
        <f t="shared" si="0"/>
        <v/>
      </c>
      <c r="L29" s="42"/>
      <c r="M29" s="6"/>
    </row>
    <row r="30" spans="1:13" ht="20.100000000000001" customHeight="1" x14ac:dyDescent="0.2">
      <c r="A30" s="101"/>
      <c r="B30" s="5"/>
      <c r="C30" s="5"/>
      <c r="D30" s="5"/>
      <c r="E30" s="5"/>
      <c r="F30" s="5"/>
      <c r="G30" s="5"/>
      <c r="H30" s="5"/>
      <c r="I30" s="102"/>
      <c r="J30" s="30"/>
      <c r="K30" s="48" t="str">
        <f t="shared" si="0"/>
        <v/>
      </c>
      <c r="L30" s="42"/>
      <c r="M30" s="6"/>
    </row>
    <row r="31" spans="1:13" ht="20.100000000000001" customHeight="1" x14ac:dyDescent="0.2">
      <c r="A31" s="101"/>
      <c r="B31" s="5"/>
      <c r="C31" s="5"/>
      <c r="D31" s="5"/>
      <c r="E31" s="5"/>
      <c r="F31" s="5"/>
      <c r="G31" s="5"/>
      <c r="H31" s="5"/>
      <c r="I31" s="102"/>
      <c r="J31" s="30"/>
      <c r="K31" s="48" t="str">
        <f t="shared" si="0"/>
        <v/>
      </c>
      <c r="L31" s="42"/>
      <c r="M31" s="6"/>
    </row>
    <row r="32" spans="1:13" ht="20.100000000000001" customHeight="1" x14ac:dyDescent="0.2">
      <c r="A32" s="101"/>
      <c r="B32" s="5"/>
      <c r="C32" s="5"/>
      <c r="D32" s="5"/>
      <c r="E32" s="5"/>
      <c r="F32" s="5"/>
      <c r="G32" s="5"/>
      <c r="H32" s="5"/>
      <c r="I32" s="102"/>
      <c r="J32" s="30"/>
      <c r="K32" s="48" t="str">
        <f t="shared" si="0"/>
        <v/>
      </c>
      <c r="L32" s="42"/>
      <c r="M32" s="6"/>
    </row>
    <row r="33" spans="1:13" ht="20.100000000000001" customHeight="1" x14ac:dyDescent="0.2">
      <c r="A33" s="101"/>
      <c r="B33" s="5"/>
      <c r="C33" s="5"/>
      <c r="D33" s="5"/>
      <c r="E33" s="5"/>
      <c r="F33" s="5"/>
      <c r="G33" s="5"/>
      <c r="H33" s="5"/>
      <c r="I33" s="102"/>
      <c r="J33" s="30"/>
      <c r="K33" s="48" t="str">
        <f t="shared" si="0"/>
        <v/>
      </c>
      <c r="L33" s="42"/>
      <c r="M33" s="6"/>
    </row>
    <row r="34" spans="1:13" ht="20.100000000000001" customHeight="1" x14ac:dyDescent="0.2">
      <c r="A34" s="101"/>
      <c r="B34" s="5"/>
      <c r="C34" s="5"/>
      <c r="D34" s="5"/>
      <c r="E34" s="5"/>
      <c r="F34" s="5"/>
      <c r="G34" s="5"/>
      <c r="H34" s="5"/>
      <c r="I34" s="102"/>
      <c r="J34" s="30"/>
      <c r="K34" s="48" t="str">
        <f t="shared" si="0"/>
        <v/>
      </c>
      <c r="L34" s="42"/>
      <c r="M34" s="6"/>
    </row>
    <row r="35" spans="1:13" ht="20.100000000000001" customHeight="1" x14ac:dyDescent="0.2">
      <c r="A35" s="101"/>
      <c r="B35" s="5"/>
      <c r="C35" s="5"/>
      <c r="D35" s="5"/>
      <c r="E35" s="5"/>
      <c r="F35" s="5"/>
      <c r="G35" s="5"/>
      <c r="H35" s="5"/>
      <c r="I35" s="102"/>
      <c r="J35" s="30"/>
      <c r="K35" s="48" t="str">
        <f t="shared" si="0"/>
        <v/>
      </c>
      <c r="L35" s="42"/>
      <c r="M35" s="6"/>
    </row>
    <row r="36" spans="1:13" ht="20.100000000000001" customHeight="1" x14ac:dyDescent="0.2">
      <c r="A36" s="101"/>
      <c r="B36" s="5"/>
      <c r="C36" s="5"/>
      <c r="D36" s="5"/>
      <c r="E36" s="5"/>
      <c r="F36" s="5"/>
      <c r="G36" s="5"/>
      <c r="H36" s="5"/>
      <c r="I36" s="102"/>
      <c r="J36" s="30"/>
      <c r="K36" s="48" t="str">
        <f t="shared" si="0"/>
        <v/>
      </c>
      <c r="L36" s="42"/>
      <c r="M36" s="6"/>
    </row>
    <row r="37" spans="1:13" ht="20.100000000000001" customHeight="1" x14ac:dyDescent="0.2">
      <c r="A37" s="101"/>
      <c r="B37" s="5"/>
      <c r="C37" s="5"/>
      <c r="D37" s="5"/>
      <c r="E37" s="5"/>
      <c r="F37" s="5"/>
      <c r="G37" s="5"/>
      <c r="H37" s="5"/>
      <c r="I37" s="102"/>
      <c r="J37" s="30"/>
      <c r="K37" s="48" t="str">
        <f t="shared" si="0"/>
        <v/>
      </c>
      <c r="L37" s="42"/>
      <c r="M37" s="6"/>
    </row>
    <row r="38" spans="1:13" ht="20.100000000000001" customHeight="1" x14ac:dyDescent="0.2">
      <c r="A38" s="101"/>
      <c r="B38" s="5"/>
      <c r="C38" s="5"/>
      <c r="D38" s="5"/>
      <c r="E38" s="5"/>
      <c r="F38" s="5"/>
      <c r="G38" s="5"/>
      <c r="H38" s="5"/>
      <c r="I38" s="102"/>
      <c r="J38" s="30"/>
      <c r="K38" s="48" t="str">
        <f t="shared" si="0"/>
        <v/>
      </c>
      <c r="L38" s="42"/>
      <c r="M38" s="6"/>
    </row>
    <row r="39" spans="1:13" ht="20.100000000000001" customHeight="1" x14ac:dyDescent="0.2">
      <c r="A39" s="101"/>
      <c r="B39" s="5"/>
      <c r="C39" s="5"/>
      <c r="D39" s="5"/>
      <c r="E39" s="5"/>
      <c r="F39" s="5"/>
      <c r="G39" s="5"/>
      <c r="H39" s="5"/>
      <c r="I39" s="102"/>
      <c r="J39" s="30"/>
      <c r="K39" s="48" t="str">
        <f t="shared" si="0"/>
        <v/>
      </c>
      <c r="L39" s="42"/>
      <c r="M39" s="6"/>
    </row>
    <row r="40" spans="1:13" ht="20.100000000000001" customHeight="1" x14ac:dyDescent="0.2">
      <c r="A40" s="101"/>
      <c r="B40" s="5"/>
      <c r="C40" s="5"/>
      <c r="D40" s="5"/>
      <c r="E40" s="5"/>
      <c r="F40" s="5"/>
      <c r="G40" s="5"/>
      <c r="H40" s="5"/>
      <c r="I40" s="102"/>
      <c r="J40" s="30"/>
      <c r="K40" s="48" t="str">
        <f t="shared" si="0"/>
        <v/>
      </c>
      <c r="L40" s="42"/>
      <c r="M40" s="6"/>
    </row>
    <row r="41" spans="1:13" ht="20.100000000000001" customHeight="1" x14ac:dyDescent="0.2">
      <c r="A41" s="101"/>
      <c r="B41" s="5"/>
      <c r="C41" s="5"/>
      <c r="D41" s="5"/>
      <c r="E41" s="5"/>
      <c r="F41" s="5"/>
      <c r="G41" s="5"/>
      <c r="H41" s="5"/>
      <c r="I41" s="102"/>
      <c r="J41" s="30"/>
      <c r="K41" s="48" t="str">
        <f t="shared" si="0"/>
        <v/>
      </c>
      <c r="L41" s="42"/>
      <c r="M41" s="6"/>
    </row>
    <row r="42" spans="1:13" ht="20.100000000000001" customHeight="1" x14ac:dyDescent="0.2">
      <c r="A42" s="101"/>
      <c r="B42" s="5"/>
      <c r="C42" s="5"/>
      <c r="D42" s="5"/>
      <c r="E42" s="5"/>
      <c r="F42" s="5"/>
      <c r="G42" s="5"/>
      <c r="H42" s="5"/>
      <c r="I42" s="102"/>
      <c r="J42" s="30"/>
      <c r="K42" s="48" t="str">
        <f t="shared" si="0"/>
        <v/>
      </c>
      <c r="L42" s="42"/>
      <c r="M42" s="6"/>
    </row>
    <row r="43" spans="1:13" ht="20.100000000000001" customHeight="1" x14ac:dyDescent="0.2">
      <c r="A43" s="101"/>
      <c r="B43" s="5"/>
      <c r="C43" s="5"/>
      <c r="D43" s="5"/>
      <c r="E43" s="5"/>
      <c r="F43" s="5"/>
      <c r="G43" s="5"/>
      <c r="H43" s="5"/>
      <c r="I43" s="102"/>
      <c r="J43" s="30"/>
      <c r="K43" s="48" t="str">
        <f t="shared" si="0"/>
        <v/>
      </c>
      <c r="L43" s="42"/>
      <c r="M43" s="6"/>
    </row>
    <row r="44" spans="1:13" ht="20.100000000000001" customHeight="1" x14ac:dyDescent="0.2">
      <c r="A44" s="101"/>
      <c r="B44" s="5"/>
      <c r="C44" s="5"/>
      <c r="D44" s="5"/>
      <c r="E44" s="5"/>
      <c r="F44" s="5"/>
      <c r="G44" s="5"/>
      <c r="H44" s="5"/>
      <c r="I44" s="102"/>
      <c r="J44" s="30"/>
      <c r="K44" s="48" t="str">
        <f t="shared" si="0"/>
        <v/>
      </c>
      <c r="L44" s="42"/>
      <c r="M44" s="6"/>
    </row>
    <row r="45" spans="1:13" ht="20.100000000000001" customHeight="1" x14ac:dyDescent="0.2">
      <c r="A45" s="101"/>
      <c r="B45" s="5"/>
      <c r="C45" s="5"/>
      <c r="D45" s="5"/>
      <c r="E45" s="5"/>
      <c r="F45" s="5"/>
      <c r="G45" s="5"/>
      <c r="H45" s="5"/>
      <c r="I45" s="102"/>
      <c r="J45" s="30"/>
      <c r="K45" s="48" t="str">
        <f t="shared" si="0"/>
        <v/>
      </c>
      <c r="L45" s="42"/>
      <c r="M45" s="6"/>
    </row>
    <row r="46" spans="1:13" ht="20.100000000000001" customHeight="1" x14ac:dyDescent="0.2">
      <c r="A46" s="101"/>
      <c r="B46" s="5"/>
      <c r="C46" s="5"/>
      <c r="D46" s="5"/>
      <c r="E46" s="5"/>
      <c r="F46" s="5"/>
      <c r="G46" s="5"/>
      <c r="H46" s="5"/>
      <c r="I46" s="102"/>
      <c r="J46" s="30"/>
      <c r="K46" s="48" t="str">
        <f t="shared" si="0"/>
        <v/>
      </c>
      <c r="L46" s="42"/>
      <c r="M46" s="6"/>
    </row>
    <row r="47" spans="1:13" ht="20.100000000000001" customHeight="1" x14ac:dyDescent="0.2">
      <c r="A47" s="101"/>
      <c r="B47" s="5"/>
      <c r="C47" s="5"/>
      <c r="D47" s="5"/>
      <c r="E47" s="5"/>
      <c r="F47" s="5"/>
      <c r="G47" s="5"/>
      <c r="H47" s="5"/>
      <c r="I47" s="102"/>
      <c r="J47" s="30"/>
      <c r="K47" s="48" t="str">
        <f t="shared" si="0"/>
        <v/>
      </c>
      <c r="L47" s="42"/>
      <c r="M47" s="6"/>
    </row>
    <row r="48" spans="1:13" ht="20.100000000000001" customHeight="1" x14ac:dyDescent="0.2">
      <c r="A48" s="101"/>
      <c r="B48" s="5"/>
      <c r="C48" s="5"/>
      <c r="D48" s="5"/>
      <c r="E48" s="5"/>
      <c r="F48" s="5"/>
      <c r="G48" s="5"/>
      <c r="H48" s="5"/>
      <c r="I48" s="102"/>
      <c r="J48" s="30"/>
      <c r="K48" s="48" t="str">
        <f t="shared" si="0"/>
        <v/>
      </c>
      <c r="L48" s="42"/>
      <c r="M48" s="6"/>
    </row>
    <row r="49" spans="1:13" ht="20.100000000000001" customHeight="1" x14ac:dyDescent="0.2">
      <c r="A49" s="101"/>
      <c r="B49" s="5"/>
      <c r="C49" s="5"/>
      <c r="D49" s="5"/>
      <c r="E49" s="5"/>
      <c r="F49" s="5"/>
      <c r="G49" s="5"/>
      <c r="H49" s="5"/>
      <c r="I49" s="102"/>
      <c r="J49" s="30"/>
      <c r="K49" s="48" t="str">
        <f t="shared" si="0"/>
        <v/>
      </c>
      <c r="L49" s="42"/>
      <c r="M49" s="6"/>
    </row>
    <row r="50" spans="1:13" ht="20.100000000000001" customHeight="1" x14ac:dyDescent="0.2">
      <c r="A50" s="101"/>
      <c r="B50" s="5"/>
      <c r="C50" s="5"/>
      <c r="D50" s="5"/>
      <c r="E50" s="5"/>
      <c r="F50" s="5"/>
      <c r="G50" s="5"/>
      <c r="H50" s="5"/>
      <c r="I50" s="102"/>
      <c r="J50" s="30"/>
      <c r="K50" s="48" t="str">
        <f t="shared" si="0"/>
        <v/>
      </c>
      <c r="L50" s="42"/>
      <c r="M50" s="6"/>
    </row>
    <row r="51" spans="1:13" ht="20.100000000000001" customHeight="1" x14ac:dyDescent="0.2">
      <c r="A51" s="101"/>
      <c r="B51" s="5"/>
      <c r="C51" s="5"/>
      <c r="D51" s="5"/>
      <c r="E51" s="5"/>
      <c r="F51" s="5"/>
      <c r="G51" s="5"/>
      <c r="H51" s="5"/>
      <c r="I51" s="102"/>
      <c r="J51" s="30"/>
      <c r="K51" s="48" t="str">
        <f t="shared" si="0"/>
        <v/>
      </c>
      <c r="L51" s="42"/>
      <c r="M51" s="6"/>
    </row>
    <row r="52" spans="1:13" ht="20.100000000000001" customHeight="1" x14ac:dyDescent="0.2">
      <c r="A52" s="101"/>
      <c r="B52" s="5"/>
      <c r="C52" s="5"/>
      <c r="D52" s="5"/>
      <c r="E52" s="5"/>
      <c r="F52" s="5"/>
      <c r="G52" s="5"/>
      <c r="H52" s="5"/>
      <c r="I52" s="102"/>
      <c r="J52" s="30"/>
      <c r="K52" s="48" t="str">
        <f t="shared" si="0"/>
        <v/>
      </c>
      <c r="L52" s="42"/>
      <c r="M52" s="6"/>
    </row>
    <row r="53" spans="1:13" ht="20.100000000000001" customHeight="1" x14ac:dyDescent="0.2">
      <c r="A53" s="101"/>
      <c r="B53" s="5"/>
      <c r="C53" s="5"/>
      <c r="D53" s="5"/>
      <c r="E53" s="5"/>
      <c r="F53" s="5"/>
      <c r="G53" s="5"/>
      <c r="H53" s="5"/>
      <c r="I53" s="102"/>
      <c r="J53" s="30"/>
      <c r="K53" s="48" t="str">
        <f t="shared" si="0"/>
        <v/>
      </c>
      <c r="L53" s="42"/>
      <c r="M53" s="6"/>
    </row>
    <row r="54" spans="1:13" ht="20.100000000000001" customHeight="1" x14ac:dyDescent="0.2">
      <c r="A54" s="101"/>
      <c r="B54" s="5"/>
      <c r="C54" s="5"/>
      <c r="D54" s="5"/>
      <c r="E54" s="5"/>
      <c r="F54" s="5"/>
      <c r="G54" s="5"/>
      <c r="H54" s="5"/>
      <c r="I54" s="102"/>
      <c r="J54" s="30"/>
      <c r="K54" s="48" t="str">
        <f t="shared" si="0"/>
        <v/>
      </c>
      <c r="L54" s="42"/>
      <c r="M54" s="6"/>
    </row>
    <row r="55" spans="1:13" ht="20.100000000000001" customHeight="1" x14ac:dyDescent="0.2">
      <c r="A55" s="101"/>
      <c r="B55" s="5"/>
      <c r="C55" s="5"/>
      <c r="D55" s="5"/>
      <c r="E55" s="5"/>
      <c r="F55" s="5"/>
      <c r="G55" s="5"/>
      <c r="H55" s="5"/>
      <c r="I55" s="102"/>
      <c r="J55" s="30"/>
      <c r="K55" s="48" t="str">
        <f t="shared" si="0"/>
        <v/>
      </c>
      <c r="L55" s="42"/>
      <c r="M55" s="6"/>
    </row>
    <row r="56" spans="1:13" ht="20.100000000000001" customHeight="1" x14ac:dyDescent="0.2">
      <c r="A56" s="101"/>
      <c r="B56" s="5"/>
      <c r="C56" s="5"/>
      <c r="D56" s="5"/>
      <c r="E56" s="5"/>
      <c r="F56" s="5"/>
      <c r="G56" s="5"/>
      <c r="H56" s="5"/>
      <c r="I56" s="102"/>
      <c r="J56" s="30"/>
      <c r="K56" s="48" t="str">
        <f t="shared" si="0"/>
        <v/>
      </c>
      <c r="L56" s="42"/>
      <c r="M56" s="6"/>
    </row>
    <row r="57" spans="1:13" ht="20.100000000000001" customHeight="1" x14ac:dyDescent="0.2">
      <c r="A57" s="101"/>
      <c r="B57" s="5"/>
      <c r="C57" s="5"/>
      <c r="D57" s="5"/>
      <c r="E57" s="5"/>
      <c r="F57" s="5"/>
      <c r="G57" s="5"/>
      <c r="H57" s="5"/>
      <c r="I57" s="102"/>
      <c r="J57" s="30"/>
      <c r="K57" s="48" t="str">
        <f t="shared" si="0"/>
        <v/>
      </c>
      <c r="L57" s="42"/>
      <c r="M57" s="6"/>
    </row>
    <row r="58" spans="1:13" ht="20.100000000000001" customHeight="1" x14ac:dyDescent="0.2">
      <c r="A58" s="101"/>
      <c r="B58" s="5"/>
      <c r="C58" s="5"/>
      <c r="D58" s="5"/>
      <c r="E58" s="5"/>
      <c r="F58" s="5"/>
      <c r="G58" s="5"/>
      <c r="H58" s="5"/>
      <c r="I58" s="102"/>
      <c r="J58" s="30"/>
      <c r="K58" s="48" t="str">
        <f t="shared" si="0"/>
        <v/>
      </c>
      <c r="L58" s="42"/>
      <c r="M58" s="6"/>
    </row>
    <row r="59" spans="1:13" ht="20.100000000000001" customHeight="1" x14ac:dyDescent="0.2">
      <c r="A59" s="101"/>
      <c r="B59" s="5"/>
      <c r="C59" s="5"/>
      <c r="D59" s="5"/>
      <c r="E59" s="5"/>
      <c r="F59" s="5"/>
      <c r="G59" s="5"/>
      <c r="H59" s="5"/>
      <c r="I59" s="102"/>
      <c r="J59" s="30"/>
      <c r="K59" s="48" t="str">
        <f t="shared" si="0"/>
        <v/>
      </c>
      <c r="L59" s="42"/>
      <c r="M59" s="6"/>
    </row>
    <row r="60" spans="1:13" ht="20.100000000000001" customHeight="1" x14ac:dyDescent="0.2">
      <c r="A60" s="101"/>
      <c r="B60" s="5"/>
      <c r="C60" s="5"/>
      <c r="D60" s="5"/>
      <c r="E60" s="5"/>
      <c r="F60" s="5"/>
      <c r="G60" s="5"/>
      <c r="H60" s="5"/>
      <c r="I60" s="102"/>
      <c r="J60" s="30"/>
      <c r="K60" s="48" t="str">
        <f t="shared" si="0"/>
        <v/>
      </c>
      <c r="L60" s="42"/>
      <c r="M60" s="6"/>
    </row>
    <row r="61" spans="1:13" ht="20.100000000000001" customHeight="1" x14ac:dyDescent="0.2">
      <c r="A61" s="101"/>
      <c r="B61" s="5"/>
      <c r="C61" s="5"/>
      <c r="D61" s="5"/>
      <c r="E61" s="5"/>
      <c r="F61" s="5"/>
      <c r="G61" s="5"/>
      <c r="H61" s="5"/>
      <c r="I61" s="102"/>
      <c r="J61" s="30"/>
      <c r="K61" s="48" t="str">
        <f t="shared" si="0"/>
        <v/>
      </c>
      <c r="L61" s="42"/>
      <c r="M61" s="6"/>
    </row>
    <row r="62" spans="1:13" ht="20.100000000000001" customHeight="1" x14ac:dyDescent="0.2">
      <c r="A62" s="101"/>
      <c r="B62" s="5"/>
      <c r="C62" s="5"/>
      <c r="D62" s="5"/>
      <c r="E62" s="5"/>
      <c r="F62" s="5"/>
      <c r="G62" s="5"/>
      <c r="H62" s="5"/>
      <c r="I62" s="102"/>
      <c r="J62" s="30"/>
      <c r="K62" s="48" t="str">
        <f t="shared" si="0"/>
        <v/>
      </c>
      <c r="L62" s="42"/>
      <c r="M62" s="6"/>
    </row>
    <row r="63" spans="1:13" ht="20.100000000000001" customHeight="1" x14ac:dyDescent="0.2">
      <c r="A63" s="101"/>
      <c r="B63" s="5"/>
      <c r="C63" s="5"/>
      <c r="D63" s="5"/>
      <c r="E63" s="5"/>
      <c r="F63" s="5"/>
      <c r="G63" s="5"/>
      <c r="H63" s="5"/>
      <c r="I63" s="102"/>
      <c r="J63" s="30"/>
      <c r="K63" s="48" t="str">
        <f t="shared" si="0"/>
        <v/>
      </c>
      <c r="L63" s="42"/>
      <c r="M63" s="6"/>
    </row>
    <row r="64" spans="1:13" ht="20.100000000000001" customHeight="1" x14ac:dyDescent="0.2">
      <c r="A64" s="101"/>
      <c r="B64" s="5"/>
      <c r="C64" s="5"/>
      <c r="D64" s="5"/>
      <c r="E64" s="5"/>
      <c r="F64" s="5"/>
      <c r="G64" s="5"/>
      <c r="H64" s="5"/>
      <c r="I64" s="102"/>
      <c r="J64" s="30"/>
      <c r="K64" s="48" t="str">
        <f t="shared" si="0"/>
        <v/>
      </c>
      <c r="L64" s="42"/>
      <c r="M64" s="6"/>
    </row>
    <row r="65" spans="1:13" ht="20.100000000000001" customHeight="1" x14ac:dyDescent="0.2">
      <c r="A65" s="101"/>
      <c r="B65" s="5"/>
      <c r="C65" s="5"/>
      <c r="D65" s="5"/>
      <c r="E65" s="5"/>
      <c r="F65" s="5"/>
      <c r="G65" s="5"/>
      <c r="H65" s="5"/>
      <c r="I65" s="102"/>
      <c r="J65" s="30"/>
      <c r="K65" s="48" t="str">
        <f t="shared" si="0"/>
        <v/>
      </c>
      <c r="L65" s="42"/>
      <c r="M65" s="6"/>
    </row>
    <row r="66" spans="1:13" ht="20.100000000000001" customHeight="1" x14ac:dyDescent="0.2">
      <c r="A66" s="101"/>
      <c r="B66" s="5"/>
      <c r="C66" s="5"/>
      <c r="D66" s="5"/>
      <c r="E66" s="5"/>
      <c r="F66" s="5"/>
      <c r="G66" s="5"/>
      <c r="H66" s="5"/>
      <c r="I66" s="102"/>
      <c r="J66" s="30"/>
      <c r="K66" s="48" t="str">
        <f t="shared" si="0"/>
        <v/>
      </c>
      <c r="L66" s="42"/>
      <c r="M66" s="6"/>
    </row>
    <row r="67" spans="1:13" ht="20.100000000000001" customHeight="1" x14ac:dyDescent="0.2">
      <c r="A67" s="101"/>
      <c r="B67" s="5"/>
      <c r="C67" s="5"/>
      <c r="D67" s="5"/>
      <c r="E67" s="5"/>
      <c r="F67" s="5"/>
      <c r="G67" s="5"/>
      <c r="H67" s="5"/>
      <c r="I67" s="102"/>
      <c r="J67" s="30"/>
      <c r="K67" s="48" t="str">
        <f t="shared" si="0"/>
        <v/>
      </c>
      <c r="L67" s="42"/>
      <c r="M67" s="6"/>
    </row>
    <row r="68" spans="1:13" ht="20.100000000000001" customHeight="1" x14ac:dyDescent="0.2">
      <c r="A68" s="101"/>
      <c r="B68" s="5"/>
      <c r="C68" s="5"/>
      <c r="D68" s="5"/>
      <c r="E68" s="5"/>
      <c r="F68" s="5"/>
      <c r="G68" s="5"/>
      <c r="H68" s="5"/>
      <c r="I68" s="102"/>
      <c r="J68" s="30"/>
      <c r="K68" s="48" t="str">
        <f t="shared" si="0"/>
        <v/>
      </c>
      <c r="L68" s="42"/>
      <c r="M68" s="6"/>
    </row>
    <row r="69" spans="1:13" ht="20.100000000000001" customHeight="1" x14ac:dyDescent="0.2">
      <c r="A69" s="101"/>
      <c r="B69" s="5"/>
      <c r="C69" s="5"/>
      <c r="D69" s="5"/>
      <c r="E69" s="5"/>
      <c r="F69" s="5"/>
      <c r="G69" s="5"/>
      <c r="H69" s="5"/>
      <c r="I69" s="102"/>
      <c r="J69" s="30"/>
      <c r="K69" s="48" t="str">
        <f t="shared" si="0"/>
        <v/>
      </c>
      <c r="L69" s="42"/>
      <c r="M69" s="6"/>
    </row>
    <row r="70" spans="1:13" ht="20.100000000000001" customHeight="1" x14ac:dyDescent="0.2">
      <c r="A70" s="101"/>
      <c r="B70" s="5"/>
      <c r="C70" s="5"/>
      <c r="D70" s="5"/>
      <c r="E70" s="5"/>
      <c r="F70" s="5"/>
      <c r="G70" s="5"/>
      <c r="H70" s="5"/>
      <c r="I70" s="102"/>
      <c r="J70" s="30"/>
      <c r="K70" s="48" t="str">
        <f t="shared" si="0"/>
        <v/>
      </c>
      <c r="L70" s="42"/>
      <c r="M70" s="6"/>
    </row>
    <row r="71" spans="1:13" ht="20.100000000000001" customHeight="1" x14ac:dyDescent="0.2">
      <c r="A71" s="101"/>
      <c r="B71" s="5"/>
      <c r="C71" s="5"/>
      <c r="D71" s="5"/>
      <c r="E71" s="5"/>
      <c r="F71" s="5"/>
      <c r="G71" s="5"/>
      <c r="H71" s="5"/>
      <c r="I71" s="102"/>
      <c r="J71" s="30"/>
      <c r="K71" s="48" t="str">
        <f t="shared" ref="K71:K105" si="1">IF(J71="","",J71*I71)</f>
        <v/>
      </c>
      <c r="L71" s="42"/>
      <c r="M71" s="6"/>
    </row>
    <row r="72" spans="1:13" ht="20.100000000000001" customHeight="1" x14ac:dyDescent="0.2">
      <c r="A72" s="101"/>
      <c r="B72" s="5"/>
      <c r="C72" s="5"/>
      <c r="D72" s="5"/>
      <c r="E72" s="5"/>
      <c r="F72" s="5"/>
      <c r="G72" s="5"/>
      <c r="H72" s="5"/>
      <c r="I72" s="102"/>
      <c r="J72" s="30"/>
      <c r="K72" s="48" t="str">
        <f t="shared" si="1"/>
        <v/>
      </c>
      <c r="L72" s="42"/>
      <c r="M72" s="6"/>
    </row>
    <row r="73" spans="1:13" ht="20.100000000000001" customHeight="1" x14ac:dyDescent="0.2">
      <c r="A73" s="101"/>
      <c r="B73" s="5"/>
      <c r="C73" s="5"/>
      <c r="D73" s="5"/>
      <c r="E73" s="5"/>
      <c r="F73" s="5"/>
      <c r="G73" s="5"/>
      <c r="H73" s="5"/>
      <c r="I73" s="102"/>
      <c r="J73" s="30"/>
      <c r="K73" s="48" t="str">
        <f t="shared" si="1"/>
        <v/>
      </c>
      <c r="L73" s="42"/>
      <c r="M73" s="6"/>
    </row>
    <row r="74" spans="1:13" ht="20.100000000000001" customHeight="1" x14ac:dyDescent="0.2">
      <c r="A74" s="101"/>
      <c r="B74" s="5"/>
      <c r="C74" s="5"/>
      <c r="D74" s="5"/>
      <c r="E74" s="5"/>
      <c r="F74" s="5"/>
      <c r="G74" s="5"/>
      <c r="H74" s="5"/>
      <c r="I74" s="102"/>
      <c r="J74" s="30"/>
      <c r="K74" s="48" t="str">
        <f t="shared" si="1"/>
        <v/>
      </c>
      <c r="L74" s="42"/>
      <c r="M74" s="6"/>
    </row>
    <row r="75" spans="1:13" ht="20.100000000000001" customHeight="1" x14ac:dyDescent="0.2">
      <c r="A75" s="101"/>
      <c r="B75" s="5"/>
      <c r="C75" s="5"/>
      <c r="D75" s="5"/>
      <c r="E75" s="5"/>
      <c r="F75" s="5"/>
      <c r="G75" s="5"/>
      <c r="H75" s="5"/>
      <c r="I75" s="102"/>
      <c r="J75" s="30"/>
      <c r="K75" s="48" t="str">
        <f t="shared" si="1"/>
        <v/>
      </c>
      <c r="L75" s="42"/>
      <c r="M75" s="6"/>
    </row>
    <row r="76" spans="1:13" ht="20.100000000000001" customHeight="1" x14ac:dyDescent="0.2">
      <c r="A76" s="101"/>
      <c r="B76" s="5"/>
      <c r="C76" s="5"/>
      <c r="D76" s="5"/>
      <c r="E76" s="5"/>
      <c r="F76" s="5"/>
      <c r="G76" s="5"/>
      <c r="H76" s="5"/>
      <c r="I76" s="102"/>
      <c r="J76" s="30"/>
      <c r="K76" s="48" t="str">
        <f t="shared" si="1"/>
        <v/>
      </c>
      <c r="L76" s="42"/>
      <c r="M76" s="6"/>
    </row>
    <row r="77" spans="1:13" ht="20.100000000000001" customHeight="1" x14ac:dyDescent="0.2">
      <c r="A77" s="101"/>
      <c r="B77" s="5"/>
      <c r="C77" s="5"/>
      <c r="D77" s="5"/>
      <c r="E77" s="5"/>
      <c r="F77" s="5"/>
      <c r="G77" s="5"/>
      <c r="H77" s="5"/>
      <c r="I77" s="102"/>
      <c r="J77" s="30"/>
      <c r="K77" s="48" t="str">
        <f t="shared" si="1"/>
        <v/>
      </c>
      <c r="L77" s="42"/>
      <c r="M77" s="6"/>
    </row>
    <row r="78" spans="1:13" ht="20.100000000000001" customHeight="1" x14ac:dyDescent="0.2">
      <c r="A78" s="101"/>
      <c r="B78" s="5"/>
      <c r="C78" s="5"/>
      <c r="D78" s="5"/>
      <c r="E78" s="5"/>
      <c r="F78" s="5"/>
      <c r="G78" s="5"/>
      <c r="H78" s="5"/>
      <c r="I78" s="102"/>
      <c r="J78" s="30"/>
      <c r="K78" s="48" t="str">
        <f t="shared" si="1"/>
        <v/>
      </c>
      <c r="L78" s="42"/>
      <c r="M78" s="6"/>
    </row>
    <row r="79" spans="1:13" ht="20.100000000000001" customHeight="1" x14ac:dyDescent="0.2">
      <c r="A79" s="101"/>
      <c r="B79" s="5"/>
      <c r="C79" s="5"/>
      <c r="D79" s="5"/>
      <c r="E79" s="5"/>
      <c r="F79" s="5"/>
      <c r="G79" s="5"/>
      <c r="H79" s="5"/>
      <c r="I79" s="102"/>
      <c r="J79" s="30"/>
      <c r="K79" s="48" t="str">
        <f t="shared" si="1"/>
        <v/>
      </c>
      <c r="L79" s="42"/>
      <c r="M79" s="6"/>
    </row>
    <row r="80" spans="1:13" ht="20.100000000000001" customHeight="1" x14ac:dyDescent="0.2">
      <c r="A80" s="101"/>
      <c r="B80" s="5"/>
      <c r="C80" s="5"/>
      <c r="D80" s="5"/>
      <c r="E80" s="5"/>
      <c r="F80" s="5"/>
      <c r="G80" s="5"/>
      <c r="H80" s="5"/>
      <c r="I80" s="102"/>
      <c r="J80" s="30"/>
      <c r="K80" s="48" t="str">
        <f t="shared" si="1"/>
        <v/>
      </c>
      <c r="L80" s="42"/>
      <c r="M80" s="6"/>
    </row>
    <row r="81" spans="1:13" ht="20.100000000000001" customHeight="1" x14ac:dyDescent="0.2">
      <c r="A81" s="101"/>
      <c r="B81" s="5"/>
      <c r="C81" s="5"/>
      <c r="D81" s="5"/>
      <c r="E81" s="5"/>
      <c r="F81" s="5"/>
      <c r="G81" s="5"/>
      <c r="H81" s="5"/>
      <c r="I81" s="102"/>
      <c r="J81" s="30"/>
      <c r="K81" s="48" t="str">
        <f t="shared" si="1"/>
        <v/>
      </c>
      <c r="L81" s="42"/>
      <c r="M81" s="6"/>
    </row>
    <row r="82" spans="1:13" ht="20.100000000000001" customHeight="1" x14ac:dyDescent="0.2">
      <c r="A82" s="101"/>
      <c r="B82" s="5"/>
      <c r="C82" s="5"/>
      <c r="D82" s="5"/>
      <c r="E82" s="5"/>
      <c r="F82" s="5"/>
      <c r="G82" s="5"/>
      <c r="H82" s="5"/>
      <c r="I82" s="102"/>
      <c r="J82" s="30"/>
      <c r="K82" s="48" t="str">
        <f t="shared" si="1"/>
        <v/>
      </c>
      <c r="L82" s="42"/>
      <c r="M82" s="6"/>
    </row>
    <row r="83" spans="1:13" ht="20.100000000000001" customHeight="1" x14ac:dyDescent="0.2">
      <c r="A83" s="101"/>
      <c r="B83" s="5"/>
      <c r="C83" s="5"/>
      <c r="D83" s="5"/>
      <c r="E83" s="5"/>
      <c r="F83" s="5"/>
      <c r="G83" s="5"/>
      <c r="H83" s="5"/>
      <c r="I83" s="102"/>
      <c r="J83" s="30"/>
      <c r="K83" s="48" t="str">
        <f t="shared" si="1"/>
        <v/>
      </c>
      <c r="L83" s="42"/>
      <c r="M83" s="6"/>
    </row>
    <row r="84" spans="1:13" ht="20.100000000000001" customHeight="1" x14ac:dyDescent="0.2">
      <c r="A84" s="101"/>
      <c r="B84" s="5"/>
      <c r="C84" s="5"/>
      <c r="D84" s="5"/>
      <c r="E84" s="5"/>
      <c r="F84" s="5"/>
      <c r="G84" s="5"/>
      <c r="H84" s="5"/>
      <c r="I84" s="102"/>
      <c r="J84" s="30"/>
      <c r="K84" s="48" t="str">
        <f t="shared" si="1"/>
        <v/>
      </c>
      <c r="L84" s="42"/>
      <c r="M84" s="6"/>
    </row>
    <row r="85" spans="1:13" ht="20.100000000000001" customHeight="1" x14ac:dyDescent="0.2">
      <c r="A85" s="101"/>
      <c r="B85" s="5"/>
      <c r="C85" s="5"/>
      <c r="D85" s="5"/>
      <c r="E85" s="5"/>
      <c r="F85" s="5"/>
      <c r="G85" s="5"/>
      <c r="H85" s="5"/>
      <c r="I85" s="102"/>
      <c r="J85" s="30"/>
      <c r="K85" s="48" t="str">
        <f t="shared" si="1"/>
        <v/>
      </c>
      <c r="L85" s="42"/>
      <c r="M85" s="6"/>
    </row>
    <row r="86" spans="1:13" ht="20.100000000000001" customHeight="1" x14ac:dyDescent="0.2">
      <c r="A86" s="101"/>
      <c r="B86" s="5"/>
      <c r="C86" s="5"/>
      <c r="D86" s="5"/>
      <c r="E86" s="5"/>
      <c r="F86" s="5"/>
      <c r="G86" s="5"/>
      <c r="H86" s="5"/>
      <c r="I86" s="102"/>
      <c r="J86" s="30"/>
      <c r="K86" s="48" t="str">
        <f t="shared" si="1"/>
        <v/>
      </c>
      <c r="L86" s="42"/>
      <c r="M86" s="6"/>
    </row>
    <row r="87" spans="1:13" ht="20.100000000000001" customHeight="1" x14ac:dyDescent="0.2">
      <c r="A87" s="101"/>
      <c r="B87" s="5"/>
      <c r="C87" s="5"/>
      <c r="D87" s="5"/>
      <c r="E87" s="5"/>
      <c r="F87" s="5"/>
      <c r="G87" s="5"/>
      <c r="H87" s="5"/>
      <c r="I87" s="102"/>
      <c r="J87" s="30"/>
      <c r="K87" s="48" t="str">
        <f t="shared" si="1"/>
        <v/>
      </c>
      <c r="L87" s="42"/>
      <c r="M87" s="6"/>
    </row>
    <row r="88" spans="1:13" ht="20.100000000000001" customHeight="1" x14ac:dyDescent="0.2">
      <c r="A88" s="101"/>
      <c r="B88" s="5"/>
      <c r="C88" s="5"/>
      <c r="D88" s="5"/>
      <c r="E88" s="5"/>
      <c r="F88" s="5"/>
      <c r="G88" s="5"/>
      <c r="H88" s="5"/>
      <c r="I88" s="102"/>
      <c r="J88" s="30"/>
      <c r="K88" s="48" t="str">
        <f t="shared" si="1"/>
        <v/>
      </c>
      <c r="L88" s="42"/>
      <c r="M88" s="6"/>
    </row>
    <row r="89" spans="1:13" ht="20.100000000000001" customHeight="1" x14ac:dyDescent="0.2">
      <c r="A89" s="101"/>
      <c r="B89" s="5"/>
      <c r="C89" s="5"/>
      <c r="D89" s="5"/>
      <c r="E89" s="5"/>
      <c r="F89" s="5"/>
      <c r="G89" s="5"/>
      <c r="H89" s="5"/>
      <c r="I89" s="102"/>
      <c r="J89" s="30"/>
      <c r="K89" s="48" t="str">
        <f t="shared" si="1"/>
        <v/>
      </c>
      <c r="L89" s="42"/>
      <c r="M89" s="6"/>
    </row>
    <row r="90" spans="1:13" ht="20.100000000000001" customHeight="1" x14ac:dyDescent="0.2">
      <c r="A90" s="101"/>
      <c r="B90" s="5"/>
      <c r="C90" s="5"/>
      <c r="D90" s="5"/>
      <c r="E90" s="5"/>
      <c r="F90" s="5"/>
      <c r="G90" s="5"/>
      <c r="H90" s="5"/>
      <c r="I90" s="102"/>
      <c r="J90" s="30"/>
      <c r="K90" s="48" t="str">
        <f t="shared" si="1"/>
        <v/>
      </c>
      <c r="L90" s="42"/>
      <c r="M90" s="6"/>
    </row>
    <row r="91" spans="1:13" ht="20.100000000000001" customHeight="1" x14ac:dyDescent="0.2">
      <c r="A91" s="101"/>
      <c r="B91" s="5"/>
      <c r="C91" s="5"/>
      <c r="D91" s="5"/>
      <c r="E91" s="5"/>
      <c r="F91" s="5"/>
      <c r="G91" s="5"/>
      <c r="H91" s="5"/>
      <c r="I91" s="102"/>
      <c r="J91" s="30"/>
      <c r="K91" s="48" t="str">
        <f t="shared" si="1"/>
        <v/>
      </c>
      <c r="L91" s="42"/>
      <c r="M91" s="6"/>
    </row>
    <row r="92" spans="1:13" ht="20.100000000000001" customHeight="1" x14ac:dyDescent="0.2">
      <c r="A92" s="101"/>
      <c r="B92" s="5"/>
      <c r="C92" s="5"/>
      <c r="D92" s="5"/>
      <c r="E92" s="5"/>
      <c r="F92" s="5"/>
      <c r="G92" s="5"/>
      <c r="H92" s="5"/>
      <c r="I92" s="102"/>
      <c r="J92" s="30"/>
      <c r="K92" s="48" t="str">
        <f t="shared" si="1"/>
        <v/>
      </c>
      <c r="L92" s="42"/>
      <c r="M92" s="6"/>
    </row>
    <row r="93" spans="1:13" ht="20.100000000000001" customHeight="1" x14ac:dyDescent="0.2">
      <c r="A93" s="101"/>
      <c r="B93" s="5"/>
      <c r="C93" s="5"/>
      <c r="D93" s="5"/>
      <c r="E93" s="5"/>
      <c r="F93" s="5"/>
      <c r="G93" s="5"/>
      <c r="H93" s="5"/>
      <c r="I93" s="102"/>
      <c r="J93" s="30"/>
      <c r="K93" s="48" t="str">
        <f t="shared" si="1"/>
        <v/>
      </c>
      <c r="L93" s="42"/>
      <c r="M93" s="6"/>
    </row>
    <row r="94" spans="1:13" ht="20.100000000000001" customHeight="1" x14ac:dyDescent="0.2">
      <c r="A94" s="101"/>
      <c r="B94" s="5"/>
      <c r="C94" s="5"/>
      <c r="D94" s="5"/>
      <c r="E94" s="5"/>
      <c r="F94" s="5"/>
      <c r="G94" s="5"/>
      <c r="H94" s="5"/>
      <c r="I94" s="102"/>
      <c r="J94" s="30"/>
      <c r="K94" s="48" t="str">
        <f t="shared" si="1"/>
        <v/>
      </c>
      <c r="L94" s="42"/>
      <c r="M94" s="6"/>
    </row>
    <row r="95" spans="1:13" ht="20.100000000000001" customHeight="1" x14ac:dyDescent="0.2">
      <c r="A95" s="101"/>
      <c r="B95" s="5"/>
      <c r="C95" s="5"/>
      <c r="D95" s="5"/>
      <c r="E95" s="5"/>
      <c r="F95" s="5"/>
      <c r="G95" s="5"/>
      <c r="H95" s="5"/>
      <c r="I95" s="102"/>
      <c r="J95" s="30"/>
      <c r="K95" s="48" t="str">
        <f t="shared" si="1"/>
        <v/>
      </c>
      <c r="L95" s="42"/>
      <c r="M95" s="6"/>
    </row>
    <row r="96" spans="1:13" ht="20.100000000000001" customHeight="1" x14ac:dyDescent="0.2">
      <c r="A96" s="101"/>
      <c r="B96" s="5"/>
      <c r="C96" s="5"/>
      <c r="D96" s="5"/>
      <c r="E96" s="5"/>
      <c r="F96" s="5"/>
      <c r="G96" s="5"/>
      <c r="H96" s="5"/>
      <c r="I96" s="102"/>
      <c r="J96" s="30"/>
      <c r="K96" s="48" t="str">
        <f t="shared" si="1"/>
        <v/>
      </c>
      <c r="L96" s="42"/>
      <c r="M96" s="6"/>
    </row>
    <row r="97" spans="1:13" ht="20.100000000000001" customHeight="1" x14ac:dyDescent="0.2">
      <c r="A97" s="101"/>
      <c r="B97" s="5"/>
      <c r="C97" s="5"/>
      <c r="D97" s="5"/>
      <c r="E97" s="5"/>
      <c r="F97" s="5"/>
      <c r="G97" s="5"/>
      <c r="H97" s="5"/>
      <c r="I97" s="102"/>
      <c r="J97" s="30"/>
      <c r="K97" s="48" t="str">
        <f t="shared" si="1"/>
        <v/>
      </c>
      <c r="L97" s="42"/>
      <c r="M97" s="6"/>
    </row>
    <row r="98" spans="1:13" ht="20.100000000000001" customHeight="1" x14ac:dyDescent="0.2">
      <c r="A98" s="101"/>
      <c r="B98" s="5"/>
      <c r="C98" s="5"/>
      <c r="D98" s="5"/>
      <c r="E98" s="5"/>
      <c r="F98" s="5"/>
      <c r="G98" s="5"/>
      <c r="H98" s="5"/>
      <c r="I98" s="102"/>
      <c r="J98" s="30"/>
      <c r="K98" s="48" t="str">
        <f t="shared" si="1"/>
        <v/>
      </c>
      <c r="L98" s="42"/>
      <c r="M98" s="6"/>
    </row>
    <row r="99" spans="1:13" ht="20.100000000000001" customHeight="1" x14ac:dyDescent="0.2">
      <c r="A99" s="101"/>
      <c r="B99" s="5"/>
      <c r="C99" s="5"/>
      <c r="D99" s="5"/>
      <c r="E99" s="5"/>
      <c r="F99" s="5"/>
      <c r="G99" s="5"/>
      <c r="H99" s="5"/>
      <c r="I99" s="102"/>
      <c r="J99" s="30"/>
      <c r="K99" s="48" t="str">
        <f t="shared" si="1"/>
        <v/>
      </c>
      <c r="L99" s="42"/>
      <c r="M99" s="6"/>
    </row>
    <row r="100" spans="1:13" ht="20.100000000000001" customHeight="1" x14ac:dyDescent="0.2">
      <c r="A100" s="101"/>
      <c r="B100" s="5"/>
      <c r="C100" s="5"/>
      <c r="D100" s="5"/>
      <c r="E100" s="5"/>
      <c r="F100" s="5"/>
      <c r="G100" s="5"/>
      <c r="H100" s="5"/>
      <c r="I100" s="102"/>
      <c r="J100" s="30"/>
      <c r="K100" s="48" t="str">
        <f t="shared" si="1"/>
        <v/>
      </c>
      <c r="L100" s="42"/>
      <c r="M100" s="6"/>
    </row>
    <row r="101" spans="1:13" ht="20.100000000000001" customHeight="1" x14ac:dyDescent="0.2">
      <c r="A101" s="101"/>
      <c r="B101" s="5"/>
      <c r="C101" s="5"/>
      <c r="D101" s="5"/>
      <c r="E101" s="5"/>
      <c r="F101" s="5"/>
      <c r="G101" s="5"/>
      <c r="H101" s="5"/>
      <c r="I101" s="102"/>
      <c r="J101" s="30"/>
      <c r="K101" s="48" t="str">
        <f t="shared" si="1"/>
        <v/>
      </c>
      <c r="L101" s="42"/>
      <c r="M101" s="6"/>
    </row>
    <row r="102" spans="1:13" ht="20.100000000000001" customHeight="1" x14ac:dyDescent="0.2">
      <c r="A102" s="101"/>
      <c r="B102" s="5"/>
      <c r="C102" s="5"/>
      <c r="D102" s="5"/>
      <c r="E102" s="5"/>
      <c r="F102" s="5"/>
      <c r="G102" s="5"/>
      <c r="H102" s="5"/>
      <c r="I102" s="102"/>
      <c r="J102" s="30"/>
      <c r="K102" s="48" t="str">
        <f t="shared" si="1"/>
        <v/>
      </c>
      <c r="L102" s="42"/>
      <c r="M102" s="6"/>
    </row>
    <row r="103" spans="1:13" ht="20.100000000000001" customHeight="1" x14ac:dyDescent="0.2">
      <c r="A103" s="101"/>
      <c r="B103" s="5"/>
      <c r="C103" s="5"/>
      <c r="D103" s="5"/>
      <c r="E103" s="5"/>
      <c r="F103" s="5"/>
      <c r="G103" s="5"/>
      <c r="H103" s="5"/>
      <c r="I103" s="102"/>
      <c r="J103" s="30"/>
      <c r="K103" s="48" t="str">
        <f t="shared" si="1"/>
        <v/>
      </c>
      <c r="L103" s="42"/>
      <c r="M103" s="6"/>
    </row>
    <row r="104" spans="1:13" ht="20.100000000000001" customHeight="1" x14ac:dyDescent="0.2">
      <c r="A104" s="101"/>
      <c r="B104" s="5"/>
      <c r="C104" s="5"/>
      <c r="D104" s="5"/>
      <c r="E104" s="5"/>
      <c r="F104" s="5"/>
      <c r="G104" s="5"/>
      <c r="H104" s="5"/>
      <c r="I104" s="102"/>
      <c r="J104" s="30"/>
      <c r="K104" s="48" t="str">
        <f t="shared" si="1"/>
        <v/>
      </c>
      <c r="L104" s="42"/>
      <c r="M104" s="6"/>
    </row>
    <row r="105" spans="1:13" ht="20.100000000000001" customHeight="1" x14ac:dyDescent="0.2">
      <c r="A105" s="106"/>
      <c r="B105" s="5"/>
      <c r="C105" s="121"/>
      <c r="D105" s="121"/>
      <c r="E105" s="121"/>
      <c r="F105" s="121"/>
      <c r="G105" s="121"/>
      <c r="H105" s="121"/>
      <c r="I105" s="122"/>
      <c r="J105" s="30"/>
      <c r="K105" s="48" t="str">
        <f t="shared" si="1"/>
        <v/>
      </c>
      <c r="L105" s="42"/>
      <c r="M105" s="6"/>
    </row>
  </sheetData>
  <sheetProtection formatCells="0" formatColumns="0" formatRows="0" insertRows="0"/>
  <mergeCells count="6">
    <mergeCell ref="A2:M2"/>
    <mergeCell ref="A1:M1"/>
    <mergeCell ref="A5:I5"/>
    <mergeCell ref="J5:M5"/>
    <mergeCell ref="A4:M4"/>
    <mergeCell ref="A3:M3"/>
  </mergeCells>
  <conditionalFormatting sqref="L7:L105">
    <cfRule type="expression" dxfId="156" priority="14">
      <formula>RIGHT($L$6,9)="N/A Metro"</formula>
    </cfRule>
  </conditionalFormatting>
  <conditionalFormatting sqref="C7:H7">
    <cfRule type="expression" dxfId="155" priority="10">
      <formula>AND(#REF!&lt;&gt;"Device",#REF!&lt;&gt;"")</formula>
    </cfRule>
  </conditionalFormatting>
  <conditionalFormatting sqref="A7">
    <cfRule type="expression" dxfId="154" priority="9">
      <formula>AND(#REF!&lt;&gt;"Device",#REF!&lt;&gt;"")</formula>
    </cfRule>
  </conditionalFormatting>
  <conditionalFormatting sqref="A9:A105">
    <cfRule type="expression" dxfId="153" priority="7">
      <formula>AND(#REF!&lt;&gt;"Device",#REF!&lt;&gt;"")</formula>
    </cfRule>
  </conditionalFormatting>
  <conditionalFormatting sqref="A8">
    <cfRule type="expression" dxfId="152" priority="6">
      <formula>AND(#REF!&lt;&gt;"Device",#REF!&lt;&gt;"")</formula>
    </cfRule>
  </conditionalFormatting>
  <conditionalFormatting sqref="C8:H105">
    <cfRule type="expression" dxfId="151" priority="5">
      <formula>AND(#REF!&lt;&gt;"Device",#REF!&lt;&gt;"")</formula>
    </cfRule>
  </conditionalFormatting>
  <conditionalFormatting sqref="B7:B105">
    <cfRule type="expression" dxfId="150" priority="4">
      <formula>AND(#REF!&lt;&gt;"Device",#REF!&lt;&gt;"")</formula>
    </cfRule>
  </conditionalFormatting>
  <conditionalFormatting sqref="C7:I105">
    <cfRule type="expression" dxfId="149" priority="1">
      <formula>$B7="Economy"</formula>
    </cfRule>
    <cfRule type="expression" dxfId="148" priority="2">
      <formula>$B7="Green"</formula>
    </cfRule>
    <cfRule type="expression" dxfId="147" priority="3">
      <formula>$B7="Premium"</formula>
    </cfRule>
  </conditionalFormatting>
  <dataValidations count="3">
    <dataValidation type="list" allowBlank="1" showInputMessage="1" showErrorMessage="1" sqref="B7:B105" xr:uid="{28729241-3983-4C48-A41D-BF73275664B1}">
      <formula1>ProdGrade</formula1>
    </dataValidation>
    <dataValidation type="list" allowBlank="1" showInputMessage="1" showErrorMessage="1" sqref="C7" xr:uid="{AE328698-FCD1-4547-AAA2-73729197E34F}">
      <formula1>_cleaning</formula1>
    </dataValidation>
    <dataValidation type="list" allowBlank="1" showInputMessage="1" showErrorMessage="1" sqref="D7:F7" xr:uid="{F32F8382-D83F-4755-83EB-68831DD60242}">
      <formula1>_uselist2</formula1>
    </dataValidation>
  </dataValidations>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D883C"/>
  </sheetPr>
  <dimension ref="A1:K45"/>
  <sheetViews>
    <sheetView tabSelected="1" topLeftCell="A10" zoomScaleNormal="100" workbookViewId="0">
      <selection activeCell="B17" sqref="B17"/>
    </sheetView>
  </sheetViews>
  <sheetFormatPr defaultColWidth="9" defaultRowHeight="14.25" x14ac:dyDescent="0.2"/>
  <cols>
    <col min="1" max="1" width="31.375" style="2" customWidth="1"/>
    <col min="2" max="2" width="35" style="2" customWidth="1"/>
    <col min="3" max="3" width="20.625" style="2" customWidth="1"/>
    <col min="4" max="4" width="32.125" style="2" customWidth="1"/>
    <col min="5" max="5" width="16.375" style="2" customWidth="1"/>
    <col min="6" max="6" width="22.625" style="2" customWidth="1"/>
    <col min="7" max="7" width="13.25" style="2" customWidth="1"/>
    <col min="8" max="8" width="18.625" style="2" customWidth="1"/>
    <col min="9" max="9" width="28.375" style="2" customWidth="1"/>
    <col min="10" max="10" width="11.375" style="2" customWidth="1"/>
    <col min="11" max="11" width="13.5" style="2" customWidth="1"/>
    <col min="12" max="16384" width="9" style="2"/>
  </cols>
  <sheetData>
    <row r="1" spans="1:9" ht="26.25" customHeight="1" thickBot="1" x14ac:dyDescent="0.25">
      <c r="A1" s="230" t="s">
        <v>100</v>
      </c>
      <c r="B1" s="231"/>
      <c r="C1" s="231"/>
      <c r="D1" s="232"/>
      <c r="F1" s="36" t="s">
        <v>1</v>
      </c>
      <c r="G1" s="129" t="str">
        <f>"CUAOFP2023 Order - "&amp;B3&amp;" - "&amp;TEXT(B45,"dd/mm/yyyy")</f>
        <v>CUAOFP2023 Order -  - 00/01/1900</v>
      </c>
      <c r="H1" s="129"/>
      <c r="I1" s="129"/>
    </row>
    <row r="2" spans="1:9" ht="24.95" customHeight="1" thickBot="1" x14ac:dyDescent="0.25">
      <c r="A2" s="233" t="s">
        <v>101</v>
      </c>
      <c r="B2" s="234"/>
      <c r="C2" s="234"/>
      <c r="D2" s="235"/>
      <c r="F2" s="207" t="s">
        <v>102</v>
      </c>
      <c r="G2" s="208"/>
      <c r="H2" s="208"/>
      <c r="I2" s="209"/>
    </row>
    <row r="3" spans="1:9" ht="24.95" customHeight="1" x14ac:dyDescent="0.2">
      <c r="A3" s="3" t="s">
        <v>103</v>
      </c>
      <c r="B3" s="13"/>
      <c r="F3" s="213" t="s">
        <v>104</v>
      </c>
      <c r="G3" s="214"/>
      <c r="H3" s="214"/>
      <c r="I3" s="215"/>
    </row>
    <row r="4" spans="1:9" ht="24.95" customHeight="1" x14ac:dyDescent="0.2">
      <c r="A4" s="4" t="s">
        <v>105</v>
      </c>
      <c r="B4" s="57" t="str">
        <f>IF(Quote_Summary!B3="","",Quote_Summary!B3)</f>
        <v/>
      </c>
      <c r="F4" s="216"/>
      <c r="G4" s="217"/>
      <c r="H4" s="217"/>
      <c r="I4" s="218"/>
    </row>
    <row r="5" spans="1:9" ht="27.6" customHeight="1" x14ac:dyDescent="0.2">
      <c r="A5" s="35" t="s">
        <v>21</v>
      </c>
      <c r="B5" s="58">
        <f>Quote_Summary!B13</f>
        <v>0</v>
      </c>
      <c r="F5" s="216"/>
      <c r="G5" s="217"/>
      <c r="H5" s="217"/>
      <c r="I5" s="218"/>
    </row>
    <row r="6" spans="1:9" ht="30" customHeight="1" x14ac:dyDescent="0.2">
      <c r="A6" s="210" t="s">
        <v>24</v>
      </c>
      <c r="B6" s="59" t="str">
        <f>IF(Quote_Summary!B14="","",Quote_Summary!B14)</f>
        <v/>
      </c>
      <c r="C6" s="54"/>
      <c r="D6" s="54"/>
      <c r="F6" s="216"/>
      <c r="G6" s="217"/>
      <c r="H6" s="217"/>
      <c r="I6" s="218"/>
    </row>
    <row r="7" spans="1:9" ht="23.25" customHeight="1" x14ac:dyDescent="0.2">
      <c r="A7" s="211"/>
      <c r="B7" s="55"/>
      <c r="C7" s="54"/>
      <c r="D7" s="54"/>
      <c r="F7" s="216"/>
      <c r="G7" s="217"/>
      <c r="H7" s="217"/>
      <c r="I7" s="218"/>
    </row>
    <row r="8" spans="1:9" ht="24.95" customHeight="1" x14ac:dyDescent="0.2">
      <c r="A8" s="4" t="s">
        <v>8</v>
      </c>
      <c r="B8" s="57" t="s">
        <v>9</v>
      </c>
      <c r="C8" s="160"/>
      <c r="D8" s="212"/>
      <c r="F8" s="216"/>
      <c r="G8" s="217"/>
      <c r="H8" s="217"/>
      <c r="I8" s="218"/>
    </row>
    <row r="9" spans="1:9" ht="28.5" customHeight="1" thickBot="1" x14ac:dyDescent="0.25">
      <c r="A9" s="3" t="s">
        <v>106</v>
      </c>
      <c r="B9" s="13" t="s">
        <v>107</v>
      </c>
      <c r="F9" s="219"/>
      <c r="G9" s="220"/>
      <c r="H9" s="220"/>
      <c r="I9" s="221"/>
    </row>
    <row r="10" spans="1:9" ht="30" customHeight="1" x14ac:dyDescent="0.2">
      <c r="A10" s="4" t="s">
        <v>108</v>
      </c>
      <c r="B10" s="53"/>
      <c r="C10" s="160"/>
      <c r="D10" s="212"/>
    </row>
    <row r="11" spans="1:9" ht="24.95" customHeight="1" x14ac:dyDescent="0.2">
      <c r="A11" s="239" t="s">
        <v>109</v>
      </c>
      <c r="B11" s="240"/>
      <c r="C11" s="240"/>
      <c r="D11" s="240"/>
    </row>
    <row r="12" spans="1:9" ht="95.1" customHeight="1" x14ac:dyDescent="0.2">
      <c r="A12" s="241" t="str">
        <f>CONCATENATE("The terms and conditions of the contract are defined in the following documents which shall be read in the order of precedence shown in the General Conditions of Contract (Dec 2020) Section 4.3.",CHAR(10),CHAR(10),
"Where any inconsistency occurs between the provisions contained in two or more Customer Contract Documents, the Customer Contract Document lower in the order of precedence shall, ","where possible, be read down to resolve the inconsistency. If the inconsistency remains incapable of resolution by reading down, the inconsistent", "provisions shall be severed from the Customer Contract Document lower in the order of precedence without otherwise diminishing the enforceability of the remaining provisions of that document.")</f>
        <v>The terms and conditions of the contract are defined in the following documents which shall be read in the order of precedence shown in the General Conditions of Contract (Dec 2020) Section 4.3.
Where any inconsistency occurs between the provisions contained in two or more Customer Contract Documents, the Customer Contract Document lower in the order of precedence shall, where possible, be read down to resolve the inconsistency. If the inconsistency remains incapable of resolution by reading down, the inconsistentprovisions shall be severed from the Customer Contract Document lower in the order of precedence without otherwise diminishing the enforceability of the remaining provisions of that document.</v>
      </c>
      <c r="B12" s="242"/>
      <c r="C12" s="242"/>
      <c r="D12" s="242"/>
    </row>
    <row r="13" spans="1:9" ht="50.1" customHeight="1" x14ac:dyDescent="0.2">
      <c r="A13" s="236" t="s">
        <v>110</v>
      </c>
      <c r="B13" s="237"/>
      <c r="C13" s="237"/>
      <c r="D13" s="238"/>
    </row>
    <row r="14" spans="1:9" ht="24.95" customHeight="1" x14ac:dyDescent="0.2">
      <c r="A14" s="4" t="s">
        <v>111</v>
      </c>
      <c r="B14" s="14"/>
    </row>
    <row r="15" spans="1:9" ht="44.25" customHeight="1" x14ac:dyDescent="0.2">
      <c r="A15" s="15" t="s">
        <v>112</v>
      </c>
      <c r="B15" s="243"/>
      <c r="C15" s="244"/>
      <c r="D15" s="244"/>
    </row>
    <row r="16" spans="1:9" ht="24.95" customHeight="1" x14ac:dyDescent="0.2">
      <c r="A16" s="233" t="s">
        <v>113</v>
      </c>
      <c r="B16" s="234"/>
      <c r="C16" s="234"/>
      <c r="D16" s="235"/>
    </row>
    <row r="17" spans="1:11" ht="30" customHeight="1" x14ac:dyDescent="0.2">
      <c r="A17" s="4" t="s">
        <v>55</v>
      </c>
      <c r="B17" s="60"/>
      <c r="C17" s="4" t="s">
        <v>56</v>
      </c>
      <c r="D17" s="57"/>
    </row>
    <row r="18" spans="1:11" ht="30" customHeight="1" x14ac:dyDescent="0.2">
      <c r="A18" s="4" t="s">
        <v>57</v>
      </c>
      <c r="B18" s="61"/>
      <c r="C18" s="4" t="s">
        <v>58</v>
      </c>
      <c r="D18" s="62"/>
    </row>
    <row r="19" spans="1:11" ht="30" customHeight="1" x14ac:dyDescent="0.2">
      <c r="A19" s="4" t="s">
        <v>114</v>
      </c>
      <c r="B19" s="57" t="str">
        <f>IF(Quote_Summary!B42="","",Quote_Summary!B42)</f>
        <v/>
      </c>
      <c r="C19" s="32" t="s">
        <v>31</v>
      </c>
      <c r="D19" s="57" t="str">
        <f>IF(Quote_Summary!D42="","",Quote_Summary!D42)</f>
        <v/>
      </c>
    </row>
    <row r="20" spans="1:11" ht="30" customHeight="1" x14ac:dyDescent="0.2">
      <c r="A20" s="4" t="s">
        <v>60</v>
      </c>
      <c r="B20" s="63" t="str">
        <f>IF(Quote_Summary!B43="","",Quote_Summary!B43)</f>
        <v/>
      </c>
      <c r="C20" s="4" t="s">
        <v>61</v>
      </c>
      <c r="D20" s="57" t="str">
        <f>IF(Quote_Summary!D43="","",Quote_Summary!D43)</f>
        <v/>
      </c>
    </row>
    <row r="21" spans="1:11" ht="30" customHeight="1" x14ac:dyDescent="0.2">
      <c r="A21" s="92" t="s">
        <v>62</v>
      </c>
      <c r="B21" s="225" t="str">
        <f>IF(Quote_Summary!B44="","",Quote_Summary!B44)</f>
        <v/>
      </c>
      <c r="C21" s="226"/>
      <c r="D21" s="227"/>
    </row>
    <row r="22" spans="1:11" ht="30" customHeight="1" x14ac:dyDescent="0.2">
      <c r="A22" s="222" t="s">
        <v>115</v>
      </c>
      <c r="B22" s="223"/>
      <c r="C22" s="223"/>
      <c r="D22" s="224"/>
      <c r="F22" s="56"/>
      <c r="G22" s="56"/>
      <c r="H22" s="56"/>
      <c r="I22" s="56"/>
      <c r="J22" s="56"/>
      <c r="K22" s="56"/>
    </row>
    <row r="23" spans="1:11" ht="24.95" customHeight="1" thickBot="1" x14ac:dyDescent="0.25">
      <c r="A23" s="28" t="s">
        <v>116</v>
      </c>
      <c r="B23" s="53"/>
      <c r="C23" s="228" t="str">
        <f>IF(AND(B6="",B7=""),"","("&amp;IF(LEFT(B5,1)="4",B7,B6)&amp;")")</f>
        <v/>
      </c>
      <c r="D23" s="229"/>
      <c r="F23" s="56"/>
      <c r="G23" s="56"/>
      <c r="H23" s="56"/>
      <c r="I23" s="56"/>
      <c r="J23" s="56"/>
      <c r="K23" s="56"/>
    </row>
    <row r="24" spans="1:11" ht="24.95" customHeight="1" thickBot="1" x14ac:dyDescent="0.25">
      <c r="A24" s="133" t="s">
        <v>29</v>
      </c>
      <c r="B24" s="134"/>
      <c r="C24" s="134"/>
      <c r="D24" s="135"/>
      <c r="F24" s="56"/>
      <c r="G24" s="56"/>
      <c r="H24" s="56"/>
      <c r="I24" s="56"/>
      <c r="J24" s="56"/>
      <c r="K24" s="56"/>
    </row>
    <row r="25" spans="1:11" ht="24.95" customHeight="1" x14ac:dyDescent="0.2">
      <c r="A25" s="17" t="s">
        <v>30</v>
      </c>
      <c r="B25" s="64" t="str">
        <f>IF(Quote_Summary!B17="","",Quote_Summary!B17)</f>
        <v/>
      </c>
      <c r="C25" s="73" t="s">
        <v>31</v>
      </c>
      <c r="D25" s="66" t="str">
        <f>IF(Quote_Summary!D17="","",Quote_Summary!D17)</f>
        <v>Procurement Manager</v>
      </c>
      <c r="F25" s="56"/>
      <c r="G25" s="56"/>
      <c r="H25" s="56"/>
      <c r="I25" s="56"/>
      <c r="J25" s="56"/>
      <c r="K25" s="56"/>
    </row>
    <row r="26" spans="1:11" ht="24.95" customHeight="1" thickBot="1" x14ac:dyDescent="0.25">
      <c r="A26" s="19" t="s">
        <v>33</v>
      </c>
      <c r="B26" s="65" t="str">
        <f>IF(Quote_Summary!B18="","",Quote_Summary!B18)</f>
        <v/>
      </c>
      <c r="C26" s="21" t="s">
        <v>34</v>
      </c>
      <c r="D26" s="67" t="str">
        <f>IF(Quote_Summary!D18="","",Quote_Summary!D18)</f>
        <v/>
      </c>
      <c r="F26" s="56"/>
      <c r="G26" s="56"/>
      <c r="H26" s="56"/>
      <c r="I26" s="56"/>
      <c r="J26" s="56"/>
      <c r="K26" s="56"/>
    </row>
    <row r="27" spans="1:11" ht="24.95" customHeight="1" thickBot="1" x14ac:dyDescent="0.25">
      <c r="A27" s="133" t="s">
        <v>35</v>
      </c>
      <c r="B27" s="134"/>
      <c r="C27" s="134"/>
      <c r="D27" s="135"/>
      <c r="F27" s="56"/>
      <c r="G27" s="56"/>
      <c r="H27" s="56"/>
      <c r="I27" s="56"/>
      <c r="J27" s="56"/>
      <c r="K27" s="56"/>
    </row>
    <row r="28" spans="1:11" ht="24.95" customHeight="1" x14ac:dyDescent="0.2">
      <c r="A28" s="17" t="s">
        <v>30</v>
      </c>
      <c r="B28" s="64" t="str">
        <f>IF(Quote_Summary!B20="","",Quote_Summary!B20)</f>
        <v/>
      </c>
      <c r="C28" s="73" t="s">
        <v>31</v>
      </c>
      <c r="D28" s="66" t="str">
        <f>IF(Quote_Summary!D20="","",Quote_Summary!D20)</f>
        <v>Procurement Manager</v>
      </c>
      <c r="F28" s="56"/>
      <c r="G28" s="56"/>
      <c r="H28" s="56"/>
      <c r="I28" s="56"/>
      <c r="J28" s="56"/>
      <c r="K28" s="56"/>
    </row>
    <row r="29" spans="1:11" ht="24.95" customHeight="1" x14ac:dyDescent="0.2">
      <c r="A29" s="24" t="s">
        <v>33</v>
      </c>
      <c r="B29" s="69" t="str">
        <f>IF(Quote_Summary!B21="","",Quote_Summary!B21)</f>
        <v/>
      </c>
      <c r="C29" s="23" t="s">
        <v>34</v>
      </c>
      <c r="D29" s="68" t="str">
        <f>IF(Quote_Summary!D21="","",Quote_Summary!D21)</f>
        <v/>
      </c>
      <c r="F29" s="56"/>
      <c r="G29" s="56"/>
      <c r="H29" s="56"/>
      <c r="I29" s="56"/>
      <c r="J29" s="56"/>
      <c r="K29" s="56"/>
    </row>
    <row r="30" spans="1:11" ht="30" customHeight="1" x14ac:dyDescent="0.2">
      <c r="A30" s="248" t="s">
        <v>117</v>
      </c>
      <c r="B30" s="223"/>
      <c r="C30" s="223"/>
      <c r="D30" s="249"/>
      <c r="F30" s="56"/>
      <c r="G30" s="56"/>
      <c r="H30" s="56"/>
      <c r="I30" s="56"/>
      <c r="J30" s="56"/>
      <c r="K30" s="56"/>
    </row>
    <row r="31" spans="1:11" ht="30" customHeight="1" x14ac:dyDescent="0.2">
      <c r="A31" s="4" t="s">
        <v>118</v>
      </c>
      <c r="B31" s="250" t="s">
        <v>119</v>
      </c>
      <c r="C31" s="251"/>
      <c r="F31" s="56"/>
      <c r="G31" s="56"/>
      <c r="H31" s="56"/>
      <c r="I31" s="56"/>
      <c r="J31" s="56"/>
      <c r="K31" s="56"/>
    </row>
    <row r="32" spans="1:11" ht="30" customHeight="1" x14ac:dyDescent="0.2">
      <c r="A32" s="4" t="s">
        <v>40</v>
      </c>
      <c r="B32" s="34" t="str">
        <f>IF(Quote_Summary!B25="","",Quote_Summary!B25)</f>
        <v/>
      </c>
      <c r="C32" s="32" t="s">
        <v>120</v>
      </c>
      <c r="D32" s="34" t="str">
        <f>IF(Quote_Summary!D25="","",Quote_Summary!D25)</f>
        <v/>
      </c>
    </row>
    <row r="33" spans="1:4" ht="30" customHeight="1" x14ac:dyDescent="0.2">
      <c r="A33" s="32" t="s">
        <v>121</v>
      </c>
      <c r="B33" s="33" t="str">
        <f>IF(Quote_Summary!B26="","",Quote_Summary!B26)</f>
        <v/>
      </c>
      <c r="C33" s="4" t="s">
        <v>26</v>
      </c>
      <c r="D33" s="34" t="str">
        <f>IF(Quote_Summary!D26="","",Quote_Summary!D26)</f>
        <v/>
      </c>
    </row>
    <row r="34" spans="1:4" ht="30" customHeight="1" x14ac:dyDescent="0.2">
      <c r="A34" s="4" t="s">
        <v>122</v>
      </c>
      <c r="B34" s="173" t="str">
        <f>IF(Quote_Summary!B27="","",Quote_Summary!B27)</f>
        <v/>
      </c>
      <c r="C34" s="174" t="str">
        <f>IF(Quote_Summary!C27="","",Quote_Summary!C27)</f>
        <v/>
      </c>
      <c r="D34" s="174" t="str">
        <f>IF(Quote_Summary!D27="","",Quote_Summary!D27)</f>
        <v/>
      </c>
    </row>
    <row r="35" spans="1:4" ht="30" customHeight="1" x14ac:dyDescent="0.2">
      <c r="A35" s="4" t="s">
        <v>44</v>
      </c>
      <c r="B35" s="173" t="str">
        <f>IF(Quote_Summary!B28="","",Quote_Summary!B28)</f>
        <v/>
      </c>
      <c r="C35" s="174" t="str">
        <f>IF(Quote_Summary!C28="","",Quote_Summary!C28)</f>
        <v/>
      </c>
      <c r="D35" s="174" t="str">
        <f>IF(Quote_Summary!D28="","",Quote_Summary!D28)</f>
        <v/>
      </c>
    </row>
    <row r="36" spans="1:4" ht="30" customHeight="1" x14ac:dyDescent="0.2">
      <c r="A36" s="4" t="s">
        <v>123</v>
      </c>
      <c r="B36" s="180" t="str">
        <f>IF(Quote_Summary!B29="","",Quote_Summary!B29)</f>
        <v/>
      </c>
      <c r="C36" s="181" t="str">
        <f>IF(Quote_Summary!C29="","",Quote_Summary!C29)</f>
        <v/>
      </c>
      <c r="D36" s="181" t="str">
        <f>IF(Quote_Summary!D29="","",Quote_Summary!D29)</f>
        <v/>
      </c>
    </row>
    <row r="37" spans="1:4" ht="30" customHeight="1" x14ac:dyDescent="0.2">
      <c r="A37" s="252" t="s">
        <v>124</v>
      </c>
      <c r="B37" s="253"/>
      <c r="C37" s="253"/>
      <c r="D37" s="254"/>
    </row>
    <row r="38" spans="1:4" ht="30" customHeight="1" x14ac:dyDescent="0.2">
      <c r="A38" s="17" t="s">
        <v>47</v>
      </c>
      <c r="B38" s="264">
        <f>Quote_Summary!B31</f>
        <v>0</v>
      </c>
      <c r="C38" s="265"/>
      <c r="D38" s="81" t="str">
        <f>Quote_Summary!D31</f>
        <v>Please specify Region/Area</v>
      </c>
    </row>
    <row r="39" spans="1:4" ht="30" customHeight="1" x14ac:dyDescent="0.2">
      <c r="A39" s="73" t="s">
        <v>125</v>
      </c>
      <c r="B39" s="255" t="str">
        <f>IF(Quote_Summary!B32="","",Quote_Summary!B32)</f>
        <v/>
      </c>
      <c r="C39" s="256"/>
      <c r="D39" s="257"/>
    </row>
    <row r="40" spans="1:4" ht="33" customHeight="1" x14ac:dyDescent="0.2">
      <c r="A40" s="17" t="s">
        <v>50</v>
      </c>
      <c r="B40" s="258" t="str">
        <f>IF(Quote_Summary!B33="","",Quote_Summary!B33)</f>
        <v/>
      </c>
      <c r="C40" s="259"/>
      <c r="D40" s="260"/>
    </row>
    <row r="41" spans="1:4" ht="33" customHeight="1" x14ac:dyDescent="0.2">
      <c r="A41" s="261" t="s">
        <v>126</v>
      </c>
      <c r="B41" s="262"/>
      <c r="C41" s="262"/>
      <c r="D41" s="263"/>
    </row>
    <row r="42" spans="1:4" ht="33" customHeight="1" x14ac:dyDescent="0.2">
      <c r="A42" s="3" t="s">
        <v>127</v>
      </c>
      <c r="B42" s="93"/>
      <c r="C42" s="73" t="s">
        <v>128</v>
      </c>
      <c r="D42" s="96"/>
    </row>
    <row r="43" spans="1:4" ht="33" customHeight="1" x14ac:dyDescent="0.2">
      <c r="A43" s="3" t="s">
        <v>129</v>
      </c>
      <c r="B43" s="94"/>
      <c r="C43" s="73" t="s">
        <v>130</v>
      </c>
      <c r="D43" s="94"/>
    </row>
    <row r="44" spans="1:4" ht="33" customHeight="1" x14ac:dyDescent="0.2">
      <c r="A44" s="3" t="s">
        <v>131</v>
      </c>
      <c r="B44" s="245"/>
      <c r="C44" s="246"/>
      <c r="D44" s="247"/>
    </row>
    <row r="45" spans="1:4" ht="33" customHeight="1" x14ac:dyDescent="0.2">
      <c r="A45" s="3" t="s">
        <v>132</v>
      </c>
      <c r="B45" s="95"/>
      <c r="C45" s="1"/>
      <c r="D45" s="1"/>
    </row>
  </sheetData>
  <sheetProtection formatCells="0" formatColumns="0" formatRows="0"/>
  <mergeCells count="29">
    <mergeCell ref="B44:D44"/>
    <mergeCell ref="A24:D24"/>
    <mergeCell ref="A27:D27"/>
    <mergeCell ref="A30:D30"/>
    <mergeCell ref="B31:C31"/>
    <mergeCell ref="B34:D34"/>
    <mergeCell ref="B35:D35"/>
    <mergeCell ref="B36:D36"/>
    <mergeCell ref="A37:D37"/>
    <mergeCell ref="B39:D39"/>
    <mergeCell ref="B40:D40"/>
    <mergeCell ref="A41:D41"/>
    <mergeCell ref="B38:C38"/>
    <mergeCell ref="A22:D22"/>
    <mergeCell ref="B21:D21"/>
    <mergeCell ref="C23:D23"/>
    <mergeCell ref="A1:D1"/>
    <mergeCell ref="A2:D2"/>
    <mergeCell ref="A13:D13"/>
    <mergeCell ref="C10:D10"/>
    <mergeCell ref="A11:D11"/>
    <mergeCell ref="A12:D12"/>
    <mergeCell ref="B15:D15"/>
    <mergeCell ref="A16:D16"/>
    <mergeCell ref="F2:I2"/>
    <mergeCell ref="A6:A7"/>
    <mergeCell ref="C8:D8"/>
    <mergeCell ref="G1:I1"/>
    <mergeCell ref="F3:I9"/>
  </mergeCells>
  <conditionalFormatting sqref="B7">
    <cfRule type="expression" dxfId="133" priority="12">
      <formula>OR(LEFT($B$5,1)="4",LEFT($B$6,5)="Other")</formula>
    </cfRule>
  </conditionalFormatting>
  <conditionalFormatting sqref="B15:D15">
    <cfRule type="expression" dxfId="132" priority="11">
      <formula>$B$14="YES"</formula>
    </cfRule>
  </conditionalFormatting>
  <conditionalFormatting sqref="B6">
    <cfRule type="expression" dxfId="131" priority="10">
      <formula>LEFT($B$5,1)="4"</formula>
    </cfRule>
  </conditionalFormatting>
  <conditionalFormatting sqref="C8:D8 C10:D10">
    <cfRule type="expression" dxfId="130" priority="7">
      <formula>$B8="Other (as specified)"</formula>
    </cfRule>
  </conditionalFormatting>
  <conditionalFormatting sqref="B34:D36 D32 B32:B33">
    <cfRule type="expression" dxfId="129" priority="6">
      <formula>$B$31&lt;&gt;"As per existing account details"</formula>
    </cfRule>
  </conditionalFormatting>
  <conditionalFormatting sqref="D33">
    <cfRule type="expression" dxfId="128" priority="2">
      <formula>$B$31&lt;&gt;"As per existing account details"</formula>
    </cfRule>
  </conditionalFormatting>
  <dataValidations count="9">
    <dataValidation type="list" allowBlank="1" showInputMessage="1" showErrorMessage="1" sqref="B31:C31" xr:uid="{00000000-0002-0000-0200-000000000000}">
      <formula1>"As per existing account details, New (as specified below and Appendix 1 - Accounts)"</formula1>
    </dataValidation>
    <dataValidation type="list" allowBlank="1" showInputMessage="1" showErrorMessage="1" sqref="B8" xr:uid="{00000000-0002-0000-0200-000001000000}">
      <formula1>"As per Date of Acceptance, Other (as specified)"</formula1>
    </dataValidation>
    <dataValidation type="textLength" allowBlank="1" showInputMessage="1" showErrorMessage="1" errorTitle="Enter a valid ABN" error="Please enter a valid 11 digit ABN Number (without spaces)." sqref="D18" xr:uid="{00000000-0002-0000-0200-000002000000}">
      <formula1>10</formula1>
      <formula2>11</formula2>
    </dataValidation>
    <dataValidation allowBlank="1" showInputMessage="1" showErrorMessage="1" errorTitle="Enter a valid ACN" error="Please enter a valid 9 digit ACN Number (without spaces)." sqref="B18" xr:uid="{00000000-0002-0000-0200-000003000000}"/>
    <dataValidation type="list" allowBlank="1" showInputMessage="1" showErrorMessage="1" sqref="B17" xr:uid="{00000000-0002-0000-0200-000004000000}">
      <formula1>Contractors</formula1>
    </dataValidation>
    <dataValidation type="list" allowBlank="1" showInputMessage="1" showErrorMessage="1" sqref="B6" xr:uid="{00000000-0002-0000-0200-000005000000}">
      <formula1>INDIRECT("Orgs"&amp;LEFT($B$5,1))</formula1>
    </dataValidation>
    <dataValidation type="list" allowBlank="1" showInputMessage="1" showErrorMessage="1" sqref="B14" xr:uid="{00000000-0002-0000-0200-000007000000}">
      <formula1>"YES, NO"</formula1>
    </dataValidation>
    <dataValidation type="list" allowBlank="1" showInputMessage="1" showErrorMessage="1" sqref="B5" xr:uid="{00000000-0002-0000-0200-000008000000}">
      <formula1>OrgType</formula1>
    </dataValidation>
    <dataValidation type="list" allowBlank="1" showInputMessage="1" showErrorMessage="1" sqref="B38" xr:uid="{00000000-0002-0000-0200-000009000000}">
      <formula1>RegionLoc</formula1>
    </dataValidation>
  </dataValidations>
  <pageMargins left="0.7" right="0.7" top="0.75" bottom="0.75" header="0.3" footer="0.3"/>
  <pageSetup paperSize="9" orientation="portrait" r:id="rId1"/>
  <ignoredErrors>
    <ignoredError sqref="B39:D40 B38 B19:B21 D19:D20 B25:B26 B28:B29 D25:D26 D28:D29 B4:B6 B34:D36"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39997558519241921"/>
  </sheetPr>
  <dimension ref="A1:GD305"/>
  <sheetViews>
    <sheetView workbookViewId="0">
      <selection activeCell="EW19" sqref="EW19"/>
    </sheetView>
  </sheetViews>
  <sheetFormatPr defaultRowHeight="14.25" x14ac:dyDescent="0.2"/>
  <cols>
    <col min="1" max="1" width="16.75" customWidth="1"/>
    <col min="2" max="2" width="13.875" customWidth="1"/>
    <col min="3" max="6" width="19.625" customWidth="1"/>
    <col min="7" max="7" width="18.5" bestFit="1" customWidth="1"/>
    <col min="8" max="8" width="18.5" customWidth="1"/>
    <col min="9" max="9" width="25.75" customWidth="1"/>
    <col min="10" max="10" width="20.625" customWidth="1"/>
    <col min="11" max="11" width="27.75" bestFit="1" customWidth="1"/>
    <col min="12" max="12" width="24.25" bestFit="1" customWidth="1"/>
    <col min="13" max="13" width="20.5" bestFit="1" customWidth="1"/>
    <col min="14" max="14" width="18.5" customWidth="1"/>
    <col min="15" max="15" width="27.625" bestFit="1" customWidth="1"/>
    <col min="16" max="16" width="24.375" bestFit="1" customWidth="1"/>
    <col min="17" max="19" width="18.5" customWidth="1"/>
    <col min="20" max="20" width="27.75" bestFit="1" customWidth="1"/>
    <col min="21" max="21" width="22.375" bestFit="1" customWidth="1"/>
    <col min="22" max="22" width="18.5" customWidth="1"/>
    <col min="23" max="23" width="20" bestFit="1" customWidth="1"/>
    <col min="24" max="25" width="18.5" customWidth="1"/>
    <col min="26" max="26" width="27.5" customWidth="1"/>
    <col min="27" max="28" width="18.5" customWidth="1"/>
    <col min="29" max="29" width="41.625" customWidth="1"/>
    <col min="30" max="30" width="27.25" customWidth="1"/>
    <col min="31" max="31" width="18.5" customWidth="1"/>
    <col min="32" max="32" width="33.25" customWidth="1"/>
    <col min="33" max="33" width="24.25" customWidth="1"/>
    <col min="34" max="34" width="34.375" bestFit="1" customWidth="1"/>
    <col min="35" max="35" width="45.125" customWidth="1"/>
    <col min="36" max="36" width="35.25" customWidth="1"/>
    <col min="37" max="37" width="33.125" customWidth="1"/>
    <col min="38" max="38" width="41.25" bestFit="1" customWidth="1"/>
    <col min="39" max="39" width="53.875" bestFit="1" customWidth="1"/>
    <col min="40" max="40" width="18.5" customWidth="1"/>
    <col min="41" max="41" width="25.625" bestFit="1" customWidth="1"/>
    <col min="42" max="42" width="61.125" bestFit="1" customWidth="1"/>
    <col min="43" max="43" width="60.375" bestFit="1" customWidth="1"/>
    <col min="44" max="44" width="53.25" bestFit="1" customWidth="1"/>
    <col min="45" max="45" width="38.5" bestFit="1" customWidth="1"/>
    <col min="46" max="46" width="58.875" bestFit="1" customWidth="1"/>
    <col min="47" max="47" width="42.875" bestFit="1" customWidth="1"/>
    <col min="48" max="48" width="23.75" bestFit="1" customWidth="1"/>
    <col min="49" max="49" width="18.5" customWidth="1"/>
    <col min="50" max="50" width="35.125" bestFit="1" customWidth="1"/>
    <col min="51" max="51" width="21.375" bestFit="1" customWidth="1"/>
    <col min="52" max="52" width="49.375" bestFit="1" customWidth="1"/>
    <col min="53" max="53" width="37.5" bestFit="1" customWidth="1"/>
    <col min="54" max="54" width="39.75" bestFit="1" customWidth="1"/>
    <col min="55" max="55" width="34.375" bestFit="1" customWidth="1"/>
    <col min="56" max="56" width="44" bestFit="1" customWidth="1"/>
    <col min="57" max="57" width="36.625" bestFit="1" customWidth="1"/>
    <col min="58" max="58" width="47.125" bestFit="1" customWidth="1"/>
    <col min="59" max="59" width="23.625" bestFit="1" customWidth="1"/>
    <col min="60" max="60" width="24.5" bestFit="1" customWidth="1"/>
    <col min="61" max="61" width="41.125" bestFit="1" customWidth="1"/>
    <col min="62" max="62" width="44.375" bestFit="1" customWidth="1"/>
    <col min="63" max="63" width="22.25" bestFit="1" customWidth="1"/>
    <col min="64" max="64" width="23.75" bestFit="1" customWidth="1"/>
    <col min="65" max="65" width="51.875" bestFit="1" customWidth="1"/>
    <col min="66" max="66" width="31" bestFit="1" customWidth="1"/>
    <col min="67" max="67" width="46.375" bestFit="1" customWidth="1"/>
    <col min="68" max="68" width="33.125" bestFit="1" customWidth="1"/>
    <col min="69" max="69" width="44" bestFit="1" customWidth="1"/>
    <col min="70" max="70" width="34.5" bestFit="1" customWidth="1"/>
    <col min="71" max="71" width="25.625" bestFit="1" customWidth="1"/>
    <col min="72" max="72" width="63" bestFit="1" customWidth="1"/>
    <col min="73" max="73" width="56.625" bestFit="1" customWidth="1"/>
    <col min="74" max="74" width="57.625" bestFit="1" customWidth="1"/>
    <col min="75" max="75" width="46.125" bestFit="1" customWidth="1"/>
    <col min="76" max="76" width="46" bestFit="1" customWidth="1"/>
    <col min="77" max="77" width="27.375" bestFit="1" customWidth="1"/>
    <col min="78" max="78" width="25.875" bestFit="1" customWidth="1"/>
    <col min="79" max="79" width="46.625" bestFit="1" customWidth="1"/>
    <col min="80" max="80" width="31.125" bestFit="1" customWidth="1"/>
    <col min="81" max="81" width="30.75" bestFit="1" customWidth="1"/>
    <col min="82" max="82" width="41.5" bestFit="1" customWidth="1"/>
    <col min="83" max="83" width="33.375" bestFit="1" customWidth="1"/>
    <col min="84" max="84" width="18.5" customWidth="1"/>
    <col min="85" max="85" width="40.875" bestFit="1" customWidth="1"/>
    <col min="86" max="86" width="25.625" bestFit="1" customWidth="1"/>
    <col min="87" max="100" width="18.5" customWidth="1"/>
    <col min="101" max="101" width="67" bestFit="1" customWidth="1"/>
    <col min="102" max="104" width="18.5" customWidth="1"/>
    <col min="105" max="119" width="30.25" customWidth="1"/>
    <col min="120" max="120" width="61.125" bestFit="1" customWidth="1"/>
    <col min="121" max="122" width="30.25" customWidth="1"/>
    <col min="123" max="123" width="53.25" bestFit="1" customWidth="1"/>
    <col min="124" max="133" width="30.25" customWidth="1"/>
    <col min="134" max="134" width="53.375" bestFit="1" customWidth="1"/>
    <col min="135" max="135" width="36.25" bestFit="1" customWidth="1"/>
    <col min="136" max="136" width="34.125" bestFit="1" customWidth="1"/>
    <col min="137" max="143" width="30.25" customWidth="1"/>
    <col min="144" max="144" width="63.375" style="47" customWidth="1"/>
    <col min="145" max="145" width="18.5" customWidth="1"/>
    <col min="146" max="146" width="23.5" bestFit="1" customWidth="1"/>
    <col min="147" max="147" width="55.625" bestFit="1" customWidth="1"/>
    <col min="151" max="151" width="72.25" bestFit="1" customWidth="1"/>
    <col min="152" max="152" width="24.25" bestFit="1" customWidth="1"/>
    <col min="153" max="153" width="30.25" bestFit="1" customWidth="1"/>
    <col min="154" max="154" width="13.5" bestFit="1" customWidth="1"/>
    <col min="155" max="155" width="10.875" bestFit="1" customWidth="1"/>
    <col min="156" max="156" width="13.75" customWidth="1"/>
    <col min="157" max="157" width="25.125" customWidth="1"/>
    <col min="158" max="158" width="22" customWidth="1"/>
    <col min="159" max="159" width="16.875" customWidth="1"/>
    <col min="160" max="160" width="16" customWidth="1"/>
    <col min="161" max="161" width="18.25" customWidth="1"/>
    <col min="162" max="162" width="25.25" customWidth="1"/>
    <col min="163" max="163" width="25.625" customWidth="1"/>
    <col min="164" max="164" width="26.5" customWidth="1"/>
    <col min="165" max="165" width="22.875" customWidth="1"/>
    <col min="166" max="166" width="17.875" customWidth="1"/>
    <col min="167" max="167" width="25.625" customWidth="1"/>
    <col min="168" max="168" width="27.25" customWidth="1"/>
    <col min="169" max="169" width="18.875" bestFit="1" customWidth="1"/>
    <col min="170" max="170" width="20.25" bestFit="1" customWidth="1"/>
    <col min="171" max="171" width="16.625" bestFit="1" customWidth="1"/>
    <col min="172" max="172" width="15.375" bestFit="1" customWidth="1"/>
    <col min="173" max="173" width="20" bestFit="1" customWidth="1"/>
    <col min="174" max="174" width="13.75" bestFit="1" customWidth="1"/>
    <col min="175" max="175" width="11.75" bestFit="1" customWidth="1"/>
    <col min="176" max="176" width="14.625" bestFit="1" customWidth="1"/>
    <col min="177" max="177" width="14.25" bestFit="1" customWidth="1"/>
    <col min="178" max="178" width="23.625" bestFit="1" customWidth="1"/>
    <col min="179" max="179" width="16.25" bestFit="1" customWidth="1"/>
    <col min="180" max="180" width="17.75" bestFit="1" customWidth="1"/>
    <col min="181" max="181" width="14.625" bestFit="1" customWidth="1"/>
    <col min="182" max="182" width="22.375" bestFit="1" customWidth="1"/>
    <col min="183" max="183" width="24.25" bestFit="1" customWidth="1"/>
    <col min="184" max="184" width="15.25" bestFit="1" customWidth="1"/>
    <col min="185" max="185" width="24.625" bestFit="1" customWidth="1"/>
    <col min="186" max="186" width="18.75" bestFit="1" customWidth="1"/>
  </cols>
  <sheetData>
    <row r="1" spans="1:186" ht="15" customHeight="1" x14ac:dyDescent="0.2">
      <c r="A1" s="7" t="s">
        <v>133</v>
      </c>
      <c r="B1" s="7" t="s">
        <v>133</v>
      </c>
      <c r="C1" s="7" t="s">
        <v>1131</v>
      </c>
      <c r="D1" s="7" t="s">
        <v>681</v>
      </c>
      <c r="E1" s="7" t="s">
        <v>17</v>
      </c>
      <c r="F1" s="7" t="s">
        <v>96</v>
      </c>
      <c r="G1" s="41" t="s">
        <v>134</v>
      </c>
      <c r="H1" s="99" t="s">
        <v>135</v>
      </c>
      <c r="I1" s="100" t="s">
        <v>681</v>
      </c>
      <c r="J1" s="100" t="s">
        <v>682</v>
      </c>
      <c r="K1" s="100" t="s">
        <v>81</v>
      </c>
      <c r="L1" s="100" t="s">
        <v>84</v>
      </c>
      <c r="M1" s="100" t="s">
        <v>686</v>
      </c>
      <c r="N1" s="100" t="s">
        <v>687</v>
      </c>
      <c r="O1" s="100" t="s">
        <v>688</v>
      </c>
      <c r="P1" s="100" t="s">
        <v>689</v>
      </c>
      <c r="Q1" s="100" t="s">
        <v>690</v>
      </c>
      <c r="R1" s="100" t="s">
        <v>691</v>
      </c>
      <c r="S1" s="100" t="s">
        <v>692</v>
      </c>
      <c r="T1" s="100" t="s">
        <v>693</v>
      </c>
      <c r="U1" s="100" t="s">
        <v>694</v>
      </c>
      <c r="V1" s="100" t="s">
        <v>695</v>
      </c>
      <c r="W1" s="100" t="s">
        <v>696</v>
      </c>
      <c r="X1" s="100" t="s">
        <v>697</v>
      </c>
      <c r="Y1" s="100" t="s">
        <v>698</v>
      </c>
      <c r="Z1" s="100" t="s">
        <v>739</v>
      </c>
      <c r="AA1" s="100" t="s">
        <v>82</v>
      </c>
      <c r="AB1" s="100" t="s">
        <v>85</v>
      </c>
      <c r="AC1" s="100" t="s">
        <v>702</v>
      </c>
      <c r="AD1" s="100" t="s">
        <v>134</v>
      </c>
      <c r="AE1" s="100" t="s">
        <v>704</v>
      </c>
      <c r="AF1" s="100" t="s">
        <v>705</v>
      </c>
      <c r="AG1" s="100" t="s">
        <v>707</v>
      </c>
      <c r="AH1" s="100" t="s">
        <v>710</v>
      </c>
      <c r="AI1" s="100" t="s">
        <v>709</v>
      </c>
      <c r="AJ1" s="100" t="s">
        <v>712</v>
      </c>
      <c r="AK1" s="100" t="s">
        <v>713</v>
      </c>
      <c r="AL1" s="100" t="s">
        <v>718</v>
      </c>
      <c r="AM1" s="100" t="s">
        <v>720</v>
      </c>
      <c r="AN1" s="100" t="s">
        <v>722</v>
      </c>
      <c r="AO1" s="100" t="s">
        <v>724</v>
      </c>
      <c r="AP1" s="100" t="s">
        <v>729</v>
      </c>
      <c r="AQ1" s="100" t="s">
        <v>730</v>
      </c>
      <c r="AR1" s="100" t="s">
        <v>731</v>
      </c>
      <c r="AS1" s="100" t="s">
        <v>732</v>
      </c>
      <c r="AT1" s="100" t="s">
        <v>733</v>
      </c>
      <c r="AU1" s="100" t="s">
        <v>734</v>
      </c>
      <c r="AV1" s="100" t="s">
        <v>735</v>
      </c>
      <c r="AW1" s="100" t="s">
        <v>725</v>
      </c>
      <c r="AX1" s="100" t="s">
        <v>726</v>
      </c>
      <c r="AY1" s="100" t="s">
        <v>701</v>
      </c>
      <c r="AZ1" s="100" t="s">
        <v>708</v>
      </c>
      <c r="BA1" s="100" t="s">
        <v>703</v>
      </c>
      <c r="BB1" s="100" t="s">
        <v>706</v>
      </c>
      <c r="BC1" s="100" t="s">
        <v>711</v>
      </c>
      <c r="BD1" s="100" t="s">
        <v>714</v>
      </c>
      <c r="BE1" s="100" t="s">
        <v>719</v>
      </c>
      <c r="BF1" s="100" t="s">
        <v>721</v>
      </c>
      <c r="BG1" s="100" t="s">
        <v>723</v>
      </c>
      <c r="BH1" s="100" t="s">
        <v>717</v>
      </c>
      <c r="BI1" s="100" t="s">
        <v>715</v>
      </c>
      <c r="BJ1" s="100" t="s">
        <v>716</v>
      </c>
      <c r="BK1" s="100" t="s">
        <v>944</v>
      </c>
      <c r="BL1" s="100" t="s">
        <v>948</v>
      </c>
      <c r="BM1" s="100" t="s">
        <v>958</v>
      </c>
      <c r="BN1" s="100" t="s">
        <v>959</v>
      </c>
      <c r="BO1" s="100" t="s">
        <v>960</v>
      </c>
      <c r="BP1" s="100" t="s">
        <v>961</v>
      </c>
      <c r="BQ1" s="100" t="s">
        <v>962</v>
      </c>
      <c r="BR1" s="100" t="s">
        <v>963</v>
      </c>
      <c r="BS1" s="100" t="s">
        <v>964</v>
      </c>
      <c r="BT1" s="100" t="s">
        <v>965</v>
      </c>
      <c r="BU1" s="100" t="s">
        <v>966</v>
      </c>
      <c r="BV1" s="100" t="s">
        <v>967</v>
      </c>
      <c r="BW1" s="100" t="s">
        <v>970</v>
      </c>
      <c r="BX1" s="100" t="s">
        <v>971</v>
      </c>
      <c r="BY1" s="100" t="s">
        <v>972</v>
      </c>
      <c r="BZ1" s="100" t="s">
        <v>973</v>
      </c>
      <c r="CA1" s="100" t="s">
        <v>974</v>
      </c>
      <c r="CB1" s="100" t="s">
        <v>975</v>
      </c>
      <c r="CC1" s="100" t="s">
        <v>976</v>
      </c>
      <c r="CD1" s="100" t="s">
        <v>977</v>
      </c>
      <c r="CE1" s="100" t="s">
        <v>978</v>
      </c>
      <c r="CF1" s="100" t="s">
        <v>979</v>
      </c>
      <c r="CG1" s="100" t="s">
        <v>980</v>
      </c>
      <c r="CH1" s="100" t="s">
        <v>981</v>
      </c>
      <c r="CI1" s="109"/>
      <c r="CJ1" s="109"/>
      <c r="CK1" s="109"/>
      <c r="CL1" s="109"/>
      <c r="CM1" s="109"/>
      <c r="CN1" s="109"/>
      <c r="CO1" s="109"/>
      <c r="CP1" s="109"/>
      <c r="CQ1" s="109"/>
      <c r="CR1" s="109"/>
      <c r="CS1" s="109"/>
      <c r="CT1" s="109"/>
      <c r="CU1" s="109"/>
      <c r="CV1" s="109"/>
      <c r="CW1" s="109" t="s">
        <v>17</v>
      </c>
      <c r="CX1" s="109"/>
      <c r="CY1" s="109"/>
      <c r="CZ1" s="109"/>
      <c r="DA1" s="107" t="s">
        <v>71</v>
      </c>
      <c r="DB1" s="107" t="s">
        <v>96</v>
      </c>
      <c r="DC1" s="100" t="s">
        <v>683</v>
      </c>
      <c r="DD1" s="100" t="s">
        <v>684</v>
      </c>
      <c r="DE1" s="100" t="s">
        <v>685</v>
      </c>
      <c r="DF1" s="100" t="s">
        <v>97</v>
      </c>
      <c r="DG1" s="100" t="s">
        <v>699</v>
      </c>
      <c r="DH1" s="100" t="s">
        <v>700</v>
      </c>
      <c r="DI1" s="100" t="s">
        <v>1175</v>
      </c>
      <c r="DJ1" s="100" t="s">
        <v>1176</v>
      </c>
      <c r="DK1" s="100" t="s">
        <v>1177</v>
      </c>
      <c r="DL1" s="100" t="s">
        <v>1178</v>
      </c>
      <c r="DM1" s="100" t="s">
        <v>1179</v>
      </c>
      <c r="DN1" s="100" t="s">
        <v>98</v>
      </c>
      <c r="DO1" s="100" t="s">
        <v>1191</v>
      </c>
      <c r="DP1" s="100" t="s">
        <v>1192</v>
      </c>
      <c r="DQ1" s="100" t="s">
        <v>1193</v>
      </c>
      <c r="DR1" s="100" t="s">
        <v>1194</v>
      </c>
      <c r="DS1" s="100" t="s">
        <v>1183</v>
      </c>
      <c r="DT1" s="100" t="s">
        <v>1184</v>
      </c>
      <c r="DU1" s="100" t="s">
        <v>1195</v>
      </c>
      <c r="DV1" s="100" t="s">
        <v>1196</v>
      </c>
      <c r="DW1" s="100" t="s">
        <v>1197</v>
      </c>
      <c r="DX1" s="100" t="s">
        <v>1198</v>
      </c>
      <c r="DY1" s="100" t="s">
        <v>1186</v>
      </c>
      <c r="DZ1" s="100" t="s">
        <v>1187</v>
      </c>
      <c r="EA1" s="100" t="s">
        <v>1188</v>
      </c>
      <c r="EB1" s="100" t="s">
        <v>1189</v>
      </c>
      <c r="EC1" s="100" t="s">
        <v>1190</v>
      </c>
      <c r="ED1" s="100" t="s">
        <v>1180</v>
      </c>
      <c r="EE1" s="100" t="s">
        <v>1181</v>
      </c>
      <c r="EF1" s="100" t="s">
        <v>1182</v>
      </c>
      <c r="EG1" s="100" t="s">
        <v>1200</v>
      </c>
      <c r="EH1" s="100" t="s">
        <v>1199</v>
      </c>
      <c r="EI1" s="100" t="s">
        <v>1185</v>
      </c>
      <c r="EJ1" s="100" t="s">
        <v>1391</v>
      </c>
      <c r="EK1" s="107"/>
      <c r="EL1" s="107"/>
      <c r="EM1" s="107"/>
      <c r="EN1" s="112" t="s">
        <v>48</v>
      </c>
      <c r="EP1" s="46" t="s">
        <v>22</v>
      </c>
      <c r="EQ1" s="46" t="s">
        <v>136</v>
      </c>
      <c r="ER1" s="46" t="s">
        <v>137</v>
      </c>
      <c r="ES1" s="46" t="s">
        <v>138</v>
      </c>
      <c r="ET1" s="46" t="s">
        <v>139</v>
      </c>
      <c r="EU1" s="46" t="s">
        <v>140</v>
      </c>
      <c r="EV1" s="117" t="s">
        <v>1416</v>
      </c>
      <c r="EW1" s="117" t="s">
        <v>1417</v>
      </c>
      <c r="EX1">
        <v>17043078179</v>
      </c>
      <c r="EY1" s="118" t="s">
        <v>1418</v>
      </c>
      <c r="FA1" s="7"/>
      <c r="FB1" s="7"/>
      <c r="FC1" s="7"/>
      <c r="FD1" s="7"/>
      <c r="FE1" s="7"/>
      <c r="FF1" s="7"/>
      <c r="FG1" s="7"/>
      <c r="FH1" s="7"/>
      <c r="FI1" s="7"/>
      <c r="FJ1" s="7"/>
    </row>
    <row r="2" spans="1:186" ht="15" customHeight="1" x14ac:dyDescent="0.2">
      <c r="A2" s="7" t="s">
        <v>141</v>
      </c>
      <c r="B2" s="7" t="s">
        <v>141</v>
      </c>
      <c r="C2" s="7" t="s">
        <v>1132</v>
      </c>
      <c r="D2" s="7" t="s">
        <v>682</v>
      </c>
      <c r="E2" s="7"/>
      <c r="F2" s="7" t="s">
        <v>683</v>
      </c>
      <c r="G2" s="41" t="s">
        <v>142</v>
      </c>
      <c r="H2" s="99" t="s">
        <v>143</v>
      </c>
      <c r="I2" s="7" t="s">
        <v>81</v>
      </c>
      <c r="J2" s="7" t="s">
        <v>739</v>
      </c>
      <c r="K2" s="100" t="s">
        <v>82</v>
      </c>
      <c r="L2" s="100" t="s">
        <v>85</v>
      </c>
      <c r="M2" s="100" t="s">
        <v>702</v>
      </c>
      <c r="N2" s="100" t="s">
        <v>134</v>
      </c>
      <c r="O2" s="100" t="s">
        <v>704</v>
      </c>
      <c r="P2" s="100" t="s">
        <v>705</v>
      </c>
      <c r="Q2" s="100" t="s">
        <v>707</v>
      </c>
      <c r="R2" s="100" t="s">
        <v>710</v>
      </c>
      <c r="S2" s="100" t="s">
        <v>709</v>
      </c>
      <c r="T2" s="100" t="s">
        <v>712</v>
      </c>
      <c r="U2" s="100" t="s">
        <v>713</v>
      </c>
      <c r="V2" s="100" t="s">
        <v>718</v>
      </c>
      <c r="W2" s="100" t="s">
        <v>720</v>
      </c>
      <c r="X2" s="100" t="s">
        <v>722</v>
      </c>
      <c r="Y2" s="100" t="s">
        <v>724</v>
      </c>
      <c r="Z2" s="100" t="s">
        <v>729</v>
      </c>
      <c r="AA2" s="100" t="s">
        <v>83</v>
      </c>
      <c r="AB2" s="100" t="s">
        <v>743</v>
      </c>
      <c r="AC2" s="100" t="s">
        <v>744</v>
      </c>
      <c r="AD2" s="100" t="s">
        <v>748</v>
      </c>
      <c r="AE2" s="100" t="s">
        <v>749</v>
      </c>
      <c r="AF2" s="100" t="s">
        <v>750</v>
      </c>
      <c r="AG2" s="100" t="s">
        <v>757</v>
      </c>
      <c r="AH2" s="100" t="s">
        <v>763</v>
      </c>
      <c r="AI2" s="100" t="s">
        <v>766</v>
      </c>
      <c r="AJ2" s="100" t="s">
        <v>767</v>
      </c>
      <c r="AK2" s="100" t="s">
        <v>772</v>
      </c>
      <c r="AL2" s="100" t="s">
        <v>774</v>
      </c>
      <c r="AM2" s="100" t="s">
        <v>775</v>
      </c>
      <c r="AN2" s="100" t="s">
        <v>788</v>
      </c>
      <c r="AO2" s="100" t="s">
        <v>794</v>
      </c>
      <c r="AP2" s="100" t="s">
        <v>798</v>
      </c>
      <c r="AQ2" s="100" t="s">
        <v>804</v>
      </c>
      <c r="AR2" s="100" t="s">
        <v>815</v>
      </c>
      <c r="AS2" s="100" t="s">
        <v>827</v>
      </c>
      <c r="AT2" s="100" t="s">
        <v>843</v>
      </c>
      <c r="AU2" s="100" t="s">
        <v>861</v>
      </c>
      <c r="AV2" s="100" t="s">
        <v>881</v>
      </c>
      <c r="AW2" s="100" t="s">
        <v>883</v>
      </c>
      <c r="AX2" s="100" t="s">
        <v>887</v>
      </c>
      <c r="AY2" s="100" t="s">
        <v>892</v>
      </c>
      <c r="AZ2" s="100" t="s">
        <v>893</v>
      </c>
      <c r="BA2" s="100" t="s">
        <v>895</v>
      </c>
      <c r="BB2" s="100" t="s">
        <v>923</v>
      </c>
      <c r="BC2" s="100" t="s">
        <v>932</v>
      </c>
      <c r="BD2" s="100" t="s">
        <v>934</v>
      </c>
      <c r="BE2" s="100" t="s">
        <v>937</v>
      </c>
      <c r="BF2" s="100" t="s">
        <v>939</v>
      </c>
      <c r="BG2" s="100" t="s">
        <v>941</v>
      </c>
      <c r="BH2" s="100" t="s">
        <v>943</v>
      </c>
      <c r="BI2" s="100" t="s">
        <v>903</v>
      </c>
      <c r="BJ2" s="100" t="s">
        <v>910</v>
      </c>
      <c r="BK2" s="100" t="s">
        <v>945</v>
      </c>
      <c r="BL2" s="100" t="s">
        <v>949</v>
      </c>
      <c r="BM2" s="100" t="s">
        <v>982</v>
      </c>
      <c r="BN2" s="100" t="s">
        <v>988</v>
      </c>
      <c r="BO2" s="100" t="s">
        <v>993</v>
      </c>
      <c r="BP2" s="100" t="s">
        <v>1017</v>
      </c>
      <c r="BQ2" s="100" t="s">
        <v>1023</v>
      </c>
      <c r="BR2" s="100" t="s">
        <v>1025</v>
      </c>
      <c r="BS2" s="100" t="s">
        <v>1027</v>
      </c>
      <c r="BT2" s="100" t="s">
        <v>1028</v>
      </c>
      <c r="BU2" s="100" t="s">
        <v>1045</v>
      </c>
      <c r="BV2" s="100" t="s">
        <v>1063</v>
      </c>
      <c r="BW2" s="100" t="s">
        <v>1078</v>
      </c>
      <c r="BX2" s="100" t="s">
        <v>1081</v>
      </c>
      <c r="BY2" s="100" t="s">
        <v>1084</v>
      </c>
      <c r="BZ2" s="100" t="s">
        <v>1091</v>
      </c>
      <c r="CA2" s="100" t="s">
        <v>1092</v>
      </c>
      <c r="CB2" s="100" t="s">
        <v>1096</v>
      </c>
      <c r="CC2" s="100" t="s">
        <v>1103</v>
      </c>
      <c r="CD2" s="100" t="s">
        <v>1106</v>
      </c>
      <c r="CE2" s="100" t="s">
        <v>1117</v>
      </c>
      <c r="CF2" s="100" t="s">
        <v>1123</v>
      </c>
      <c r="CG2" s="100" t="s">
        <v>1127</v>
      </c>
      <c r="CH2" s="100" t="s">
        <v>1124</v>
      </c>
      <c r="CI2" s="115"/>
      <c r="CJ2" s="115"/>
      <c r="CK2" s="115"/>
      <c r="CL2" s="115"/>
      <c r="CM2" s="115"/>
      <c r="CN2" s="115"/>
      <c r="CO2" s="115"/>
      <c r="CP2" s="115"/>
      <c r="CQ2" s="115"/>
      <c r="CR2" s="115"/>
      <c r="CS2" s="115"/>
      <c r="CT2" s="115"/>
      <c r="CU2" s="115"/>
      <c r="CV2" s="115"/>
      <c r="CW2" s="111" t="s">
        <v>94</v>
      </c>
      <c r="CX2" s="111"/>
      <c r="CY2" s="111"/>
      <c r="CZ2" s="111"/>
      <c r="DA2" s="108" t="s">
        <v>96</v>
      </c>
      <c r="DB2" s="107" t="s">
        <v>97</v>
      </c>
      <c r="DC2" s="107" t="s">
        <v>1175</v>
      </c>
      <c r="DD2" s="107" t="s">
        <v>1177</v>
      </c>
      <c r="DE2" s="107" t="s">
        <v>1179</v>
      </c>
      <c r="DF2" s="107" t="s">
        <v>98</v>
      </c>
      <c r="DG2" s="107" t="s">
        <v>1183</v>
      </c>
      <c r="DH2" s="107" t="s">
        <v>1195</v>
      </c>
      <c r="DI2" s="107" t="s">
        <v>1186</v>
      </c>
      <c r="DJ2" s="107" t="s">
        <v>1187</v>
      </c>
      <c r="DK2" s="107" t="s">
        <v>1180</v>
      </c>
      <c r="DL2" s="107" t="s">
        <v>1200</v>
      </c>
      <c r="DM2" s="107" t="s">
        <v>1185</v>
      </c>
      <c r="DN2" s="107" t="s">
        <v>99</v>
      </c>
      <c r="DO2" s="107" t="s">
        <v>1215</v>
      </c>
      <c r="DP2" s="107" t="s">
        <v>1219</v>
      </c>
      <c r="DQ2" s="107" t="s">
        <v>1356</v>
      </c>
      <c r="DR2" s="107" t="s">
        <v>1369</v>
      </c>
      <c r="DS2" s="107" t="s">
        <v>1276</v>
      </c>
      <c r="DT2" s="107" t="s">
        <v>1394</v>
      </c>
      <c r="DU2" s="107" t="s">
        <v>1248</v>
      </c>
      <c r="DV2" s="107" t="s">
        <v>1269</v>
      </c>
      <c r="DW2" s="107" t="s">
        <v>1338</v>
      </c>
      <c r="DX2" s="107" t="s">
        <v>1402</v>
      </c>
      <c r="DY2" s="107" t="s">
        <v>1272</v>
      </c>
      <c r="DZ2" s="107" t="s">
        <v>1256</v>
      </c>
      <c r="EA2" s="107" t="s">
        <v>1260</v>
      </c>
      <c r="EB2" s="107" t="s">
        <v>1265</v>
      </c>
      <c r="EC2" s="107" t="s">
        <v>1266</v>
      </c>
      <c r="ED2" s="107" t="s">
        <v>1329</v>
      </c>
      <c r="EE2" s="107" t="s">
        <v>1349</v>
      </c>
      <c r="EF2" s="107" t="s">
        <v>1351</v>
      </c>
      <c r="EG2" s="107" t="s">
        <v>1380</v>
      </c>
      <c r="EH2" s="107" t="s">
        <v>1374</v>
      </c>
      <c r="EI2" s="107" t="s">
        <v>1393</v>
      </c>
      <c r="EJ2" s="107" t="s">
        <v>1392</v>
      </c>
      <c r="EK2" s="108"/>
      <c r="EL2" s="108"/>
      <c r="EM2" s="108"/>
      <c r="EN2" s="112" t="s">
        <v>144</v>
      </c>
      <c r="EP2" s="46" t="s">
        <v>145</v>
      </c>
      <c r="EQ2" s="46" t="s">
        <v>146</v>
      </c>
      <c r="ER2" s="46" t="s">
        <v>147</v>
      </c>
      <c r="ES2" s="46" t="s">
        <v>148</v>
      </c>
      <c r="ET2" s="46"/>
      <c r="EU2" s="46" t="s">
        <v>149</v>
      </c>
      <c r="EV2" s="9" t="s">
        <v>1134</v>
      </c>
      <c r="EW2" s="9" t="s">
        <v>1145</v>
      </c>
      <c r="EX2">
        <v>33147347019</v>
      </c>
      <c r="EY2" s="118" t="str">
        <f>RIGHT("000000000"&amp;EX2,9)</f>
        <v>147347019</v>
      </c>
      <c r="FA2" s="7"/>
      <c r="FB2" s="7"/>
      <c r="FC2" s="7"/>
      <c r="FH2" s="7"/>
      <c r="FI2" s="7"/>
      <c r="FJ2" s="7"/>
    </row>
    <row r="3" spans="1:186" ht="15" customHeight="1" x14ac:dyDescent="0.2">
      <c r="A3" s="7" t="s">
        <v>150</v>
      </c>
      <c r="B3" s="7"/>
      <c r="C3" s="7" t="s">
        <v>1133</v>
      </c>
      <c r="D3" s="7"/>
      <c r="E3" s="7"/>
      <c r="F3" s="7" t="s">
        <v>684</v>
      </c>
      <c r="G3" s="41" t="s">
        <v>151</v>
      </c>
      <c r="H3" s="99" t="s">
        <v>152</v>
      </c>
      <c r="I3" s="7" t="s">
        <v>84</v>
      </c>
      <c r="J3" s="7"/>
      <c r="K3" s="7" t="s">
        <v>701</v>
      </c>
      <c r="L3" s="7" t="s">
        <v>708</v>
      </c>
      <c r="M3" s="7" t="s">
        <v>703</v>
      </c>
      <c r="N3" s="7"/>
      <c r="O3" s="7"/>
      <c r="P3" s="7" t="s">
        <v>706</v>
      </c>
      <c r="Q3" s="7"/>
      <c r="R3" s="7" t="s">
        <v>711</v>
      </c>
      <c r="S3" s="7"/>
      <c r="T3" s="7"/>
      <c r="U3" s="7" t="s">
        <v>714</v>
      </c>
      <c r="V3" s="7" t="s">
        <v>719</v>
      </c>
      <c r="W3" s="7" t="s">
        <v>721</v>
      </c>
      <c r="X3" s="7" t="s">
        <v>723</v>
      </c>
      <c r="Y3" s="7" t="s">
        <v>725</v>
      </c>
      <c r="Z3" s="7" t="s">
        <v>730</v>
      </c>
      <c r="AA3" s="7" t="s">
        <v>740</v>
      </c>
      <c r="AB3" s="7"/>
      <c r="AC3" s="7" t="s">
        <v>745</v>
      </c>
      <c r="AD3" s="7"/>
      <c r="AE3" s="7"/>
      <c r="AF3" s="7" t="s">
        <v>751</v>
      </c>
      <c r="AG3" s="7" t="s">
        <v>758</v>
      </c>
      <c r="AH3" s="7" t="s">
        <v>764</v>
      </c>
      <c r="AI3" s="7"/>
      <c r="AJ3" s="7" t="s">
        <v>768</v>
      </c>
      <c r="AK3" s="7" t="s">
        <v>773</v>
      </c>
      <c r="AL3" s="7"/>
      <c r="AM3" s="7" t="s">
        <v>776</v>
      </c>
      <c r="AN3" s="7" t="s">
        <v>789</v>
      </c>
      <c r="AO3" s="7" t="s">
        <v>795</v>
      </c>
      <c r="AP3" s="7" t="s">
        <v>799</v>
      </c>
      <c r="AQ3" s="7" t="s">
        <v>805</v>
      </c>
      <c r="AR3" s="7" t="s">
        <v>816</v>
      </c>
      <c r="AS3" s="7" t="s">
        <v>828</v>
      </c>
      <c r="AT3" s="7" t="s">
        <v>844</v>
      </c>
      <c r="AU3" s="7" t="s">
        <v>862</v>
      </c>
      <c r="AV3" s="7" t="s">
        <v>882</v>
      </c>
      <c r="AW3" s="7" t="s">
        <v>884</v>
      </c>
      <c r="AX3" s="7" t="s">
        <v>888</v>
      </c>
      <c r="AY3" s="7"/>
      <c r="AZ3" s="7" t="s">
        <v>894</v>
      </c>
      <c r="BA3" s="7" t="s">
        <v>896</v>
      </c>
      <c r="BB3" s="7" t="s">
        <v>924</v>
      </c>
      <c r="BC3" s="7" t="s">
        <v>933</v>
      </c>
      <c r="BD3" s="7" t="s">
        <v>935</v>
      </c>
      <c r="BE3" s="7" t="s">
        <v>938</v>
      </c>
      <c r="BF3" s="7" t="s">
        <v>940</v>
      </c>
      <c r="BG3" s="7" t="s">
        <v>942</v>
      </c>
      <c r="BH3" s="7"/>
      <c r="BI3" s="7" t="s">
        <v>904</v>
      </c>
      <c r="BJ3" s="7" t="s">
        <v>911</v>
      </c>
      <c r="BK3" s="7" t="s">
        <v>946</v>
      </c>
      <c r="BL3" s="7" t="s">
        <v>950</v>
      </c>
      <c r="BM3" s="7" t="s">
        <v>982</v>
      </c>
      <c r="BN3" s="7" t="s">
        <v>989</v>
      </c>
      <c r="BO3" s="7" t="s">
        <v>994</v>
      </c>
      <c r="BP3" s="7" t="s">
        <v>1018</v>
      </c>
      <c r="BQ3" s="7" t="s">
        <v>1024</v>
      </c>
      <c r="BR3" s="7" t="s">
        <v>1026</v>
      </c>
      <c r="BS3" s="7"/>
      <c r="BT3" s="7" t="s">
        <v>1029</v>
      </c>
      <c r="BU3" s="7" t="s">
        <v>1046</v>
      </c>
      <c r="BV3" s="7" t="s">
        <v>1064</v>
      </c>
      <c r="BW3" s="7" t="s">
        <v>1079</v>
      </c>
      <c r="BX3" s="7" t="s">
        <v>1082</v>
      </c>
      <c r="BY3" s="7" t="s">
        <v>1085</v>
      </c>
      <c r="BZ3" s="7"/>
      <c r="CA3" s="7" t="s">
        <v>1093</v>
      </c>
      <c r="CB3" s="7" t="s">
        <v>1097</v>
      </c>
      <c r="CC3" s="7" t="s">
        <v>1104</v>
      </c>
      <c r="CD3" s="7" t="s">
        <v>1107</v>
      </c>
      <c r="CE3" s="7" t="s">
        <v>1118</v>
      </c>
      <c r="CF3" s="7"/>
      <c r="CG3" s="7" t="s">
        <v>1128</v>
      </c>
      <c r="CH3" s="7" t="s">
        <v>1125</v>
      </c>
      <c r="CI3" s="7"/>
      <c r="CJ3" s="7"/>
      <c r="CK3" s="7"/>
      <c r="CL3" s="7"/>
      <c r="CM3" s="7"/>
      <c r="CN3" s="7"/>
      <c r="CO3" s="7"/>
      <c r="CP3" s="7"/>
      <c r="CQ3" s="7"/>
      <c r="CR3" s="7"/>
      <c r="CS3" s="7"/>
      <c r="CT3" s="7"/>
      <c r="CU3" s="7"/>
      <c r="CV3" s="7"/>
      <c r="CW3" s="110" t="s">
        <v>94</v>
      </c>
      <c r="CX3" s="108"/>
      <c r="CY3" s="108"/>
      <c r="CZ3" s="108"/>
      <c r="DA3" s="108" t="s">
        <v>683</v>
      </c>
      <c r="DB3" s="108" t="s">
        <v>699</v>
      </c>
      <c r="DC3" s="108" t="s">
        <v>1176</v>
      </c>
      <c r="DD3" s="108" t="s">
        <v>1178</v>
      </c>
      <c r="DE3" s="108"/>
      <c r="DF3" s="108" t="s">
        <v>1191</v>
      </c>
      <c r="DG3" s="108" t="s">
        <v>1184</v>
      </c>
      <c r="DH3" s="108" t="s">
        <v>1196</v>
      </c>
      <c r="DI3" s="108"/>
      <c r="DJ3" s="108" t="s">
        <v>1188</v>
      </c>
      <c r="DK3" s="108" t="s">
        <v>1181</v>
      </c>
      <c r="DL3" s="108" t="s">
        <v>1199</v>
      </c>
      <c r="DM3" s="108"/>
      <c r="DN3" s="108" t="s">
        <v>1201</v>
      </c>
      <c r="DO3" s="108" t="s">
        <v>1216</v>
      </c>
      <c r="DP3" s="108" t="s">
        <v>1220</v>
      </c>
      <c r="DQ3" s="108" t="s">
        <v>1357</v>
      </c>
      <c r="DR3" s="108" t="s">
        <v>1370</v>
      </c>
      <c r="DS3" s="108" t="s">
        <v>1277</v>
      </c>
      <c r="DT3" s="108" t="s">
        <v>1395</v>
      </c>
      <c r="DU3" s="108" t="s">
        <v>1249</v>
      </c>
      <c r="DV3" s="108" t="s">
        <v>1270</v>
      </c>
      <c r="DW3" s="108" t="s">
        <v>1339</v>
      </c>
      <c r="DX3" s="108" t="s">
        <v>1403</v>
      </c>
      <c r="DY3" s="108" t="s">
        <v>1273</v>
      </c>
      <c r="DZ3" s="108" t="s">
        <v>1257</v>
      </c>
      <c r="EA3" s="108" t="s">
        <v>1261</v>
      </c>
      <c r="EB3" s="108"/>
      <c r="EC3" s="108" t="s">
        <v>1267</v>
      </c>
      <c r="ED3" s="108" t="s">
        <v>1330</v>
      </c>
      <c r="EE3" s="108" t="s">
        <v>1350</v>
      </c>
      <c r="EF3" s="108" t="s">
        <v>1352</v>
      </c>
      <c r="EG3" s="108" t="s">
        <v>1381</v>
      </c>
      <c r="EH3" s="108" t="s">
        <v>1375</v>
      </c>
      <c r="EI3" s="108"/>
      <c r="EJ3" s="108"/>
      <c r="EK3" s="108"/>
      <c r="EL3" s="108"/>
      <c r="EM3" s="108"/>
      <c r="EN3" s="112" t="s">
        <v>153</v>
      </c>
      <c r="EP3" s="46" t="s">
        <v>154</v>
      </c>
      <c r="EQ3" s="46" t="s">
        <v>155</v>
      </c>
      <c r="ER3" s="46" t="s">
        <v>156</v>
      </c>
      <c r="ES3" s="46" t="s">
        <v>157</v>
      </c>
      <c r="ET3" s="46"/>
      <c r="EU3" s="46" t="s">
        <v>158</v>
      </c>
      <c r="EV3" s="9" t="s">
        <v>1135</v>
      </c>
      <c r="EW3" s="9" t="s">
        <v>1146</v>
      </c>
      <c r="EX3">
        <v>43000010300</v>
      </c>
      <c r="EY3" s="119" t="s">
        <v>1153</v>
      </c>
      <c r="FA3" s="7"/>
      <c r="FB3" s="7"/>
      <c r="FC3" s="7"/>
      <c r="FD3" s="7"/>
      <c r="FE3" s="7"/>
      <c r="FF3" s="7"/>
      <c r="FG3" s="7"/>
      <c r="FH3" s="7"/>
      <c r="FI3" s="7"/>
      <c r="FJ3" s="7"/>
    </row>
    <row r="4" spans="1:186" ht="15" customHeight="1" x14ac:dyDescent="0.2">
      <c r="A4" s="7" t="s">
        <v>159</v>
      </c>
      <c r="B4" s="7"/>
      <c r="C4" s="7"/>
      <c r="D4" s="7"/>
      <c r="E4" s="7"/>
      <c r="F4" s="98" t="s">
        <v>685</v>
      </c>
      <c r="G4" s="41" t="s">
        <v>160</v>
      </c>
      <c r="H4" s="99" t="s">
        <v>161</v>
      </c>
      <c r="I4" s="7" t="s">
        <v>686</v>
      </c>
      <c r="J4" s="7"/>
      <c r="K4" s="7" t="s">
        <v>948</v>
      </c>
      <c r="L4" s="7" t="s">
        <v>981</v>
      </c>
      <c r="M4" s="7" t="s">
        <v>973</v>
      </c>
      <c r="N4" s="7"/>
      <c r="O4" s="7"/>
      <c r="P4" s="7"/>
      <c r="Q4" s="7"/>
      <c r="R4" s="7"/>
      <c r="S4" s="7"/>
      <c r="T4" s="7"/>
      <c r="U4" s="7" t="s">
        <v>717</v>
      </c>
      <c r="V4" s="7" t="s">
        <v>968</v>
      </c>
      <c r="W4" s="7" t="s">
        <v>970</v>
      </c>
      <c r="X4" s="100" t="s">
        <v>944</v>
      </c>
      <c r="Y4" s="7" t="s">
        <v>726</v>
      </c>
      <c r="Z4" s="7" t="s">
        <v>731</v>
      </c>
      <c r="AA4" s="7" t="s">
        <v>741</v>
      </c>
      <c r="AB4" s="7"/>
      <c r="AC4" s="7" t="s">
        <v>746</v>
      </c>
      <c r="AD4" s="7"/>
      <c r="AE4" s="7"/>
      <c r="AF4" s="7" t="s">
        <v>752</v>
      </c>
      <c r="AG4" s="7" t="s">
        <v>759</v>
      </c>
      <c r="AH4" s="7" t="s">
        <v>765</v>
      </c>
      <c r="AI4" s="7"/>
      <c r="AJ4" s="7" t="s">
        <v>769</v>
      </c>
      <c r="AK4" s="7"/>
      <c r="AL4" s="7"/>
      <c r="AM4" s="7" t="s">
        <v>777</v>
      </c>
      <c r="AN4" s="7" t="s">
        <v>790</v>
      </c>
      <c r="AO4" s="7" t="s">
        <v>796</v>
      </c>
      <c r="AP4" s="7" t="s">
        <v>800</v>
      </c>
      <c r="AQ4" s="7" t="s">
        <v>806</v>
      </c>
      <c r="AR4" s="7" t="s">
        <v>817</v>
      </c>
      <c r="AS4" s="7" t="s">
        <v>829</v>
      </c>
      <c r="AT4" s="7" t="s">
        <v>845</v>
      </c>
      <c r="AU4" s="7" t="s">
        <v>863</v>
      </c>
      <c r="AV4" s="7"/>
      <c r="AW4" s="7" t="s">
        <v>885</v>
      </c>
      <c r="AX4" s="7" t="s">
        <v>889</v>
      </c>
      <c r="AY4" s="7"/>
      <c r="AZ4" s="7"/>
      <c r="BA4" s="7" t="s">
        <v>897</v>
      </c>
      <c r="BB4" s="7" t="s">
        <v>925</v>
      </c>
      <c r="BC4" s="7"/>
      <c r="BD4" s="7" t="s">
        <v>936</v>
      </c>
      <c r="BE4" s="7"/>
      <c r="BF4" s="7"/>
      <c r="BG4" s="7"/>
      <c r="BH4" s="7"/>
      <c r="BI4" s="7" t="s">
        <v>905</v>
      </c>
      <c r="BJ4" s="7" t="s">
        <v>912</v>
      </c>
      <c r="BK4" s="7" t="s">
        <v>947</v>
      </c>
      <c r="BL4" s="7" t="s">
        <v>951</v>
      </c>
      <c r="BM4" s="7" t="s">
        <v>983</v>
      </c>
      <c r="BN4" s="7" t="s">
        <v>990</v>
      </c>
      <c r="BO4" s="7" t="s">
        <v>995</v>
      </c>
      <c r="BP4" s="7" t="s">
        <v>1019</v>
      </c>
      <c r="BQ4" s="7"/>
      <c r="BR4" s="7"/>
      <c r="BS4" s="7"/>
      <c r="BT4" s="7" t="s">
        <v>1030</v>
      </c>
      <c r="BU4" s="7" t="s">
        <v>1047</v>
      </c>
      <c r="BV4" s="7" t="s">
        <v>1065</v>
      </c>
      <c r="BW4" s="7" t="s">
        <v>1080</v>
      </c>
      <c r="BX4" s="7" t="s">
        <v>1083</v>
      </c>
      <c r="BY4" s="7" t="s">
        <v>1086</v>
      </c>
      <c r="BZ4" s="7"/>
      <c r="CA4" s="7" t="s">
        <v>1094</v>
      </c>
      <c r="CB4" s="7" t="s">
        <v>1098</v>
      </c>
      <c r="CC4" s="7" t="s">
        <v>1105</v>
      </c>
      <c r="CD4" s="7" t="s">
        <v>1108</v>
      </c>
      <c r="CE4" s="7" t="s">
        <v>1119</v>
      </c>
      <c r="CF4" s="7"/>
      <c r="CG4" s="7" t="s">
        <v>1129</v>
      </c>
      <c r="CH4" s="7" t="s">
        <v>1126</v>
      </c>
      <c r="CI4" s="7"/>
      <c r="CJ4" s="7"/>
      <c r="CK4" s="7"/>
      <c r="CL4" s="7"/>
      <c r="CM4" s="7"/>
      <c r="CN4" s="7"/>
      <c r="CO4" s="7"/>
      <c r="CP4" s="7"/>
      <c r="CQ4" s="7"/>
      <c r="CR4" s="7"/>
      <c r="CS4" s="7"/>
      <c r="CT4" s="7"/>
      <c r="CU4" s="7"/>
      <c r="CV4" s="7"/>
      <c r="CW4" s="110" t="s">
        <v>1168</v>
      </c>
      <c r="CX4" s="113"/>
      <c r="CY4" s="113"/>
      <c r="CZ4" s="113"/>
      <c r="DA4" s="113" t="s">
        <v>684</v>
      </c>
      <c r="DB4" s="113" t="s">
        <v>700</v>
      </c>
      <c r="DC4" s="108"/>
      <c r="DD4" s="108"/>
      <c r="DE4" s="108"/>
      <c r="DF4" s="108" t="s">
        <v>1192</v>
      </c>
      <c r="DG4" s="108"/>
      <c r="DH4" s="108" t="s">
        <v>1197</v>
      </c>
      <c r="DI4" s="108"/>
      <c r="DJ4" s="108" t="s">
        <v>1189</v>
      </c>
      <c r="DK4" s="108" t="s">
        <v>1182</v>
      </c>
      <c r="DL4" s="108"/>
      <c r="DM4" s="108"/>
      <c r="DN4" s="108" t="s">
        <v>1202</v>
      </c>
      <c r="DO4" s="108" t="s">
        <v>1217</v>
      </c>
      <c r="DP4" s="108" t="s">
        <v>1221</v>
      </c>
      <c r="DQ4" s="108" t="s">
        <v>1358</v>
      </c>
      <c r="DR4" s="108" t="s">
        <v>1371</v>
      </c>
      <c r="DS4" s="108" t="s">
        <v>1278</v>
      </c>
      <c r="DT4" s="108" t="s">
        <v>1396</v>
      </c>
      <c r="DU4" s="108" t="s">
        <v>1250</v>
      </c>
      <c r="DV4" s="108" t="s">
        <v>1271</v>
      </c>
      <c r="DW4" s="108" t="s">
        <v>1340</v>
      </c>
      <c r="DX4" s="108" t="s">
        <v>1404</v>
      </c>
      <c r="DY4" s="108" t="s">
        <v>1274</v>
      </c>
      <c r="DZ4" s="108" t="s">
        <v>1258</v>
      </c>
      <c r="EA4" s="108" t="s">
        <v>1262</v>
      </c>
      <c r="EB4" s="108"/>
      <c r="EC4" s="108" t="s">
        <v>1268</v>
      </c>
      <c r="ED4" s="108" t="s">
        <v>1331</v>
      </c>
      <c r="EE4" s="108"/>
      <c r="EF4" s="108" t="s">
        <v>1353</v>
      </c>
      <c r="EG4" s="108" t="s">
        <v>1382</v>
      </c>
      <c r="EH4" s="108" t="s">
        <v>1376</v>
      </c>
      <c r="EI4" s="108"/>
      <c r="EJ4" s="108"/>
      <c r="EK4" s="113"/>
      <c r="EL4" s="113"/>
      <c r="EM4" s="113"/>
      <c r="EN4" s="112" t="s">
        <v>162</v>
      </c>
      <c r="EP4" s="46" t="s">
        <v>163</v>
      </c>
      <c r="EQ4" s="46" t="s">
        <v>164</v>
      </c>
      <c r="ER4" s="46" t="s">
        <v>165</v>
      </c>
      <c r="ES4" s="46" t="s">
        <v>166</v>
      </c>
      <c r="ET4" s="46"/>
      <c r="EU4" s="46" t="s">
        <v>167</v>
      </c>
      <c r="EV4" s="9" t="s">
        <v>1136</v>
      </c>
      <c r="EW4" s="9" t="s">
        <v>1147</v>
      </c>
      <c r="EX4">
        <v>96124843045</v>
      </c>
      <c r="EY4" s="118" t="str">
        <f t="shared" ref="EY4" si="0">RIGHT("000000000"&amp;EX4,9)</f>
        <v>124843045</v>
      </c>
      <c r="FA4" s="7"/>
      <c r="FB4" s="7"/>
      <c r="FC4" s="7"/>
      <c r="FD4" s="7"/>
      <c r="FE4" s="7"/>
      <c r="FF4" s="7"/>
      <c r="FG4" s="7"/>
      <c r="FH4" s="7"/>
      <c r="FI4" s="7"/>
      <c r="FJ4" s="7"/>
    </row>
    <row r="5" spans="1:186" ht="15" customHeight="1" x14ac:dyDescent="0.2">
      <c r="A5" s="7" t="s">
        <v>168</v>
      </c>
      <c r="B5" s="7"/>
      <c r="C5" s="7"/>
      <c r="D5" s="7"/>
      <c r="E5" s="7"/>
      <c r="F5" s="7"/>
      <c r="G5" s="41" t="s">
        <v>169</v>
      </c>
      <c r="H5" s="99" t="s">
        <v>170</v>
      </c>
      <c r="I5" s="7" t="s">
        <v>687</v>
      </c>
      <c r="J5" s="7"/>
      <c r="K5" s="7"/>
      <c r="L5" s="7"/>
      <c r="M5" s="7" t="s">
        <v>974</v>
      </c>
      <c r="N5" s="7"/>
      <c r="O5" s="7"/>
      <c r="P5" s="7"/>
      <c r="Q5" s="7"/>
      <c r="R5" s="7"/>
      <c r="S5" s="7"/>
      <c r="T5" s="7"/>
      <c r="U5" s="7" t="s">
        <v>715</v>
      </c>
      <c r="V5" s="7" t="s">
        <v>969</v>
      </c>
      <c r="W5" s="7" t="s">
        <v>971</v>
      </c>
      <c r="X5" s="7"/>
      <c r="Y5" s="7"/>
      <c r="Z5" s="7" t="s">
        <v>732</v>
      </c>
      <c r="AA5" s="7" t="s">
        <v>742</v>
      </c>
      <c r="AB5" s="7"/>
      <c r="AC5" s="7" t="s">
        <v>747</v>
      </c>
      <c r="AD5" s="7"/>
      <c r="AE5" s="7"/>
      <c r="AF5" s="7" t="s">
        <v>753</v>
      </c>
      <c r="AG5" s="7" t="s">
        <v>760</v>
      </c>
      <c r="AH5" s="7"/>
      <c r="AI5" s="7"/>
      <c r="AJ5" s="7" t="s">
        <v>770</v>
      </c>
      <c r="AK5" s="7"/>
      <c r="AL5" s="7"/>
      <c r="AM5" s="7" t="s">
        <v>778</v>
      </c>
      <c r="AN5" s="7" t="s">
        <v>791</v>
      </c>
      <c r="AO5" s="7" t="s">
        <v>797</v>
      </c>
      <c r="AP5" s="7" t="s">
        <v>801</v>
      </c>
      <c r="AQ5" s="7" t="s">
        <v>807</v>
      </c>
      <c r="AR5" s="7" t="s">
        <v>818</v>
      </c>
      <c r="AS5" s="7" t="s">
        <v>830</v>
      </c>
      <c r="AT5" s="7" t="s">
        <v>846</v>
      </c>
      <c r="AU5" s="7" t="s">
        <v>864</v>
      </c>
      <c r="AV5" s="7"/>
      <c r="AW5" s="7" t="s">
        <v>886</v>
      </c>
      <c r="AX5" s="7" t="s">
        <v>890</v>
      </c>
      <c r="AY5" s="7"/>
      <c r="AZ5" s="7"/>
      <c r="BA5" s="7" t="s">
        <v>898</v>
      </c>
      <c r="BB5" s="7" t="s">
        <v>926</v>
      </c>
      <c r="BC5" s="7"/>
      <c r="BD5" s="7"/>
      <c r="BE5" s="7"/>
      <c r="BF5" s="7"/>
      <c r="BG5" s="7"/>
      <c r="BH5" s="7"/>
      <c r="BI5" s="7" t="s">
        <v>906</v>
      </c>
      <c r="BJ5" s="7" t="s">
        <v>913</v>
      </c>
      <c r="BK5" s="7"/>
      <c r="BL5" s="7" t="s">
        <v>952</v>
      </c>
      <c r="BM5" s="7" t="s">
        <v>984</v>
      </c>
      <c r="BN5" s="7" t="s">
        <v>991</v>
      </c>
      <c r="BO5" s="7" t="s">
        <v>996</v>
      </c>
      <c r="BP5" s="7" t="s">
        <v>1020</v>
      </c>
      <c r="BQ5" s="7"/>
      <c r="BR5" s="7"/>
      <c r="BS5" s="7"/>
      <c r="BT5" s="7" t="s">
        <v>1031</v>
      </c>
      <c r="BU5" s="7" t="s">
        <v>1048</v>
      </c>
      <c r="BV5" s="7" t="s">
        <v>1066</v>
      </c>
      <c r="BW5" s="7"/>
      <c r="BX5" s="7"/>
      <c r="BY5" s="7" t="s">
        <v>1087</v>
      </c>
      <c r="BZ5" s="7"/>
      <c r="CA5" s="7" t="s">
        <v>1095</v>
      </c>
      <c r="CB5" s="7" t="s">
        <v>1099</v>
      </c>
      <c r="CC5" s="7"/>
      <c r="CD5" s="7" t="s">
        <v>1109</v>
      </c>
      <c r="CE5" s="7" t="s">
        <v>1120</v>
      </c>
      <c r="CF5" s="7"/>
      <c r="CG5" s="7" t="s">
        <v>1130</v>
      </c>
      <c r="CH5" s="7"/>
      <c r="CI5" s="7"/>
      <c r="CJ5" s="7"/>
      <c r="CK5" s="7"/>
      <c r="CL5" s="7"/>
      <c r="CM5" s="7"/>
      <c r="CN5" s="7"/>
      <c r="CO5" s="7"/>
      <c r="CP5" s="7"/>
      <c r="CQ5" s="7"/>
      <c r="CR5" s="7"/>
      <c r="CS5" s="7"/>
      <c r="CT5" s="7"/>
      <c r="CU5" s="7"/>
      <c r="CV5" s="7"/>
      <c r="CW5" s="110" t="s">
        <v>1169</v>
      </c>
      <c r="CX5" s="108"/>
      <c r="CY5" s="108"/>
      <c r="CZ5" s="108"/>
      <c r="DA5" s="108" t="s">
        <v>685</v>
      </c>
      <c r="DB5" s="108"/>
      <c r="DC5" s="108"/>
      <c r="DD5" s="108"/>
      <c r="DE5" s="108"/>
      <c r="DF5" s="108" t="s">
        <v>1193</v>
      </c>
      <c r="DG5" s="108"/>
      <c r="DH5" s="108" t="s">
        <v>1198</v>
      </c>
      <c r="DI5" s="108"/>
      <c r="DJ5" s="108" t="s">
        <v>1190</v>
      </c>
      <c r="DK5" s="108"/>
      <c r="DL5" s="108"/>
      <c r="DM5" s="108"/>
      <c r="DN5" s="108" t="s">
        <v>1203</v>
      </c>
      <c r="DO5" s="108" t="s">
        <v>1218</v>
      </c>
      <c r="DP5" s="108" t="s">
        <v>1222</v>
      </c>
      <c r="DQ5" s="108" t="s">
        <v>1359</v>
      </c>
      <c r="DR5" s="108" t="s">
        <v>1372</v>
      </c>
      <c r="DS5" s="108" t="s">
        <v>1279</v>
      </c>
      <c r="DT5" s="108" t="s">
        <v>1397</v>
      </c>
      <c r="DU5" s="108" t="s">
        <v>1251</v>
      </c>
      <c r="DV5" s="108"/>
      <c r="DW5" s="108" t="s">
        <v>1341</v>
      </c>
      <c r="DX5" s="108" t="s">
        <v>1405</v>
      </c>
      <c r="DY5" s="108" t="s">
        <v>1275</v>
      </c>
      <c r="DZ5" s="108" t="s">
        <v>1259</v>
      </c>
      <c r="EA5" s="108" t="s">
        <v>1263</v>
      </c>
      <c r="EB5" s="108"/>
      <c r="EC5" s="108"/>
      <c r="ED5" s="108" t="s">
        <v>1332</v>
      </c>
      <c r="EE5" s="108"/>
      <c r="EF5" s="108" t="s">
        <v>1354</v>
      </c>
      <c r="EG5" s="108" t="s">
        <v>1383</v>
      </c>
      <c r="EH5" s="108" t="s">
        <v>1377</v>
      </c>
      <c r="EI5" s="108"/>
      <c r="EJ5" s="108"/>
      <c r="EK5" s="108"/>
      <c r="EL5" s="108"/>
      <c r="EM5" s="108"/>
      <c r="EN5" s="46" t="s">
        <v>171</v>
      </c>
      <c r="EP5" s="46" t="s">
        <v>172</v>
      </c>
      <c r="EQ5" s="46" t="s">
        <v>173</v>
      </c>
      <c r="ER5" s="46" t="s">
        <v>174</v>
      </c>
      <c r="ES5" s="46" t="s">
        <v>175</v>
      </c>
      <c r="ET5" s="46"/>
      <c r="EU5" s="46" t="s">
        <v>176</v>
      </c>
      <c r="EV5" s="116" t="s">
        <v>1149</v>
      </c>
      <c r="EW5" s="9" t="s">
        <v>1148</v>
      </c>
      <c r="EX5">
        <v>99007286133</v>
      </c>
      <c r="EY5" s="119" t="s">
        <v>1152</v>
      </c>
      <c r="FA5" s="7"/>
      <c r="FB5" s="7"/>
      <c r="FC5" s="7"/>
      <c r="FD5" s="7"/>
      <c r="FE5" s="7"/>
      <c r="FF5" s="7"/>
      <c r="FG5" s="7"/>
      <c r="FH5" s="7"/>
      <c r="FI5" s="7"/>
      <c r="FJ5" s="7"/>
    </row>
    <row r="6" spans="1:186" ht="15" customHeight="1" x14ac:dyDescent="0.2">
      <c r="A6" s="7"/>
      <c r="B6" s="7"/>
      <c r="C6" s="7"/>
      <c r="D6" s="7"/>
      <c r="E6" s="7"/>
      <c r="F6" s="7"/>
      <c r="G6" s="41" t="s">
        <v>177</v>
      </c>
      <c r="H6" s="99" t="s">
        <v>178</v>
      </c>
      <c r="I6" s="7" t="s">
        <v>688</v>
      </c>
      <c r="J6" s="7"/>
      <c r="K6" s="7"/>
      <c r="L6" s="7"/>
      <c r="M6" s="7" t="s">
        <v>975</v>
      </c>
      <c r="N6" s="7"/>
      <c r="O6" s="7"/>
      <c r="P6" s="7"/>
      <c r="Q6" s="7"/>
      <c r="R6" s="7"/>
      <c r="S6" s="7"/>
      <c r="T6" s="7"/>
      <c r="U6" s="7" t="s">
        <v>716</v>
      </c>
      <c r="V6" s="7"/>
      <c r="W6" s="7" t="s">
        <v>972</v>
      </c>
      <c r="X6" s="7"/>
      <c r="Y6" s="7"/>
      <c r="Z6" s="7" t="s">
        <v>733</v>
      </c>
      <c r="AA6" s="7"/>
      <c r="AB6" s="7"/>
      <c r="AC6" s="7"/>
      <c r="AD6" s="7"/>
      <c r="AE6" s="7"/>
      <c r="AF6" s="7" t="s">
        <v>754</v>
      </c>
      <c r="AG6" s="7" t="s">
        <v>761</v>
      </c>
      <c r="AH6" s="7"/>
      <c r="AI6" s="7"/>
      <c r="AJ6" s="7" t="s">
        <v>771</v>
      </c>
      <c r="AK6" s="7"/>
      <c r="AL6" s="7"/>
      <c r="AM6" s="7" t="s">
        <v>779</v>
      </c>
      <c r="AN6" s="7" t="s">
        <v>792</v>
      </c>
      <c r="AO6" s="7"/>
      <c r="AP6" s="7" t="s">
        <v>802</v>
      </c>
      <c r="AQ6" s="7" t="s">
        <v>808</v>
      </c>
      <c r="AR6" s="7" t="s">
        <v>819</v>
      </c>
      <c r="AS6" s="7" t="s">
        <v>831</v>
      </c>
      <c r="AT6" s="7" t="s">
        <v>847</v>
      </c>
      <c r="AU6" s="7" t="s">
        <v>865</v>
      </c>
      <c r="AV6" s="7"/>
      <c r="AW6" s="7"/>
      <c r="AX6" s="7" t="s">
        <v>891</v>
      </c>
      <c r="AY6" s="7"/>
      <c r="AZ6" s="7"/>
      <c r="BA6" s="7" t="s">
        <v>899</v>
      </c>
      <c r="BB6" s="7" t="s">
        <v>927</v>
      </c>
      <c r="BC6" s="7"/>
      <c r="BD6" s="7"/>
      <c r="BE6" s="7"/>
      <c r="BF6" s="7"/>
      <c r="BG6" s="7"/>
      <c r="BH6" s="7"/>
      <c r="BI6" s="7" t="s">
        <v>907</v>
      </c>
      <c r="BJ6" s="7" t="s">
        <v>914</v>
      </c>
      <c r="BK6" s="7"/>
      <c r="BL6" s="7" t="s">
        <v>953</v>
      </c>
      <c r="BM6" s="7" t="s">
        <v>985</v>
      </c>
      <c r="BN6" s="7" t="s">
        <v>992</v>
      </c>
      <c r="BO6" s="7" t="s">
        <v>997</v>
      </c>
      <c r="BP6" s="7" t="s">
        <v>1021</v>
      </c>
      <c r="BQ6" s="7"/>
      <c r="BR6" s="7"/>
      <c r="BS6" s="7"/>
      <c r="BT6" s="7" t="s">
        <v>1032</v>
      </c>
      <c r="BU6" s="7" t="s">
        <v>1049</v>
      </c>
      <c r="BV6" s="7" t="s">
        <v>1067</v>
      </c>
      <c r="BW6" s="7"/>
      <c r="BX6" s="7"/>
      <c r="BY6" s="7" t="s">
        <v>1088</v>
      </c>
      <c r="BZ6" s="7"/>
      <c r="CA6" s="7"/>
      <c r="CB6" s="7" t="s">
        <v>1100</v>
      </c>
      <c r="CC6" s="7"/>
      <c r="CD6" s="7" t="s">
        <v>1110</v>
      </c>
      <c r="CE6" s="7" t="s">
        <v>1121</v>
      </c>
      <c r="CF6" s="7"/>
      <c r="CG6" s="7"/>
      <c r="CH6" s="7"/>
      <c r="CI6" s="7"/>
      <c r="CJ6" s="7"/>
      <c r="CK6" s="7"/>
      <c r="CL6" s="7"/>
      <c r="CM6" s="7"/>
      <c r="CN6" s="7"/>
      <c r="CO6" s="7"/>
      <c r="CP6" s="7"/>
      <c r="CQ6" s="7"/>
      <c r="CR6" s="7"/>
      <c r="CS6" s="7"/>
      <c r="CT6" s="7"/>
      <c r="CU6" s="7"/>
      <c r="CV6" s="7"/>
      <c r="CW6" s="110" t="s">
        <v>1170</v>
      </c>
      <c r="CX6" s="108"/>
      <c r="CY6" s="108"/>
      <c r="CZ6" s="108"/>
      <c r="DA6" s="108"/>
      <c r="DB6" s="108"/>
      <c r="DC6" s="108"/>
      <c r="DD6" s="108"/>
      <c r="DE6" s="108"/>
      <c r="DF6" s="108" t="s">
        <v>1194</v>
      </c>
      <c r="DG6" s="108"/>
      <c r="DH6" s="108"/>
      <c r="DI6" s="108"/>
      <c r="DJ6" s="108"/>
      <c r="DK6" s="108"/>
      <c r="DL6" s="108"/>
      <c r="DM6" s="108"/>
      <c r="DN6" s="108" t="s">
        <v>99</v>
      </c>
      <c r="DO6" s="108"/>
      <c r="DP6" s="108" t="s">
        <v>1223</v>
      </c>
      <c r="DQ6" s="108" t="s">
        <v>1360</v>
      </c>
      <c r="DR6" s="108" t="s">
        <v>1373</v>
      </c>
      <c r="DS6" s="108" t="s">
        <v>1280</v>
      </c>
      <c r="DT6" s="108" t="s">
        <v>1398</v>
      </c>
      <c r="DU6" s="108" t="s">
        <v>1252</v>
      </c>
      <c r="DV6" s="108"/>
      <c r="DW6" s="108" t="s">
        <v>1342</v>
      </c>
      <c r="DX6" s="108" t="s">
        <v>1405</v>
      </c>
      <c r="DY6" s="108"/>
      <c r="DZ6" s="108"/>
      <c r="EA6" s="108" t="s">
        <v>1264</v>
      </c>
      <c r="EB6" s="108"/>
      <c r="EC6" s="108"/>
      <c r="ED6" s="108" t="s">
        <v>1333</v>
      </c>
      <c r="EE6" s="108"/>
      <c r="EF6" s="108" t="s">
        <v>1355</v>
      </c>
      <c r="EG6" s="108" t="s">
        <v>1384</v>
      </c>
      <c r="EH6" s="108" t="s">
        <v>1378</v>
      </c>
      <c r="EI6" s="108"/>
      <c r="EJ6" s="108"/>
      <c r="EK6" s="108"/>
      <c r="EL6" s="108"/>
      <c r="EM6" s="108"/>
      <c r="EN6" s="46" t="s">
        <v>179</v>
      </c>
      <c r="EP6" s="46"/>
      <c r="EQ6" s="46" t="s">
        <v>180</v>
      </c>
      <c r="ER6" s="46" t="s">
        <v>181</v>
      </c>
      <c r="ES6" s="46" t="s">
        <v>182</v>
      </c>
      <c r="ET6" s="46"/>
      <c r="EU6" s="46" t="s">
        <v>183</v>
      </c>
      <c r="EV6" s="117" t="s">
        <v>1137</v>
      </c>
      <c r="EW6" s="117" t="s">
        <v>1150</v>
      </c>
      <c r="EX6">
        <v>92001634715</v>
      </c>
      <c r="EY6" s="119" t="s">
        <v>1151</v>
      </c>
      <c r="FA6" s="7"/>
      <c r="FB6" s="7"/>
      <c r="FC6" s="7"/>
      <c r="FD6" s="7"/>
      <c r="FE6" s="7"/>
      <c r="FF6" s="7"/>
      <c r="FG6" s="7"/>
      <c r="FH6" s="7"/>
      <c r="FI6" s="7"/>
      <c r="FJ6" s="7"/>
    </row>
    <row r="7" spans="1:186" ht="15" customHeight="1" x14ac:dyDescent="0.2">
      <c r="D7" s="98"/>
      <c r="E7" s="98"/>
      <c r="F7" s="98"/>
      <c r="G7" s="41" t="s">
        <v>184</v>
      </c>
      <c r="H7" s="99" t="s">
        <v>185</v>
      </c>
      <c r="I7" s="7" t="s">
        <v>689</v>
      </c>
      <c r="J7" s="7"/>
      <c r="K7" s="7"/>
      <c r="L7" s="7"/>
      <c r="M7" s="7" t="s">
        <v>976</v>
      </c>
      <c r="N7" s="7"/>
      <c r="O7" s="7"/>
      <c r="P7" s="7"/>
      <c r="Q7" s="7"/>
      <c r="R7" s="7"/>
      <c r="S7" s="7"/>
      <c r="T7" s="7"/>
      <c r="U7" s="7" t="s">
        <v>958</v>
      </c>
      <c r="V7" s="7"/>
      <c r="W7" s="7"/>
      <c r="X7" s="7"/>
      <c r="Y7" s="7"/>
      <c r="Z7" s="7" t="s">
        <v>734</v>
      </c>
      <c r="AA7" s="7"/>
      <c r="AB7" s="7"/>
      <c r="AC7" s="7"/>
      <c r="AD7" s="7"/>
      <c r="AE7" s="7"/>
      <c r="AF7" s="7" t="s">
        <v>755</v>
      </c>
      <c r="AG7" s="7" t="s">
        <v>762</v>
      </c>
      <c r="AH7" s="7"/>
      <c r="AI7" s="7"/>
      <c r="AJ7" s="7"/>
      <c r="AK7" s="7"/>
      <c r="AL7" s="7"/>
      <c r="AM7" s="7" t="s">
        <v>780</v>
      </c>
      <c r="AN7" s="7" t="s">
        <v>793</v>
      </c>
      <c r="AO7" s="7"/>
      <c r="AP7" s="7" t="s">
        <v>803</v>
      </c>
      <c r="AQ7" s="7" t="s">
        <v>809</v>
      </c>
      <c r="AR7" s="7" t="s">
        <v>820</v>
      </c>
      <c r="AS7" s="7" t="s">
        <v>832</v>
      </c>
      <c r="AT7" s="7" t="s">
        <v>848</v>
      </c>
      <c r="AU7" s="7" t="s">
        <v>866</v>
      </c>
      <c r="AV7" s="7"/>
      <c r="AW7" s="7"/>
      <c r="AX7" s="7"/>
      <c r="AY7" s="7"/>
      <c r="AZ7" s="7"/>
      <c r="BA7" s="7" t="s">
        <v>900</v>
      </c>
      <c r="BB7" s="7" t="s">
        <v>928</v>
      </c>
      <c r="BC7" s="7"/>
      <c r="BD7" s="7"/>
      <c r="BE7" s="7"/>
      <c r="BF7" s="7"/>
      <c r="BG7" s="7"/>
      <c r="BH7" s="7"/>
      <c r="BI7" s="7" t="s">
        <v>908</v>
      </c>
      <c r="BJ7" s="7" t="s">
        <v>915</v>
      </c>
      <c r="BK7" s="7"/>
      <c r="BL7" s="7" t="s">
        <v>954</v>
      </c>
      <c r="BM7" s="7" t="s">
        <v>986</v>
      </c>
      <c r="BN7" s="7"/>
      <c r="BO7" s="7" t="s">
        <v>998</v>
      </c>
      <c r="BP7" s="7" t="s">
        <v>1022</v>
      </c>
      <c r="BQ7" s="7"/>
      <c r="BR7" s="7"/>
      <c r="BS7" s="7"/>
      <c r="BT7" s="7" t="s">
        <v>1033</v>
      </c>
      <c r="BU7" s="7" t="s">
        <v>1050</v>
      </c>
      <c r="BV7" s="7" t="s">
        <v>1068</v>
      </c>
      <c r="BW7" s="7"/>
      <c r="BX7" s="7"/>
      <c r="BY7" s="7" t="s">
        <v>1089</v>
      </c>
      <c r="BZ7" s="7"/>
      <c r="CA7" s="7"/>
      <c r="CB7" s="7" t="s">
        <v>1100</v>
      </c>
      <c r="CC7" s="7"/>
      <c r="CD7" s="7" t="s">
        <v>1111</v>
      </c>
      <c r="CE7" s="7" t="s">
        <v>1122</v>
      </c>
      <c r="CF7" s="7"/>
      <c r="CG7" s="7"/>
      <c r="CH7" s="7"/>
      <c r="CI7" s="7"/>
      <c r="CJ7" s="7"/>
      <c r="CK7" s="7"/>
      <c r="CL7" s="7"/>
      <c r="CM7" s="7"/>
      <c r="CN7" s="7"/>
      <c r="CO7" s="7"/>
      <c r="CP7" s="7"/>
      <c r="CQ7" s="7"/>
      <c r="CR7" s="7"/>
      <c r="CS7" s="7"/>
      <c r="CT7" s="7"/>
      <c r="CU7" s="7"/>
      <c r="CV7" s="7"/>
      <c r="CW7" s="110" t="s">
        <v>1171</v>
      </c>
      <c r="CX7" s="108"/>
      <c r="CY7" s="108"/>
      <c r="CZ7" s="108"/>
      <c r="DA7" s="108"/>
      <c r="DB7" s="108"/>
      <c r="DC7" s="108"/>
      <c r="DD7" s="108"/>
      <c r="DE7" s="108"/>
      <c r="DF7" s="108"/>
      <c r="DG7" s="108"/>
      <c r="DH7" s="108"/>
      <c r="DI7" s="108"/>
      <c r="DJ7" s="108"/>
      <c r="DK7" s="108"/>
      <c r="DL7" s="108"/>
      <c r="DM7" s="108"/>
      <c r="DN7" s="108" t="s">
        <v>1204</v>
      </c>
      <c r="DO7" s="108"/>
      <c r="DP7" s="108" t="s">
        <v>1224</v>
      </c>
      <c r="DQ7" s="108" t="s">
        <v>1361</v>
      </c>
      <c r="DR7" s="108"/>
      <c r="DS7" s="108" t="s">
        <v>1281</v>
      </c>
      <c r="DT7" s="108" t="s">
        <v>1399</v>
      </c>
      <c r="DU7" s="108" t="s">
        <v>1253</v>
      </c>
      <c r="DV7" s="108"/>
      <c r="DW7" s="108" t="s">
        <v>1343</v>
      </c>
      <c r="DX7" s="108" t="s">
        <v>1406</v>
      </c>
      <c r="DY7" s="108"/>
      <c r="DZ7" s="108"/>
      <c r="EA7" s="108"/>
      <c r="EB7" s="108"/>
      <c r="EC7" s="108"/>
      <c r="ED7" s="108" t="s">
        <v>1334</v>
      </c>
      <c r="EE7" s="108"/>
      <c r="EF7" s="108"/>
      <c r="EG7" s="108" t="s">
        <v>1385</v>
      </c>
      <c r="EH7" s="108" t="s">
        <v>1379</v>
      </c>
      <c r="EI7" s="108"/>
      <c r="EJ7" s="108"/>
      <c r="EK7" s="108"/>
      <c r="EL7" s="108"/>
      <c r="EM7" s="108"/>
      <c r="EN7" s="46" t="s">
        <v>186</v>
      </c>
      <c r="EP7" s="46"/>
      <c r="EQ7" s="46" t="s">
        <v>187</v>
      </c>
      <c r="ER7" s="46" t="s">
        <v>188</v>
      </c>
      <c r="ES7" s="46" t="s">
        <v>189</v>
      </c>
      <c r="ET7" s="46"/>
      <c r="EU7" s="46" t="s">
        <v>190</v>
      </c>
      <c r="EV7" s="117" t="s">
        <v>1138</v>
      </c>
      <c r="EW7" s="117" t="s">
        <v>1154</v>
      </c>
      <c r="EX7">
        <v>39166659525</v>
      </c>
      <c r="EY7" t="str">
        <f t="shared" ref="EY7:EY13" si="1">RIGHT(EX7,9)</f>
        <v>166659525</v>
      </c>
      <c r="FA7" s="7"/>
      <c r="FB7" s="7"/>
      <c r="FC7" s="7"/>
      <c r="FD7" s="7"/>
      <c r="FE7" s="7"/>
      <c r="FF7" s="7"/>
      <c r="FG7" s="7"/>
      <c r="FH7" s="7"/>
      <c r="FI7" s="7"/>
      <c r="FJ7" s="7"/>
    </row>
    <row r="8" spans="1:186" ht="15" customHeight="1" x14ac:dyDescent="0.2">
      <c r="G8" s="41" t="s">
        <v>191</v>
      </c>
      <c r="H8" s="99" t="s">
        <v>192</v>
      </c>
      <c r="I8" s="7" t="s">
        <v>690</v>
      </c>
      <c r="J8" s="7"/>
      <c r="K8" s="7"/>
      <c r="L8" s="7"/>
      <c r="M8" s="7" t="s">
        <v>977</v>
      </c>
      <c r="N8" s="7"/>
      <c r="O8" s="7"/>
      <c r="P8" s="7"/>
      <c r="Q8" s="7"/>
      <c r="R8" s="7"/>
      <c r="S8" s="7"/>
      <c r="T8" s="7"/>
      <c r="U8" s="7" t="s">
        <v>959</v>
      </c>
      <c r="V8" s="7"/>
      <c r="W8" s="7"/>
      <c r="X8" s="7"/>
      <c r="Y8" s="7"/>
      <c r="Z8" s="7" t="s">
        <v>735</v>
      </c>
      <c r="AA8" s="7"/>
      <c r="AB8" s="7"/>
      <c r="AC8" s="7"/>
      <c r="AD8" s="7"/>
      <c r="AE8" s="7"/>
      <c r="AF8" s="7" t="s">
        <v>756</v>
      </c>
      <c r="AG8" s="7"/>
      <c r="AH8" s="7"/>
      <c r="AI8" s="7"/>
      <c r="AJ8" s="7"/>
      <c r="AK8" s="7"/>
      <c r="AL8" s="7"/>
      <c r="AM8" s="7" t="s">
        <v>781</v>
      </c>
      <c r="AN8" s="7"/>
      <c r="AO8" s="7"/>
      <c r="AP8" s="7"/>
      <c r="AQ8" s="7" t="s">
        <v>810</v>
      </c>
      <c r="AR8" s="7" t="s">
        <v>821</v>
      </c>
      <c r="AS8" s="7" t="s">
        <v>833</v>
      </c>
      <c r="AT8" s="7" t="s">
        <v>849</v>
      </c>
      <c r="AU8" s="7" t="s">
        <v>867</v>
      </c>
      <c r="AV8" s="7"/>
      <c r="AW8" s="7"/>
      <c r="AX8" s="7"/>
      <c r="AY8" s="7"/>
      <c r="AZ8" s="7"/>
      <c r="BA8" s="7" t="s">
        <v>901</v>
      </c>
      <c r="BB8" s="7" t="s">
        <v>929</v>
      </c>
      <c r="BC8" s="7"/>
      <c r="BD8" s="7"/>
      <c r="BE8" s="7"/>
      <c r="BF8" s="7"/>
      <c r="BG8" s="7"/>
      <c r="BH8" s="7"/>
      <c r="BI8" s="7" t="s">
        <v>909</v>
      </c>
      <c r="BJ8" s="7" t="s">
        <v>916</v>
      </c>
      <c r="BK8" s="7"/>
      <c r="BL8" s="7" t="s">
        <v>955</v>
      </c>
      <c r="BM8" s="7" t="s">
        <v>987</v>
      </c>
      <c r="BN8" s="7"/>
      <c r="BO8" s="7" t="s">
        <v>999</v>
      </c>
      <c r="BP8" s="7"/>
      <c r="BQ8" s="7"/>
      <c r="BR8" s="7"/>
      <c r="BS8" s="7"/>
      <c r="BT8" s="7" t="s">
        <v>1034</v>
      </c>
      <c r="BU8" s="7" t="s">
        <v>1051</v>
      </c>
      <c r="BV8" s="7" t="s">
        <v>1069</v>
      </c>
      <c r="BW8" s="7"/>
      <c r="BX8" s="7"/>
      <c r="BY8" s="7" t="s">
        <v>1090</v>
      </c>
      <c r="BZ8" s="7"/>
      <c r="CA8" s="7"/>
      <c r="CB8" s="7" t="s">
        <v>1101</v>
      </c>
      <c r="CC8" s="7"/>
      <c r="CD8" s="7" t="s">
        <v>1112</v>
      </c>
      <c r="CE8" s="7"/>
      <c r="CF8" s="7"/>
      <c r="CG8" s="7"/>
      <c r="CH8" s="7"/>
      <c r="CI8" s="7"/>
      <c r="CJ8" s="7"/>
      <c r="CK8" s="7"/>
      <c r="CL8" s="7"/>
      <c r="CM8" s="7"/>
      <c r="CN8" s="7"/>
      <c r="CO8" s="7"/>
      <c r="CP8" s="7"/>
      <c r="CQ8" s="7"/>
      <c r="CR8" s="7"/>
      <c r="CS8" s="7"/>
      <c r="CT8" s="7"/>
      <c r="CU8" s="7"/>
      <c r="CV8" s="7"/>
      <c r="CW8" s="110" t="s">
        <v>1172</v>
      </c>
      <c r="CX8" s="113"/>
      <c r="CY8" s="113"/>
      <c r="CZ8" s="113"/>
      <c r="DA8" s="113"/>
      <c r="DB8" s="113"/>
      <c r="DC8" s="113"/>
      <c r="DD8" s="113"/>
      <c r="DE8" s="113"/>
      <c r="DF8" s="113"/>
      <c r="DG8" s="113"/>
      <c r="DH8" s="113"/>
      <c r="DI8" s="113"/>
      <c r="DJ8" s="113"/>
      <c r="DK8" s="113"/>
      <c r="DL8" s="113"/>
      <c r="DM8" s="113"/>
      <c r="DN8" s="113" t="s">
        <v>1205</v>
      </c>
      <c r="DO8" s="113"/>
      <c r="DP8" s="113" t="s">
        <v>1225</v>
      </c>
      <c r="DQ8" s="113" t="s">
        <v>1362</v>
      </c>
      <c r="DR8" s="113"/>
      <c r="DS8" s="113" t="s">
        <v>1282</v>
      </c>
      <c r="DT8" s="113" t="s">
        <v>1400</v>
      </c>
      <c r="DU8" s="113" t="s">
        <v>1254</v>
      </c>
      <c r="DV8" s="113"/>
      <c r="DW8" s="113" t="s">
        <v>1344</v>
      </c>
      <c r="DX8" s="113" t="s">
        <v>1407</v>
      </c>
      <c r="DY8" s="113"/>
      <c r="DZ8" s="113"/>
      <c r="EA8" s="113"/>
      <c r="EB8" s="113"/>
      <c r="EC8" s="113"/>
      <c r="ED8" s="113" t="s">
        <v>1335</v>
      </c>
      <c r="EE8" s="113"/>
      <c r="EF8" s="113"/>
      <c r="EG8" s="113" t="s">
        <v>1386</v>
      </c>
      <c r="EH8" s="113"/>
      <c r="EI8" s="113"/>
      <c r="EJ8" s="108"/>
      <c r="EK8" s="113"/>
      <c r="EL8" s="113"/>
      <c r="EM8" s="113"/>
      <c r="EN8" s="46" t="s">
        <v>193</v>
      </c>
      <c r="EP8" s="46"/>
      <c r="EQ8" s="46" t="s">
        <v>194</v>
      </c>
      <c r="ER8" s="46" t="s">
        <v>195</v>
      </c>
      <c r="ES8" s="46" t="s">
        <v>196</v>
      </c>
      <c r="ET8" s="46"/>
      <c r="EU8" s="46" t="s">
        <v>197</v>
      </c>
      <c r="EV8" s="117" t="s">
        <v>1139</v>
      </c>
      <c r="EW8" s="117" t="s">
        <v>1155</v>
      </c>
      <c r="EX8">
        <v>98000628786</v>
      </c>
      <c r="EY8" t="s">
        <v>1156</v>
      </c>
      <c r="FA8" s="7"/>
      <c r="FB8" s="7"/>
      <c r="FC8" s="7"/>
      <c r="FD8" s="7"/>
      <c r="FE8" s="7"/>
      <c r="FF8" s="7"/>
      <c r="FG8" s="7"/>
      <c r="FH8" s="7"/>
      <c r="FI8" s="7"/>
      <c r="FJ8" s="7"/>
    </row>
    <row r="9" spans="1:186" ht="15" customHeight="1" x14ac:dyDescent="0.2">
      <c r="G9" s="41" t="s">
        <v>198</v>
      </c>
      <c r="H9" s="99" t="s">
        <v>199</v>
      </c>
      <c r="I9" s="7" t="s">
        <v>691</v>
      </c>
      <c r="J9" s="7"/>
      <c r="K9" s="7"/>
      <c r="L9" s="7"/>
      <c r="M9" s="7" t="s">
        <v>978</v>
      </c>
      <c r="N9" s="7"/>
      <c r="O9" s="7"/>
      <c r="P9" s="7"/>
      <c r="Q9" s="7"/>
      <c r="R9" s="7"/>
      <c r="S9" s="7"/>
      <c r="T9" s="7"/>
      <c r="U9" s="7" t="s">
        <v>960</v>
      </c>
      <c r="V9" s="7"/>
      <c r="W9" s="7"/>
      <c r="X9" s="7"/>
      <c r="Y9" s="7"/>
      <c r="Z9" s="7"/>
      <c r="AA9" s="7"/>
      <c r="AB9" s="7"/>
      <c r="AC9" s="7"/>
      <c r="AD9" s="7"/>
      <c r="AE9" s="7"/>
      <c r="AF9" s="7"/>
      <c r="AG9" s="7"/>
      <c r="AH9" s="7"/>
      <c r="AI9" s="7"/>
      <c r="AJ9" s="7"/>
      <c r="AK9" s="7"/>
      <c r="AL9" s="7"/>
      <c r="AM9" s="7" t="s">
        <v>782</v>
      </c>
      <c r="AN9" s="7"/>
      <c r="AO9" s="7"/>
      <c r="AP9" s="7"/>
      <c r="AQ9" s="7" t="s">
        <v>811</v>
      </c>
      <c r="AR9" s="7" t="s">
        <v>822</v>
      </c>
      <c r="AS9" s="7" t="s">
        <v>834</v>
      </c>
      <c r="AT9" s="7" t="s">
        <v>850</v>
      </c>
      <c r="AU9" s="7" t="s">
        <v>868</v>
      </c>
      <c r="AV9" s="7"/>
      <c r="AW9" s="7"/>
      <c r="AX9" s="7"/>
      <c r="AY9" s="7"/>
      <c r="AZ9" s="7"/>
      <c r="BA9" s="7" t="s">
        <v>902</v>
      </c>
      <c r="BB9" s="7" t="s">
        <v>930</v>
      </c>
      <c r="BC9" s="7"/>
      <c r="BD9" s="7"/>
      <c r="BE9" s="7"/>
      <c r="BF9" s="7"/>
      <c r="BG9" s="7"/>
      <c r="BH9" s="7"/>
      <c r="BI9" s="7"/>
      <c r="BJ9" s="7" t="s">
        <v>917</v>
      </c>
      <c r="BK9" s="7"/>
      <c r="BL9" s="7" t="s">
        <v>956</v>
      </c>
      <c r="BM9" s="7"/>
      <c r="BN9" s="7"/>
      <c r="BO9" s="7" t="s">
        <v>1000</v>
      </c>
      <c r="BP9" s="7"/>
      <c r="BQ9" s="7"/>
      <c r="BR9" s="7"/>
      <c r="BS9" s="7"/>
      <c r="BT9" s="7" t="s">
        <v>1035</v>
      </c>
      <c r="BU9" s="7" t="s">
        <v>1052</v>
      </c>
      <c r="BV9" s="7" t="s">
        <v>1070</v>
      </c>
      <c r="BW9" s="7"/>
      <c r="BX9" s="7"/>
      <c r="BY9" s="7"/>
      <c r="BZ9" s="7"/>
      <c r="CA9" s="7"/>
      <c r="CB9" s="7" t="s">
        <v>1102</v>
      </c>
      <c r="CC9" s="7"/>
      <c r="CD9" s="7" t="s">
        <v>1113</v>
      </c>
      <c r="CE9" s="7"/>
      <c r="CF9" s="7"/>
      <c r="CG9" s="7"/>
      <c r="CH9" s="7"/>
      <c r="CI9" s="99"/>
      <c r="CJ9" s="99"/>
      <c r="CK9" s="99"/>
      <c r="CL9" s="99"/>
      <c r="CM9" s="99"/>
      <c r="CN9" s="99"/>
      <c r="CO9" s="99"/>
      <c r="CP9" s="99"/>
      <c r="CQ9" s="99"/>
      <c r="CR9" s="99"/>
      <c r="CS9" s="99"/>
      <c r="CT9" s="99"/>
      <c r="CU9" s="99"/>
      <c r="CV9" s="99"/>
      <c r="CW9" s="110" t="s">
        <v>1173</v>
      </c>
      <c r="CX9" s="99"/>
      <c r="CY9" s="99"/>
      <c r="CZ9" s="110"/>
      <c r="DA9" s="108"/>
      <c r="DB9" s="108"/>
      <c r="DC9" s="108"/>
      <c r="DD9" s="108"/>
      <c r="DE9" s="108"/>
      <c r="DF9" s="108"/>
      <c r="DG9" s="108"/>
      <c r="DH9" s="108"/>
      <c r="DI9" s="108"/>
      <c r="DJ9" s="108"/>
      <c r="DK9" s="108"/>
      <c r="DL9" s="108"/>
      <c r="DM9" s="108"/>
      <c r="DN9" s="108" t="s">
        <v>1206</v>
      </c>
      <c r="DO9" s="108"/>
      <c r="DP9" s="108" t="s">
        <v>1226</v>
      </c>
      <c r="DQ9" s="108" t="s">
        <v>1363</v>
      </c>
      <c r="DR9" s="108"/>
      <c r="DS9" s="108" t="s">
        <v>1283</v>
      </c>
      <c r="DT9" s="108" t="s">
        <v>1401</v>
      </c>
      <c r="DU9" s="108" t="s">
        <v>1255</v>
      </c>
      <c r="DV9" s="108"/>
      <c r="DW9" s="108" t="s">
        <v>1345</v>
      </c>
      <c r="DX9" s="108" t="s">
        <v>1408</v>
      </c>
      <c r="DY9" s="108"/>
      <c r="DZ9" s="108"/>
      <c r="EA9" s="108"/>
      <c r="EB9" s="108"/>
      <c r="EC9" s="108"/>
      <c r="ED9" s="108" t="s">
        <v>1336</v>
      </c>
      <c r="EE9" s="108"/>
      <c r="EF9" s="108"/>
      <c r="EG9" s="108" t="s">
        <v>1387</v>
      </c>
      <c r="EH9" s="108"/>
      <c r="EI9" s="108"/>
      <c r="EJ9" s="108"/>
      <c r="EK9" s="99"/>
      <c r="EL9" s="99"/>
      <c r="EM9" s="99"/>
      <c r="EN9" s="46" t="s">
        <v>200</v>
      </c>
      <c r="EP9" s="46"/>
      <c r="EQ9" s="46" t="s">
        <v>201</v>
      </c>
      <c r="ER9" s="46" t="s">
        <v>202</v>
      </c>
      <c r="ES9" s="46" t="s">
        <v>203</v>
      </c>
      <c r="ET9" s="46"/>
      <c r="EU9" s="46" t="s">
        <v>204</v>
      </c>
      <c r="EV9" s="117" t="s">
        <v>1140</v>
      </c>
      <c r="EW9" s="117" t="s">
        <v>1157</v>
      </c>
      <c r="EX9">
        <v>36004763526</v>
      </c>
      <c r="EY9" t="s">
        <v>1158</v>
      </c>
      <c r="FM9" s="7"/>
      <c r="FN9" s="7"/>
      <c r="FO9" s="7"/>
      <c r="FP9" s="7"/>
      <c r="FQ9" s="7"/>
      <c r="FR9" s="7"/>
      <c r="FS9" s="7"/>
      <c r="FT9" s="7"/>
      <c r="FU9" s="7"/>
      <c r="FV9" s="7"/>
    </row>
    <row r="10" spans="1:186" ht="15" customHeight="1" x14ac:dyDescent="0.2">
      <c r="G10" s="41" t="s">
        <v>205</v>
      </c>
      <c r="H10" s="99" t="s">
        <v>206</v>
      </c>
      <c r="I10" s="7" t="s">
        <v>692</v>
      </c>
      <c r="J10" s="7"/>
      <c r="K10" s="7"/>
      <c r="L10" s="7"/>
      <c r="M10" s="7" t="s">
        <v>979</v>
      </c>
      <c r="N10" s="7"/>
      <c r="O10" s="7"/>
      <c r="P10" s="7"/>
      <c r="Q10" s="7"/>
      <c r="R10" s="7"/>
      <c r="S10" s="7"/>
      <c r="T10" s="7"/>
      <c r="U10" s="7" t="s">
        <v>961</v>
      </c>
      <c r="V10" s="7"/>
      <c r="W10" s="7"/>
      <c r="X10" s="7"/>
      <c r="Y10" s="7"/>
      <c r="Z10" s="7"/>
      <c r="AA10" s="7"/>
      <c r="AB10" s="7"/>
      <c r="AC10" s="7"/>
      <c r="AD10" s="7"/>
      <c r="AE10" s="7"/>
      <c r="AF10" s="7"/>
      <c r="AG10" s="7"/>
      <c r="AH10" s="7"/>
      <c r="AI10" s="7"/>
      <c r="AJ10" s="7"/>
      <c r="AK10" s="7"/>
      <c r="AL10" s="7"/>
      <c r="AM10" s="7" t="s">
        <v>783</v>
      </c>
      <c r="AN10" s="7"/>
      <c r="AO10" s="7"/>
      <c r="AP10" s="7"/>
      <c r="AQ10" s="7" t="s">
        <v>812</v>
      </c>
      <c r="AR10" s="7" t="s">
        <v>823</v>
      </c>
      <c r="AS10" s="7" t="s">
        <v>835</v>
      </c>
      <c r="AT10" s="7" t="s">
        <v>851</v>
      </c>
      <c r="AU10" s="7" t="s">
        <v>869</v>
      </c>
      <c r="AV10" s="7"/>
      <c r="AW10" s="7"/>
      <c r="AX10" s="7"/>
      <c r="AY10" s="7"/>
      <c r="AZ10" s="7"/>
      <c r="BA10" s="7"/>
      <c r="BB10" s="7" t="s">
        <v>931</v>
      </c>
      <c r="BC10" s="7"/>
      <c r="BD10" s="7"/>
      <c r="BE10" s="7"/>
      <c r="BF10" s="7"/>
      <c r="BG10" s="7"/>
      <c r="BH10" s="7"/>
      <c r="BI10" s="7"/>
      <c r="BJ10" s="7" t="s">
        <v>918</v>
      </c>
      <c r="BK10" s="7"/>
      <c r="BL10" s="7" t="s">
        <v>957</v>
      </c>
      <c r="BM10" s="7"/>
      <c r="BN10" s="7"/>
      <c r="BO10" s="7" t="s">
        <v>1001</v>
      </c>
      <c r="BP10" s="7"/>
      <c r="BQ10" s="7"/>
      <c r="BR10" s="7"/>
      <c r="BS10" s="7"/>
      <c r="BT10" s="7" t="s">
        <v>1036</v>
      </c>
      <c r="BU10" s="7" t="s">
        <v>1053</v>
      </c>
      <c r="BV10" s="7" t="s">
        <v>1071</v>
      </c>
      <c r="BW10" s="7"/>
      <c r="BX10" s="7"/>
      <c r="BY10" s="7"/>
      <c r="BZ10" s="7"/>
      <c r="CA10" s="7"/>
      <c r="CB10" s="7"/>
      <c r="CC10" s="7"/>
      <c r="CD10" s="7" t="s">
        <v>1114</v>
      </c>
      <c r="CE10" s="7"/>
      <c r="CF10" s="7"/>
      <c r="CG10" s="7"/>
      <c r="CH10" s="7"/>
      <c r="CI10" s="99"/>
      <c r="CJ10" s="99"/>
      <c r="CK10" s="99"/>
      <c r="CL10" s="99"/>
      <c r="CM10" s="99"/>
      <c r="CN10" s="99"/>
      <c r="CO10" s="99"/>
      <c r="CP10" s="99"/>
      <c r="CQ10" s="99"/>
      <c r="CR10" s="99"/>
      <c r="CS10" s="99"/>
      <c r="CT10" s="99"/>
      <c r="CU10" s="99"/>
      <c r="CV10" s="99"/>
      <c r="CW10" s="111" t="s">
        <v>1174</v>
      </c>
      <c r="CX10" s="99"/>
      <c r="CY10" s="99"/>
      <c r="CZ10" s="110"/>
      <c r="DA10" s="108"/>
      <c r="DB10" s="108"/>
      <c r="DC10" s="108"/>
      <c r="DD10" s="108"/>
      <c r="DE10" s="108"/>
      <c r="DF10" s="108"/>
      <c r="DG10" s="108"/>
      <c r="DH10" s="108"/>
      <c r="DI10" s="108"/>
      <c r="DJ10" s="108"/>
      <c r="DK10" s="108"/>
      <c r="DL10" s="108"/>
      <c r="DM10" s="108"/>
      <c r="DN10" s="108" t="s">
        <v>1207</v>
      </c>
      <c r="DO10" s="108"/>
      <c r="DP10" s="108" t="s">
        <v>1227</v>
      </c>
      <c r="DQ10" s="108" t="s">
        <v>1364</v>
      </c>
      <c r="DR10" s="108"/>
      <c r="DS10" s="108" t="s">
        <v>1284</v>
      </c>
      <c r="DT10" s="108"/>
      <c r="DU10" s="108"/>
      <c r="DV10" s="108"/>
      <c r="DW10" s="108" t="s">
        <v>1346</v>
      </c>
      <c r="DX10" s="108" t="s">
        <v>1409</v>
      </c>
      <c r="DY10" s="108"/>
      <c r="DZ10" s="108"/>
      <c r="EA10" s="108"/>
      <c r="EB10" s="108"/>
      <c r="EC10" s="108"/>
      <c r="ED10" s="108" t="s">
        <v>1337</v>
      </c>
      <c r="EE10" s="108"/>
      <c r="EF10" s="108"/>
      <c r="EG10" s="108" t="s">
        <v>1388</v>
      </c>
      <c r="EH10" s="108"/>
      <c r="EI10" s="108"/>
      <c r="EJ10" s="108"/>
      <c r="EK10" s="99"/>
      <c r="EL10" s="99"/>
      <c r="EM10" s="99"/>
      <c r="EN10" s="46" t="s">
        <v>207</v>
      </c>
      <c r="EP10" s="46"/>
      <c r="EQ10" s="46" t="s">
        <v>208</v>
      </c>
      <c r="ER10" s="46" t="s">
        <v>209</v>
      </c>
      <c r="ES10" s="46" t="s">
        <v>210</v>
      </c>
      <c r="ET10" s="46"/>
      <c r="EU10" s="46" t="s">
        <v>211</v>
      </c>
      <c r="EV10" s="117" t="s">
        <v>1141</v>
      </c>
      <c r="EW10" s="117" t="s">
        <v>1159</v>
      </c>
      <c r="EX10">
        <v>46008821298</v>
      </c>
      <c r="EY10" t="s">
        <v>1160</v>
      </c>
      <c r="FM10" s="7"/>
      <c r="FN10" s="7"/>
      <c r="FO10" s="7"/>
      <c r="FP10" s="7"/>
      <c r="FQ10" s="7"/>
      <c r="FR10" s="7"/>
      <c r="FS10" s="7"/>
      <c r="FT10" s="7"/>
      <c r="FU10" s="7"/>
      <c r="FV10" s="7"/>
    </row>
    <row r="11" spans="1:186" ht="15" customHeight="1" x14ac:dyDescent="0.2">
      <c r="G11" s="41" t="s">
        <v>212</v>
      </c>
      <c r="H11" s="99"/>
      <c r="I11" s="7" t="s">
        <v>693</v>
      </c>
      <c r="J11" s="7"/>
      <c r="K11" s="7"/>
      <c r="L11" s="7"/>
      <c r="M11" s="7" t="s">
        <v>980</v>
      </c>
      <c r="N11" s="7"/>
      <c r="O11" s="7"/>
      <c r="P11" s="7"/>
      <c r="Q11" s="7"/>
      <c r="R11" s="7"/>
      <c r="S11" s="7"/>
      <c r="T11" s="7"/>
      <c r="U11" s="7" t="s">
        <v>962</v>
      </c>
      <c r="V11" s="7"/>
      <c r="W11" s="7"/>
      <c r="X11" s="7"/>
      <c r="Y11" s="7"/>
      <c r="Z11" s="7"/>
      <c r="AA11" s="7"/>
      <c r="AB11" s="7"/>
      <c r="AC11" s="7"/>
      <c r="AD11" s="7"/>
      <c r="AE11" s="7"/>
      <c r="AF11" s="7"/>
      <c r="AG11" s="7"/>
      <c r="AH11" s="7"/>
      <c r="AI11" s="7"/>
      <c r="AJ11" s="7"/>
      <c r="AK11" s="7"/>
      <c r="AL11" s="7"/>
      <c r="AM11" s="7" t="s">
        <v>784</v>
      </c>
      <c r="AN11" s="7"/>
      <c r="AO11" s="7"/>
      <c r="AP11" s="7"/>
      <c r="AQ11" s="7" t="s">
        <v>813</v>
      </c>
      <c r="AR11" s="7" t="s">
        <v>824</v>
      </c>
      <c r="AS11" s="7" t="s">
        <v>836</v>
      </c>
      <c r="AT11" s="7" t="s">
        <v>852</v>
      </c>
      <c r="AU11" s="7" t="s">
        <v>870</v>
      </c>
      <c r="AV11" s="7"/>
      <c r="AW11" s="7"/>
      <c r="AX11" s="7"/>
      <c r="AY11" s="7"/>
      <c r="AZ11" s="7"/>
      <c r="BA11" s="7"/>
      <c r="BB11" s="7"/>
      <c r="BC11" s="7"/>
      <c r="BD11" s="7"/>
      <c r="BE11" s="7"/>
      <c r="BF11" s="7"/>
      <c r="BG11" s="7"/>
      <c r="BH11" s="7"/>
      <c r="BI11" s="7"/>
      <c r="BJ11" s="7" t="s">
        <v>919</v>
      </c>
      <c r="BK11" s="7"/>
      <c r="BL11" s="7"/>
      <c r="BM11" s="7"/>
      <c r="BN11" s="7"/>
      <c r="BO11" s="7" t="s">
        <v>1002</v>
      </c>
      <c r="BP11" s="7"/>
      <c r="BQ11" s="7"/>
      <c r="BR11" s="7"/>
      <c r="BS11" s="7"/>
      <c r="BT11" s="7" t="s">
        <v>1037</v>
      </c>
      <c r="BU11" s="7" t="s">
        <v>1054</v>
      </c>
      <c r="BV11" s="7" t="s">
        <v>1072</v>
      </c>
      <c r="BW11" s="7"/>
      <c r="BX11" s="7"/>
      <c r="BY11" s="7"/>
      <c r="BZ11" s="7"/>
      <c r="CA11" s="7"/>
      <c r="CB11" s="7"/>
      <c r="CC11" s="7"/>
      <c r="CD11" s="7" t="s">
        <v>1115</v>
      </c>
      <c r="CE11" s="7"/>
      <c r="CF11" s="7"/>
      <c r="CG11" s="7"/>
      <c r="CH11" s="7"/>
      <c r="CI11" s="99"/>
      <c r="CJ11" s="99"/>
      <c r="CK11" s="99"/>
      <c r="CL11" s="99"/>
      <c r="CM11" s="99"/>
      <c r="CN11" s="99"/>
      <c r="CO11" s="99"/>
      <c r="CP11" s="99"/>
      <c r="CQ11" s="99"/>
      <c r="CR11" s="99"/>
      <c r="CS11" s="99"/>
      <c r="CT11" s="99"/>
      <c r="CU11" s="99"/>
      <c r="CV11" s="99"/>
      <c r="CW11" s="99"/>
      <c r="CX11" s="99"/>
      <c r="CY11" s="99"/>
      <c r="CZ11" s="110"/>
      <c r="DA11" s="108"/>
      <c r="DB11" s="108"/>
      <c r="DC11" s="108"/>
      <c r="DD11" s="108"/>
      <c r="DE11" s="108"/>
      <c r="DF11" s="108"/>
      <c r="DG11" s="108"/>
      <c r="DH11" s="108"/>
      <c r="DI11" s="108"/>
      <c r="DJ11" s="108"/>
      <c r="DK11" s="108"/>
      <c r="DL11" s="108"/>
      <c r="DM11" s="108"/>
      <c r="DN11" s="108" t="s">
        <v>1208</v>
      </c>
      <c r="DO11" s="108"/>
      <c r="DP11" s="108" t="s">
        <v>1228</v>
      </c>
      <c r="DQ11" s="108" t="s">
        <v>1365</v>
      </c>
      <c r="DR11" s="108"/>
      <c r="DS11" s="108" t="s">
        <v>1285</v>
      </c>
      <c r="DT11" s="108"/>
      <c r="DU11" s="108"/>
      <c r="DV11" s="108"/>
      <c r="DW11" s="108" t="s">
        <v>1347</v>
      </c>
      <c r="DX11" s="108" t="s">
        <v>1409</v>
      </c>
      <c r="DY11" s="108"/>
      <c r="DZ11" s="108"/>
      <c r="EA11" s="108"/>
      <c r="EB11" s="108"/>
      <c r="EC11" s="108"/>
      <c r="ED11" s="108"/>
      <c r="EE11" s="108"/>
      <c r="EF11" s="108"/>
      <c r="EG11" s="108" t="s">
        <v>1389</v>
      </c>
      <c r="EH11" s="108"/>
      <c r="EI11" s="108"/>
      <c r="EJ11" s="108"/>
      <c r="EK11" s="99"/>
      <c r="EL11" s="99"/>
      <c r="EM11" s="99"/>
      <c r="EN11" s="46" t="s">
        <v>213</v>
      </c>
      <c r="EP11" s="46"/>
      <c r="EQ11" s="46" t="s">
        <v>214</v>
      </c>
      <c r="ER11" s="46" t="s">
        <v>215</v>
      </c>
      <c r="ES11" s="46" t="s">
        <v>216</v>
      </c>
      <c r="ET11" s="46"/>
      <c r="EU11" s="46" t="s">
        <v>217</v>
      </c>
      <c r="EV11" s="117" t="s">
        <v>1142</v>
      </c>
      <c r="EW11" s="117" t="s">
        <v>1161</v>
      </c>
      <c r="EX11">
        <v>37008723626</v>
      </c>
      <c r="EY11" t="s">
        <v>1162</v>
      </c>
      <c r="FM11" s="7"/>
      <c r="FN11" s="7"/>
      <c r="FO11" s="7"/>
      <c r="FP11" s="7"/>
      <c r="FQ11" s="7"/>
      <c r="FR11" s="7"/>
      <c r="FS11" s="7"/>
      <c r="FT11" s="7"/>
      <c r="FU11" s="7"/>
      <c r="FV11" s="7"/>
      <c r="FW11" s="7"/>
      <c r="FX11" s="7"/>
      <c r="FY11" s="7"/>
      <c r="FZ11" s="7"/>
      <c r="GA11" s="7"/>
    </row>
    <row r="12" spans="1:186" ht="15" customHeight="1" x14ac:dyDescent="0.2">
      <c r="G12" s="41" t="s">
        <v>218</v>
      </c>
      <c r="H12" s="99"/>
      <c r="I12" s="7" t="s">
        <v>694</v>
      </c>
      <c r="J12" s="7"/>
      <c r="K12" s="7"/>
      <c r="L12" s="7"/>
      <c r="M12" s="7"/>
      <c r="N12" s="7"/>
      <c r="O12" s="7"/>
      <c r="P12" s="7"/>
      <c r="Q12" s="7"/>
      <c r="R12" s="7"/>
      <c r="S12" s="7"/>
      <c r="T12" s="7"/>
      <c r="U12" s="7" t="s">
        <v>963</v>
      </c>
      <c r="V12" s="7"/>
      <c r="W12" s="7"/>
      <c r="X12" s="7"/>
      <c r="Y12" s="7"/>
      <c r="Z12" s="7"/>
      <c r="AA12" s="7"/>
      <c r="AB12" s="7"/>
      <c r="AC12" s="7"/>
      <c r="AD12" s="7"/>
      <c r="AE12" s="7"/>
      <c r="AF12" s="7"/>
      <c r="AG12" s="7"/>
      <c r="AH12" s="7"/>
      <c r="AI12" s="7"/>
      <c r="AJ12" s="7"/>
      <c r="AK12" s="7"/>
      <c r="AL12" s="7"/>
      <c r="AM12" s="7" t="s">
        <v>785</v>
      </c>
      <c r="AN12" s="7"/>
      <c r="AO12" s="7"/>
      <c r="AP12" s="7"/>
      <c r="AQ12" s="7" t="s">
        <v>814</v>
      </c>
      <c r="AR12" s="7" t="s">
        <v>825</v>
      </c>
      <c r="AS12" s="7" t="s">
        <v>837</v>
      </c>
      <c r="AT12" s="7" t="s">
        <v>853</v>
      </c>
      <c r="AU12" s="7" t="s">
        <v>871</v>
      </c>
      <c r="AV12" s="7"/>
      <c r="AW12" s="7"/>
      <c r="AX12" s="7"/>
      <c r="AY12" s="7"/>
      <c r="AZ12" s="7"/>
      <c r="BA12" s="7"/>
      <c r="BB12" s="7"/>
      <c r="BC12" s="7"/>
      <c r="BD12" s="7"/>
      <c r="BE12" s="7"/>
      <c r="BF12" s="7"/>
      <c r="BG12" s="7"/>
      <c r="BH12" s="7"/>
      <c r="BI12" s="7"/>
      <c r="BJ12" s="7" t="s">
        <v>920</v>
      </c>
      <c r="BK12" s="7"/>
      <c r="BL12" s="7"/>
      <c r="BM12" s="7"/>
      <c r="BN12" s="7"/>
      <c r="BO12" s="7" t="s">
        <v>1003</v>
      </c>
      <c r="BP12" s="7"/>
      <c r="BQ12" s="7"/>
      <c r="BR12" s="7"/>
      <c r="BS12" s="7"/>
      <c r="BT12" s="7" t="s">
        <v>1038</v>
      </c>
      <c r="BU12" s="7" t="s">
        <v>1055</v>
      </c>
      <c r="BV12" s="7" t="s">
        <v>1073</v>
      </c>
      <c r="BW12" s="7"/>
      <c r="BX12" s="7"/>
      <c r="BY12" s="7"/>
      <c r="BZ12" s="7"/>
      <c r="CA12" s="7"/>
      <c r="CB12" s="7"/>
      <c r="CC12" s="7"/>
      <c r="CD12" s="7" t="s">
        <v>1116</v>
      </c>
      <c r="CE12" s="7"/>
      <c r="CF12" s="7"/>
      <c r="CG12" s="7"/>
      <c r="CH12" s="7"/>
      <c r="CI12" s="99"/>
      <c r="CJ12" s="99"/>
      <c r="CK12" s="99"/>
      <c r="CL12" s="99"/>
      <c r="CM12" s="99"/>
      <c r="CN12" s="99"/>
      <c r="CO12" s="99"/>
      <c r="CP12" s="99"/>
      <c r="CQ12" s="99"/>
      <c r="CR12" s="99"/>
      <c r="CS12" s="99"/>
      <c r="CT12" s="99"/>
      <c r="CU12" s="99"/>
      <c r="CV12" s="99"/>
      <c r="CW12" s="99"/>
      <c r="CX12" s="99"/>
      <c r="CY12" s="99"/>
      <c r="CZ12" s="110"/>
      <c r="DA12" s="108"/>
      <c r="DB12" s="108"/>
      <c r="DC12" s="108"/>
      <c r="DD12" s="108"/>
      <c r="DE12" s="108"/>
      <c r="DF12" s="108"/>
      <c r="DG12" s="108"/>
      <c r="DH12" s="108"/>
      <c r="DI12" s="108"/>
      <c r="DJ12" s="108"/>
      <c r="DK12" s="108"/>
      <c r="DL12" s="108"/>
      <c r="DM12" s="108"/>
      <c r="DN12" s="108" t="s">
        <v>1209</v>
      </c>
      <c r="DO12" s="108"/>
      <c r="DP12" s="108" t="s">
        <v>1229</v>
      </c>
      <c r="DQ12" s="108" t="s">
        <v>1366</v>
      </c>
      <c r="DR12" s="108"/>
      <c r="DS12" s="108" t="s">
        <v>1286</v>
      </c>
      <c r="DT12" s="108"/>
      <c r="DU12" s="108"/>
      <c r="DV12" s="108"/>
      <c r="DW12" s="108" t="s">
        <v>1348</v>
      </c>
      <c r="DX12" s="108"/>
      <c r="DY12" s="108"/>
      <c r="DZ12" s="108"/>
      <c r="EA12" s="108"/>
      <c r="EB12" s="108"/>
      <c r="EC12" s="108"/>
      <c r="ED12" s="108"/>
      <c r="EE12" s="108"/>
      <c r="EF12" s="108"/>
      <c r="EG12" s="108" t="s">
        <v>1390</v>
      </c>
      <c r="EH12" s="108"/>
      <c r="EI12" s="108"/>
      <c r="EJ12" s="108"/>
      <c r="EK12" s="99"/>
      <c r="EL12" s="99"/>
      <c r="EM12" s="99"/>
      <c r="EN12" s="46" t="s">
        <v>219</v>
      </c>
      <c r="EP12" s="46"/>
      <c r="EQ12" s="46" t="s">
        <v>25</v>
      </c>
      <c r="ER12" s="46" t="s">
        <v>220</v>
      </c>
      <c r="ES12" s="46" t="s">
        <v>221</v>
      </c>
      <c r="ET12" s="46"/>
      <c r="EU12" s="46" t="s">
        <v>222</v>
      </c>
      <c r="EV12" s="117" t="s">
        <v>1143</v>
      </c>
      <c r="EW12" s="117" t="s">
        <v>1163</v>
      </c>
      <c r="EX12">
        <v>94000728398</v>
      </c>
      <c r="EY12" t="s">
        <v>1164</v>
      </c>
      <c r="FM12" s="7"/>
      <c r="FN12" s="7"/>
      <c r="FO12" s="7"/>
      <c r="FP12" s="7"/>
      <c r="FT12" s="7"/>
      <c r="FU12" s="7"/>
      <c r="FV12" s="7"/>
    </row>
    <row r="13" spans="1:186" ht="15" customHeight="1" x14ac:dyDescent="0.2">
      <c r="G13" s="7" t="s">
        <v>223</v>
      </c>
      <c r="H13" s="99"/>
      <c r="I13" s="7" t="s">
        <v>695</v>
      </c>
      <c r="J13" s="7"/>
      <c r="K13" s="7"/>
      <c r="L13" s="7"/>
      <c r="M13" s="7"/>
      <c r="N13" s="7"/>
      <c r="O13" s="7"/>
      <c r="P13" s="7"/>
      <c r="Q13" s="7"/>
      <c r="R13" s="7"/>
      <c r="S13" s="7"/>
      <c r="T13" s="7"/>
      <c r="U13" s="7" t="s">
        <v>964</v>
      </c>
      <c r="V13" s="7"/>
      <c r="W13" s="7"/>
      <c r="X13" s="7"/>
      <c r="Y13" s="7"/>
      <c r="Z13" s="7"/>
      <c r="AA13" s="7"/>
      <c r="AB13" s="7"/>
      <c r="AC13" s="7"/>
      <c r="AD13" s="7"/>
      <c r="AE13" s="7"/>
      <c r="AF13" s="7"/>
      <c r="AG13" s="7"/>
      <c r="AH13" s="7"/>
      <c r="AI13" s="7"/>
      <c r="AJ13" s="7"/>
      <c r="AK13" s="7"/>
      <c r="AL13" s="7"/>
      <c r="AM13" s="7" t="s">
        <v>786</v>
      </c>
      <c r="AN13" s="7"/>
      <c r="AO13" s="7"/>
      <c r="AP13" s="7"/>
      <c r="AQ13" s="7"/>
      <c r="AR13" s="7" t="s">
        <v>826</v>
      </c>
      <c r="AS13" s="7" t="s">
        <v>838</v>
      </c>
      <c r="AT13" s="7" t="s">
        <v>854</v>
      </c>
      <c r="AU13" s="7" t="s">
        <v>872</v>
      </c>
      <c r="AV13" s="7"/>
      <c r="AW13" s="7"/>
      <c r="AX13" s="7"/>
      <c r="AY13" s="7"/>
      <c r="AZ13" s="7"/>
      <c r="BA13" s="7"/>
      <c r="BB13" s="7"/>
      <c r="BC13" s="7"/>
      <c r="BD13" s="7"/>
      <c r="BE13" s="7"/>
      <c r="BF13" s="7"/>
      <c r="BG13" s="7"/>
      <c r="BH13" s="7"/>
      <c r="BI13" s="7"/>
      <c r="BJ13" s="7" t="s">
        <v>921</v>
      </c>
      <c r="BK13" s="7"/>
      <c r="BL13" s="7"/>
      <c r="BM13" s="7"/>
      <c r="BN13" s="7"/>
      <c r="BO13" s="7" t="s">
        <v>1004</v>
      </c>
      <c r="BP13" s="7"/>
      <c r="BQ13" s="7"/>
      <c r="BR13" s="7"/>
      <c r="BS13" s="7"/>
      <c r="BT13" s="7" t="s">
        <v>1039</v>
      </c>
      <c r="BU13" s="7" t="s">
        <v>1056</v>
      </c>
      <c r="BV13" s="7" t="s">
        <v>1074</v>
      </c>
      <c r="BW13" s="7"/>
      <c r="BX13" s="7"/>
      <c r="BY13" s="7"/>
      <c r="BZ13" s="7"/>
      <c r="CA13" s="7"/>
      <c r="CB13" s="7"/>
      <c r="CC13" s="7"/>
      <c r="CD13" s="7"/>
      <c r="CE13" s="7"/>
      <c r="CF13" s="7"/>
      <c r="CG13" s="7"/>
      <c r="CH13" s="7"/>
      <c r="CI13" s="99"/>
      <c r="CJ13" s="99"/>
      <c r="CK13" s="99"/>
      <c r="CL13" s="99"/>
      <c r="CM13" s="99"/>
      <c r="CN13" s="99"/>
      <c r="CO13" s="99"/>
      <c r="CP13" s="99"/>
      <c r="CQ13" s="99"/>
      <c r="CR13" s="99"/>
      <c r="CS13" s="99"/>
      <c r="CT13" s="99"/>
      <c r="CU13" s="99"/>
      <c r="CV13" s="99"/>
      <c r="CW13" s="99"/>
      <c r="CX13" s="99"/>
      <c r="CY13" s="99"/>
      <c r="CZ13" s="110"/>
      <c r="DA13" s="108"/>
      <c r="DB13" s="108"/>
      <c r="DC13" s="108"/>
      <c r="DD13" s="108"/>
      <c r="DE13" s="108"/>
      <c r="DF13" s="108"/>
      <c r="DG13" s="108"/>
      <c r="DH13" s="108"/>
      <c r="DI13" s="108"/>
      <c r="DJ13" s="108"/>
      <c r="DK13" s="108"/>
      <c r="DL13" s="108"/>
      <c r="DM13" s="108"/>
      <c r="DN13" s="108" t="s">
        <v>1210</v>
      </c>
      <c r="DO13" s="108"/>
      <c r="DP13" s="108" t="s">
        <v>1230</v>
      </c>
      <c r="DQ13" s="108" t="s">
        <v>1367</v>
      </c>
      <c r="DR13" s="108"/>
      <c r="DS13" s="108" t="s">
        <v>1287</v>
      </c>
      <c r="DT13" s="108"/>
      <c r="DU13" s="108"/>
      <c r="DV13" s="108"/>
      <c r="DW13" s="108"/>
      <c r="DX13" s="108"/>
      <c r="DY13" s="108"/>
      <c r="DZ13" s="108"/>
      <c r="EA13" s="108"/>
      <c r="EB13" s="108"/>
      <c r="EC13" s="108"/>
      <c r="ED13" s="108"/>
      <c r="EE13" s="108"/>
      <c r="EF13" s="108"/>
      <c r="EG13" s="108"/>
      <c r="EH13" s="108"/>
      <c r="EI13" s="108"/>
      <c r="EJ13" s="108"/>
      <c r="EK13" s="99"/>
      <c r="EL13" s="99"/>
      <c r="EM13" s="99"/>
      <c r="EN13" s="46" t="s">
        <v>224</v>
      </c>
      <c r="EP13" s="46"/>
      <c r="EQ13" s="46" t="s">
        <v>225</v>
      </c>
      <c r="ER13" s="46" t="s">
        <v>226</v>
      </c>
      <c r="ES13" s="46" t="s">
        <v>227</v>
      </c>
      <c r="ET13" s="46"/>
      <c r="EU13" s="46" t="s">
        <v>228</v>
      </c>
      <c r="EV13" s="117" t="s">
        <v>1144</v>
      </c>
      <c r="EW13" s="117" t="s">
        <v>1165</v>
      </c>
      <c r="EX13">
        <v>63619376733</v>
      </c>
      <c r="EY13" t="str">
        <f t="shared" si="1"/>
        <v>619376733</v>
      </c>
      <c r="FM13" s="7"/>
      <c r="FN13" s="7"/>
      <c r="FO13" s="7"/>
      <c r="FP13" s="7"/>
      <c r="FQ13" s="7"/>
    </row>
    <row r="14" spans="1:186" ht="15" customHeight="1" x14ac:dyDescent="0.2">
      <c r="G14" s="7" t="s">
        <v>229</v>
      </c>
      <c r="H14" s="99"/>
      <c r="I14" s="7" t="s">
        <v>696</v>
      </c>
      <c r="J14" s="7"/>
      <c r="K14" s="7"/>
      <c r="L14" s="7"/>
      <c r="M14" s="7"/>
      <c r="N14" s="7"/>
      <c r="O14" s="7"/>
      <c r="P14" s="7"/>
      <c r="Q14" s="7"/>
      <c r="R14" s="7"/>
      <c r="S14" s="7"/>
      <c r="T14" s="7"/>
      <c r="U14" s="7" t="s">
        <v>965</v>
      </c>
      <c r="V14" s="7"/>
      <c r="W14" s="7"/>
      <c r="X14" s="7"/>
      <c r="Y14" s="7"/>
      <c r="Z14" s="7"/>
      <c r="AA14" s="7"/>
      <c r="AB14" s="7"/>
      <c r="AC14" s="7"/>
      <c r="AD14" s="7"/>
      <c r="AE14" s="7"/>
      <c r="AF14" s="7"/>
      <c r="AG14" s="7"/>
      <c r="AH14" s="7"/>
      <c r="AI14" s="7"/>
      <c r="AJ14" s="7"/>
      <c r="AK14" s="7"/>
      <c r="AL14" s="7"/>
      <c r="AM14" s="7" t="s">
        <v>787</v>
      </c>
      <c r="AN14" s="7"/>
      <c r="AO14" s="7"/>
      <c r="AP14" s="7"/>
      <c r="AQ14" s="7"/>
      <c r="AR14" s="7"/>
      <c r="AS14" s="7" t="s">
        <v>839</v>
      </c>
      <c r="AT14" s="7" t="s">
        <v>855</v>
      </c>
      <c r="AU14" s="7" t="s">
        <v>873</v>
      </c>
      <c r="AV14" s="7"/>
      <c r="AW14" s="7"/>
      <c r="AX14" s="7"/>
      <c r="AY14" s="7"/>
      <c r="AZ14" s="7"/>
      <c r="BA14" s="7"/>
      <c r="BB14" s="7"/>
      <c r="BC14" s="7"/>
      <c r="BD14" s="7"/>
      <c r="BE14" s="7"/>
      <c r="BF14" s="7"/>
      <c r="BG14" s="7"/>
      <c r="BH14" s="7"/>
      <c r="BI14" s="7"/>
      <c r="BJ14" s="7" t="s">
        <v>922</v>
      </c>
      <c r="BK14" s="7"/>
      <c r="BL14" s="7"/>
      <c r="BM14" s="7"/>
      <c r="BN14" s="7"/>
      <c r="BO14" s="7" t="s">
        <v>1005</v>
      </c>
      <c r="BP14" s="7"/>
      <c r="BQ14" s="7"/>
      <c r="BR14" s="7"/>
      <c r="BS14" s="7"/>
      <c r="BT14" s="7" t="s">
        <v>1040</v>
      </c>
      <c r="BU14" s="7" t="s">
        <v>1057</v>
      </c>
      <c r="BV14" s="7" t="s">
        <v>1075</v>
      </c>
      <c r="BW14" s="7"/>
      <c r="BX14" s="7"/>
      <c r="BY14" s="7"/>
      <c r="BZ14" s="7"/>
      <c r="CA14" s="7"/>
      <c r="CB14" s="7"/>
      <c r="CC14" s="7"/>
      <c r="CD14" s="7"/>
      <c r="CE14" s="7"/>
      <c r="CF14" s="7"/>
      <c r="CG14" s="7"/>
      <c r="CH14" s="7"/>
      <c r="CI14" s="99"/>
      <c r="CJ14" s="99"/>
      <c r="CK14" s="99"/>
      <c r="CL14" s="99"/>
      <c r="CM14" s="99"/>
      <c r="CN14" s="99"/>
      <c r="CO14" s="99"/>
      <c r="CP14" s="99"/>
      <c r="CQ14" s="99"/>
      <c r="CR14" s="99"/>
      <c r="CS14" s="99"/>
      <c r="CT14" s="99"/>
      <c r="CU14" s="99"/>
      <c r="CV14" s="99"/>
      <c r="CW14" s="99"/>
      <c r="CX14" s="99"/>
      <c r="CY14" s="99"/>
      <c r="CZ14" s="110"/>
      <c r="DA14" s="108"/>
      <c r="DB14" s="108"/>
      <c r="DC14" s="108"/>
      <c r="DD14" s="108"/>
      <c r="DE14" s="108"/>
      <c r="DF14" s="108"/>
      <c r="DG14" s="108"/>
      <c r="DH14" s="108"/>
      <c r="DI14" s="108"/>
      <c r="DJ14" s="108"/>
      <c r="DK14" s="108"/>
      <c r="DL14" s="108"/>
      <c r="DM14" s="108"/>
      <c r="DN14" s="108" t="s">
        <v>1211</v>
      </c>
      <c r="DO14" s="108"/>
      <c r="DP14" s="108" t="s">
        <v>1231</v>
      </c>
      <c r="DQ14" s="108" t="s">
        <v>1368</v>
      </c>
      <c r="DR14" s="108"/>
      <c r="DS14" s="108" t="s">
        <v>1288</v>
      </c>
      <c r="DT14" s="108"/>
      <c r="DU14" s="108"/>
      <c r="DV14" s="108"/>
      <c r="DW14" s="108"/>
      <c r="DX14" s="108"/>
      <c r="DY14" s="108"/>
      <c r="DZ14" s="108"/>
      <c r="EA14" s="108"/>
      <c r="EB14" s="108"/>
      <c r="EC14" s="108"/>
      <c r="ED14" s="108"/>
      <c r="EE14" s="108"/>
      <c r="EF14" s="108"/>
      <c r="EG14" s="108"/>
      <c r="EH14" s="108"/>
      <c r="EI14" s="108"/>
      <c r="EJ14" s="108"/>
      <c r="EK14" s="99"/>
      <c r="EL14" s="99"/>
      <c r="EM14" s="99"/>
      <c r="EN14" s="46" t="s">
        <v>230</v>
      </c>
      <c r="EP14" s="46"/>
      <c r="EQ14" s="46" t="s">
        <v>231</v>
      </c>
      <c r="ER14" s="46" t="s">
        <v>232</v>
      </c>
      <c r="ES14" s="46" t="s">
        <v>233</v>
      </c>
      <c r="ET14" s="46"/>
      <c r="EU14" s="46" t="s">
        <v>234</v>
      </c>
      <c r="FM14" s="7"/>
      <c r="FN14" s="7"/>
      <c r="FO14" s="7"/>
      <c r="FP14" s="7"/>
      <c r="FQ14" s="7"/>
      <c r="FR14" s="7"/>
      <c r="FS14" s="7"/>
      <c r="FT14" s="7"/>
      <c r="FU14" s="7"/>
      <c r="FV14" s="7"/>
    </row>
    <row r="15" spans="1:186" ht="15" customHeight="1" x14ac:dyDescent="0.2">
      <c r="G15" s="7" t="s">
        <v>235</v>
      </c>
      <c r="H15" s="99"/>
      <c r="I15" s="7" t="s">
        <v>697</v>
      </c>
      <c r="J15" s="7"/>
      <c r="K15" s="7"/>
      <c r="L15" s="7"/>
      <c r="M15" s="7"/>
      <c r="N15" s="7"/>
      <c r="O15" s="7"/>
      <c r="P15" s="7"/>
      <c r="Q15" s="7"/>
      <c r="R15" s="7"/>
      <c r="S15" s="7"/>
      <c r="T15" s="7"/>
      <c r="U15" s="7" t="s">
        <v>966</v>
      </c>
      <c r="V15" s="7"/>
      <c r="W15" s="7"/>
      <c r="X15" s="7"/>
      <c r="Y15" s="7"/>
      <c r="Z15" s="7"/>
      <c r="AA15" s="7"/>
      <c r="AB15" s="7"/>
      <c r="AC15" s="7"/>
      <c r="AD15" s="7"/>
      <c r="AE15" s="7"/>
      <c r="AF15" s="7"/>
      <c r="AG15" s="7"/>
      <c r="AH15" s="7"/>
      <c r="AI15" s="7"/>
      <c r="AJ15" s="7"/>
      <c r="AK15" s="7"/>
      <c r="AL15" s="7"/>
      <c r="AM15" s="7"/>
      <c r="AN15" s="7"/>
      <c r="AO15" s="7"/>
      <c r="AP15" s="7"/>
      <c r="AQ15" s="7"/>
      <c r="AR15" s="7"/>
      <c r="AS15" s="7" t="s">
        <v>840</v>
      </c>
      <c r="AT15" s="7" t="s">
        <v>856</v>
      </c>
      <c r="AU15" s="7" t="s">
        <v>874</v>
      </c>
      <c r="AV15" s="7"/>
      <c r="AW15" s="7"/>
      <c r="AX15" s="7"/>
      <c r="AY15" s="7"/>
      <c r="AZ15" s="7"/>
      <c r="BA15" s="7"/>
      <c r="BB15" s="7"/>
      <c r="BC15" s="7"/>
      <c r="BD15" s="7"/>
      <c r="BE15" s="7"/>
      <c r="BF15" s="7"/>
      <c r="BG15" s="7"/>
      <c r="BH15" s="7"/>
      <c r="BI15" s="7"/>
      <c r="BJ15" s="7"/>
      <c r="BK15" s="7"/>
      <c r="BL15" s="7"/>
      <c r="BM15" s="7"/>
      <c r="BN15" s="7"/>
      <c r="BO15" s="7" t="s">
        <v>1006</v>
      </c>
      <c r="BP15" s="7"/>
      <c r="BQ15" s="7"/>
      <c r="BR15" s="7"/>
      <c r="BS15" s="7"/>
      <c r="BT15" s="7" t="s">
        <v>1041</v>
      </c>
      <c r="BU15" s="7" t="s">
        <v>1058</v>
      </c>
      <c r="BV15" s="7" t="s">
        <v>1076</v>
      </c>
      <c r="BW15" s="7"/>
      <c r="BX15" s="7"/>
      <c r="BY15" s="7"/>
      <c r="BZ15" s="7"/>
      <c r="CA15" s="7"/>
      <c r="CB15" s="7"/>
      <c r="CC15" s="7"/>
      <c r="CD15" s="7"/>
      <c r="CE15" s="7"/>
      <c r="CF15" s="7"/>
      <c r="CG15" s="7"/>
      <c r="CH15" s="7"/>
      <c r="CI15" s="99"/>
      <c r="CJ15" s="99"/>
      <c r="CK15" s="99"/>
      <c r="CL15" s="99"/>
      <c r="CM15" s="99"/>
      <c r="CN15" s="99"/>
      <c r="CO15" s="99"/>
      <c r="CP15" s="99"/>
      <c r="CQ15" s="99"/>
      <c r="CR15" s="99"/>
      <c r="CS15" s="99"/>
      <c r="CT15" s="99"/>
      <c r="CU15" s="99"/>
      <c r="CV15" s="99"/>
      <c r="CW15" s="99"/>
      <c r="CX15" s="99"/>
      <c r="CY15" s="99"/>
      <c r="CZ15" s="110"/>
      <c r="DA15" s="108"/>
      <c r="DB15" s="108"/>
      <c r="DC15" s="108"/>
      <c r="DD15" s="108"/>
      <c r="DE15" s="108"/>
      <c r="DF15" s="108"/>
      <c r="DG15" s="108"/>
      <c r="DH15" s="108"/>
      <c r="DI15" s="108"/>
      <c r="DJ15" s="108"/>
      <c r="DK15" s="108"/>
      <c r="DL15" s="108"/>
      <c r="DM15" s="108"/>
      <c r="DN15" s="108" t="s">
        <v>1212</v>
      </c>
      <c r="DO15" s="108"/>
      <c r="DP15" s="108" t="s">
        <v>1232</v>
      </c>
      <c r="DQ15" s="108"/>
      <c r="DR15" s="108"/>
      <c r="DS15" s="108" t="s">
        <v>1289</v>
      </c>
      <c r="DT15" s="108"/>
      <c r="DU15" s="108"/>
      <c r="DV15" s="108"/>
      <c r="DW15" s="108"/>
      <c r="DX15" s="108"/>
      <c r="DY15" s="108"/>
      <c r="DZ15" s="108"/>
      <c r="EA15" s="108"/>
      <c r="EB15" s="108"/>
      <c r="EC15" s="108"/>
      <c r="ED15" s="108"/>
      <c r="EE15" s="108"/>
      <c r="EF15" s="108"/>
      <c r="EG15" s="108"/>
      <c r="EH15" s="108"/>
      <c r="EI15" s="108"/>
      <c r="EJ15" s="108"/>
      <c r="EK15" s="99"/>
      <c r="EL15" s="99"/>
      <c r="EM15" s="99"/>
      <c r="EN15" s="46" t="s">
        <v>236</v>
      </c>
      <c r="EP15" s="46"/>
      <c r="EQ15" s="46" t="s">
        <v>237</v>
      </c>
      <c r="ER15" s="46" t="s">
        <v>238</v>
      </c>
      <c r="ES15" s="46" t="s">
        <v>239</v>
      </c>
      <c r="ET15" s="46"/>
      <c r="EU15" s="46" t="s">
        <v>240</v>
      </c>
      <c r="FM15" s="7"/>
      <c r="FN15" s="7"/>
      <c r="FO15" s="7"/>
      <c r="FP15" s="7"/>
      <c r="FQ15" s="7"/>
      <c r="FR15" s="7"/>
      <c r="FS15" s="7"/>
      <c r="FT15" s="7"/>
      <c r="FU15" s="7"/>
      <c r="FV15" s="7"/>
      <c r="FW15" s="7"/>
      <c r="FX15" s="7"/>
      <c r="FY15" s="7"/>
      <c r="FZ15" s="7"/>
      <c r="GA15" s="7"/>
      <c r="GB15" s="7"/>
      <c r="GC15" s="7"/>
      <c r="GD15" s="7"/>
    </row>
    <row r="16" spans="1:186" ht="15" customHeight="1" x14ac:dyDescent="0.2">
      <c r="G16" s="7" t="s">
        <v>241</v>
      </c>
      <c r="H16" s="99"/>
      <c r="I16" s="7" t="s">
        <v>698</v>
      </c>
      <c r="J16" s="7"/>
      <c r="K16" s="7"/>
      <c r="L16" s="7"/>
      <c r="M16" s="7"/>
      <c r="N16" s="7"/>
      <c r="O16" s="7"/>
      <c r="P16" s="7"/>
      <c r="Q16" s="7"/>
      <c r="R16" s="7"/>
      <c r="S16" s="7"/>
      <c r="T16" s="7"/>
      <c r="U16" s="7" t="s">
        <v>967</v>
      </c>
      <c r="V16" s="7"/>
      <c r="W16" s="7"/>
      <c r="X16" s="7"/>
      <c r="Y16" s="7"/>
      <c r="Z16" s="7"/>
      <c r="AA16" s="7"/>
      <c r="AB16" s="7"/>
      <c r="AC16" s="7"/>
      <c r="AD16" s="7"/>
      <c r="AE16" s="7"/>
      <c r="AF16" s="7"/>
      <c r="AG16" s="7"/>
      <c r="AH16" s="7"/>
      <c r="AI16" s="7"/>
      <c r="AJ16" s="7"/>
      <c r="AK16" s="7"/>
      <c r="AL16" s="7"/>
      <c r="AM16" s="7"/>
      <c r="AN16" s="7"/>
      <c r="AO16" s="7"/>
      <c r="AP16" s="7"/>
      <c r="AQ16" s="7"/>
      <c r="AR16" s="7"/>
      <c r="AS16" s="7" t="s">
        <v>841</v>
      </c>
      <c r="AT16" s="7" t="s">
        <v>857</v>
      </c>
      <c r="AU16" s="7" t="s">
        <v>875</v>
      </c>
      <c r="AV16" s="7"/>
      <c r="AW16" s="7"/>
      <c r="AX16" s="7"/>
      <c r="AY16" s="7"/>
      <c r="AZ16" s="7"/>
      <c r="BA16" s="7"/>
      <c r="BB16" s="7"/>
      <c r="BC16" s="7"/>
      <c r="BD16" s="7"/>
      <c r="BE16" s="7"/>
      <c r="BF16" s="7"/>
      <c r="BG16" s="7"/>
      <c r="BH16" s="7"/>
      <c r="BI16" s="7"/>
      <c r="BJ16" s="7"/>
      <c r="BK16" s="7"/>
      <c r="BL16" s="7"/>
      <c r="BM16" s="7"/>
      <c r="BN16" s="7"/>
      <c r="BO16" s="7" t="s">
        <v>1007</v>
      </c>
      <c r="BP16" s="7"/>
      <c r="BQ16" s="7"/>
      <c r="BR16" s="7"/>
      <c r="BS16" s="7"/>
      <c r="BT16" s="7" t="s">
        <v>1042</v>
      </c>
      <c r="BU16" s="7" t="s">
        <v>1059</v>
      </c>
      <c r="BV16" s="7" t="s">
        <v>1077</v>
      </c>
      <c r="BW16" s="7"/>
      <c r="BX16" s="7"/>
      <c r="BY16" s="7"/>
      <c r="BZ16" s="7"/>
      <c r="CA16" s="7"/>
      <c r="CB16" s="7"/>
      <c r="CC16" s="7"/>
      <c r="CD16" s="7"/>
      <c r="CE16" s="7"/>
      <c r="CF16" s="7"/>
      <c r="CG16" s="7"/>
      <c r="CH16" s="7"/>
      <c r="CI16" s="99"/>
      <c r="CJ16" s="99"/>
      <c r="CK16" s="99"/>
      <c r="CL16" s="99"/>
      <c r="CM16" s="99"/>
      <c r="CN16" s="99"/>
      <c r="CO16" s="99"/>
      <c r="CP16" s="99"/>
      <c r="CQ16" s="99"/>
      <c r="CR16" s="99"/>
      <c r="CS16" s="99"/>
      <c r="CT16" s="99"/>
      <c r="CU16" s="99"/>
      <c r="CV16" s="99"/>
      <c r="CW16" s="99"/>
      <c r="CX16" s="99"/>
      <c r="CY16" s="99"/>
      <c r="CZ16" s="110"/>
      <c r="DA16" s="108"/>
      <c r="DB16" s="108"/>
      <c r="DC16" s="108"/>
      <c r="DD16" s="108"/>
      <c r="DE16" s="108"/>
      <c r="DF16" s="108"/>
      <c r="DG16" s="108"/>
      <c r="DH16" s="108"/>
      <c r="DI16" s="108"/>
      <c r="DJ16" s="108"/>
      <c r="DK16" s="108"/>
      <c r="DL16" s="108"/>
      <c r="DM16" s="108"/>
      <c r="DN16" s="108" t="s">
        <v>1213</v>
      </c>
      <c r="DO16" s="108"/>
      <c r="DP16" s="108" t="s">
        <v>1233</v>
      </c>
      <c r="DQ16" s="108"/>
      <c r="DR16" s="108"/>
      <c r="DS16" s="108" t="s">
        <v>1290</v>
      </c>
      <c r="DT16" s="108"/>
      <c r="DU16" s="108"/>
      <c r="DV16" s="108"/>
      <c r="DW16" s="108"/>
      <c r="DX16" s="108"/>
      <c r="DY16" s="108"/>
      <c r="DZ16" s="108"/>
      <c r="EA16" s="108"/>
      <c r="EB16" s="108"/>
      <c r="EC16" s="108"/>
      <c r="ED16" s="108"/>
      <c r="EE16" s="108"/>
      <c r="EF16" s="108"/>
      <c r="EG16" s="108"/>
      <c r="EH16" s="108"/>
      <c r="EI16" s="108"/>
      <c r="EJ16" s="108"/>
      <c r="EK16" s="99"/>
      <c r="EL16" s="99"/>
      <c r="EM16" s="99"/>
      <c r="EN16" s="46" t="s">
        <v>242</v>
      </c>
      <c r="EP16" s="46"/>
      <c r="EQ16" s="46" t="s">
        <v>243</v>
      </c>
      <c r="ER16" s="46" t="s">
        <v>244</v>
      </c>
      <c r="ES16" s="46" t="s">
        <v>245</v>
      </c>
      <c r="ET16" s="46"/>
      <c r="EU16" s="46" t="s">
        <v>246</v>
      </c>
    </row>
    <row r="17" spans="7:151" ht="15" customHeight="1" x14ac:dyDescent="0.2">
      <c r="G17" s="7" t="s">
        <v>247</v>
      </c>
      <c r="H17" s="99"/>
      <c r="J17" s="7"/>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t="s">
        <v>842</v>
      </c>
      <c r="AT17" s="114" t="s">
        <v>858</v>
      </c>
      <c r="AU17" s="114" t="s">
        <v>876</v>
      </c>
      <c r="AV17" s="114"/>
      <c r="AW17" s="114"/>
      <c r="AX17" s="114"/>
      <c r="AY17" s="114"/>
      <c r="AZ17" s="114"/>
      <c r="BA17" s="114"/>
      <c r="BB17" s="114"/>
      <c r="BC17" s="114"/>
      <c r="BD17" s="114"/>
      <c r="BE17" s="114"/>
      <c r="BF17" s="114"/>
      <c r="BG17" s="114"/>
      <c r="BH17" s="114"/>
      <c r="BI17" s="7"/>
      <c r="BJ17" s="7"/>
      <c r="BK17" s="7"/>
      <c r="BL17" s="7"/>
      <c r="BM17" s="7"/>
      <c r="BN17" s="7"/>
      <c r="BO17" s="7" t="s">
        <v>1008</v>
      </c>
      <c r="BP17" s="7"/>
      <c r="BQ17" s="7"/>
      <c r="BR17" s="7"/>
      <c r="BS17" s="7"/>
      <c r="BT17" s="7" t="s">
        <v>1043</v>
      </c>
      <c r="BU17" s="7" t="s">
        <v>1060</v>
      </c>
      <c r="BV17" s="7"/>
      <c r="BW17" s="7"/>
      <c r="BX17" s="7"/>
      <c r="BY17" s="7"/>
      <c r="BZ17" s="7"/>
      <c r="CA17" s="7"/>
      <c r="CB17" s="7"/>
      <c r="CC17" s="7"/>
      <c r="CD17" s="7"/>
      <c r="CE17" s="7"/>
      <c r="CF17" s="7"/>
      <c r="CG17" s="7"/>
      <c r="CH17" s="7"/>
      <c r="CI17" s="99"/>
      <c r="CJ17" s="99"/>
      <c r="CK17" s="99"/>
      <c r="CL17" s="99"/>
      <c r="CM17" s="99"/>
      <c r="CN17" s="99"/>
      <c r="CO17" s="99"/>
      <c r="CP17" s="99"/>
      <c r="CQ17" s="99"/>
      <c r="CR17" s="99"/>
      <c r="CS17" s="99"/>
      <c r="CT17" s="99"/>
      <c r="CU17" s="99"/>
      <c r="CV17" s="99"/>
      <c r="CW17" s="99"/>
      <c r="CX17" s="99"/>
      <c r="CY17" s="99"/>
      <c r="CZ17" s="110"/>
      <c r="DA17" s="108"/>
      <c r="DB17" s="108"/>
      <c r="DC17" s="108"/>
      <c r="DD17" s="108"/>
      <c r="DE17" s="108"/>
      <c r="DF17" s="108"/>
      <c r="DG17" s="108"/>
      <c r="DH17" s="108"/>
      <c r="DI17" s="108"/>
      <c r="DJ17" s="108"/>
      <c r="DK17" s="108"/>
      <c r="DL17" s="108"/>
      <c r="DM17" s="108"/>
      <c r="DN17" s="108" t="s">
        <v>1214</v>
      </c>
      <c r="DO17" s="108"/>
      <c r="DP17" s="108" t="s">
        <v>1234</v>
      </c>
      <c r="DQ17" s="108"/>
      <c r="DR17" s="108"/>
      <c r="DS17" s="108" t="s">
        <v>1291</v>
      </c>
      <c r="DT17" s="108"/>
      <c r="DU17" s="108"/>
      <c r="DV17" s="108"/>
      <c r="DW17" s="108"/>
      <c r="DX17" s="108"/>
      <c r="DY17" s="108"/>
      <c r="DZ17" s="108"/>
      <c r="EA17" s="108"/>
      <c r="EB17" s="108"/>
      <c r="EC17" s="108"/>
      <c r="ED17" s="108"/>
      <c r="EE17" s="108"/>
      <c r="EF17" s="108"/>
      <c r="EG17" s="108"/>
      <c r="EH17" s="108"/>
      <c r="EI17" s="108"/>
      <c r="EJ17" s="108"/>
      <c r="EK17" s="99"/>
      <c r="EL17" s="99"/>
      <c r="EM17" s="99"/>
      <c r="EN17" s="46" t="s">
        <v>248</v>
      </c>
      <c r="EP17" s="46"/>
      <c r="EQ17" s="46" t="s">
        <v>249</v>
      </c>
      <c r="ER17" s="46" t="s">
        <v>250</v>
      </c>
      <c r="ES17" s="46" t="s">
        <v>251</v>
      </c>
      <c r="ET17" s="46"/>
      <c r="EU17" s="46" t="s">
        <v>252</v>
      </c>
    </row>
    <row r="18" spans="7:151" ht="15" customHeight="1" x14ac:dyDescent="0.2">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t="s">
        <v>859</v>
      </c>
      <c r="AU18" s="7" t="s">
        <v>877</v>
      </c>
      <c r="AV18" s="7"/>
      <c r="AW18" s="7"/>
      <c r="AX18" s="7"/>
      <c r="AY18" s="7"/>
      <c r="AZ18" s="7"/>
      <c r="BA18" s="7"/>
      <c r="BB18" s="7"/>
      <c r="BC18" s="7"/>
      <c r="BD18" s="7"/>
      <c r="BE18" s="7"/>
      <c r="BF18" s="7"/>
      <c r="BG18" s="7"/>
      <c r="BH18" s="7"/>
      <c r="BI18" s="7"/>
      <c r="BJ18" s="7"/>
      <c r="BK18" s="7"/>
      <c r="BL18" s="7"/>
      <c r="BM18" s="7"/>
      <c r="BN18" s="7"/>
      <c r="BO18" s="7" t="s">
        <v>1009</v>
      </c>
      <c r="BP18" s="7"/>
      <c r="BQ18" s="7"/>
      <c r="BR18" s="7"/>
      <c r="BS18" s="7"/>
      <c r="BT18" s="7" t="s">
        <v>1044</v>
      </c>
      <c r="BU18" s="7" t="s">
        <v>1061</v>
      </c>
      <c r="BV18" s="7"/>
      <c r="BW18" s="7"/>
      <c r="BX18" s="7"/>
      <c r="BY18" s="7"/>
      <c r="BZ18" s="7"/>
      <c r="CA18" s="7"/>
      <c r="CB18" s="7"/>
      <c r="CC18" s="7"/>
      <c r="CD18" s="7"/>
      <c r="CE18" s="7"/>
      <c r="CF18" s="7"/>
      <c r="CG18" s="7"/>
      <c r="CH18" s="7"/>
      <c r="CI18" s="115"/>
      <c r="CJ18" s="115"/>
      <c r="CK18" s="115"/>
      <c r="CL18" s="115"/>
      <c r="CM18" s="115"/>
      <c r="CN18" s="115"/>
      <c r="CO18" s="115"/>
      <c r="CP18" s="115"/>
      <c r="CQ18" s="115"/>
      <c r="CR18" s="115"/>
      <c r="CS18" s="115"/>
      <c r="CT18" s="115"/>
      <c r="CU18" s="115"/>
      <c r="CV18" s="115"/>
      <c r="DA18" s="108"/>
      <c r="DB18" s="108"/>
      <c r="DC18" s="108"/>
      <c r="DD18" s="108"/>
      <c r="DE18" s="108"/>
      <c r="DF18" s="108"/>
      <c r="DG18" s="108"/>
      <c r="DH18" s="108"/>
      <c r="DI18" s="108"/>
      <c r="DJ18" s="108"/>
      <c r="DK18" s="108"/>
      <c r="DL18" s="108"/>
      <c r="DM18" s="108"/>
      <c r="DN18" s="108"/>
      <c r="DO18" s="108"/>
      <c r="DP18" s="108" t="s">
        <v>1235</v>
      </c>
      <c r="DQ18" s="108"/>
      <c r="DR18" s="108"/>
      <c r="DS18" s="108" t="s">
        <v>1292</v>
      </c>
      <c r="DT18" s="108"/>
      <c r="DU18" s="108"/>
      <c r="DV18" s="108"/>
      <c r="DW18" s="108"/>
      <c r="DX18" s="108"/>
      <c r="DY18" s="108"/>
      <c r="DZ18" s="108"/>
      <c r="EA18" s="108"/>
      <c r="EB18" s="108"/>
      <c r="EC18" s="108"/>
      <c r="ED18" s="108"/>
      <c r="EE18" s="108"/>
      <c r="EF18" s="108"/>
      <c r="EG18" s="108"/>
      <c r="EH18" s="108"/>
      <c r="EI18" s="108"/>
      <c r="EJ18" s="108"/>
      <c r="EN18" s="46" t="s">
        <v>253</v>
      </c>
      <c r="EP18" s="46"/>
      <c r="EQ18" s="46" t="s">
        <v>254</v>
      </c>
      <c r="ER18" s="46" t="s">
        <v>255</v>
      </c>
      <c r="ES18" s="46" t="s">
        <v>256</v>
      </c>
      <c r="ET18" s="46"/>
      <c r="EU18" s="46" t="s">
        <v>257</v>
      </c>
    </row>
    <row r="19" spans="7:151" ht="15" customHeight="1" x14ac:dyDescent="0.2">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t="s">
        <v>860</v>
      </c>
      <c r="AU19" s="7" t="s">
        <v>878</v>
      </c>
      <c r="AV19" s="7"/>
      <c r="AW19" s="7"/>
      <c r="AX19" s="7"/>
      <c r="AY19" s="7"/>
      <c r="AZ19" s="7"/>
      <c r="BA19" s="7"/>
      <c r="BB19" s="7"/>
      <c r="BC19" s="7"/>
      <c r="BD19" s="7"/>
      <c r="BE19" s="7"/>
      <c r="BF19" s="7"/>
      <c r="BG19" s="7"/>
      <c r="BH19" s="7"/>
      <c r="BI19" s="7"/>
      <c r="BJ19" s="7"/>
      <c r="BK19" s="7"/>
      <c r="BL19" s="7"/>
      <c r="BM19" s="7"/>
      <c r="BN19" s="7"/>
      <c r="BO19" s="7" t="s">
        <v>1010</v>
      </c>
      <c r="BP19" s="7"/>
      <c r="BQ19" s="7"/>
      <c r="BR19" s="7"/>
      <c r="BS19" s="7"/>
      <c r="BT19" s="7"/>
      <c r="BU19" s="7" t="s">
        <v>1062</v>
      </c>
      <c r="BV19" s="7"/>
      <c r="BW19" s="7"/>
      <c r="BX19" s="7"/>
      <c r="BY19" s="7"/>
      <c r="BZ19" s="7"/>
      <c r="CA19" s="7"/>
      <c r="CB19" s="7"/>
      <c r="CC19" s="7"/>
      <c r="CD19" s="7"/>
      <c r="CE19" s="7"/>
      <c r="CF19" s="7"/>
      <c r="CG19" s="7"/>
      <c r="CH19" s="7"/>
      <c r="CI19" s="115"/>
      <c r="CJ19" s="115"/>
      <c r="CK19" s="115"/>
      <c r="CL19" s="115"/>
      <c r="CM19" s="115"/>
      <c r="CN19" s="115"/>
      <c r="CO19" s="115"/>
      <c r="CP19" s="115"/>
      <c r="CQ19" s="115"/>
      <c r="CR19" s="115"/>
      <c r="CS19" s="115"/>
      <c r="CT19" s="115"/>
      <c r="CU19" s="115"/>
      <c r="CV19" s="115"/>
      <c r="DA19" s="108"/>
      <c r="DB19" s="108"/>
      <c r="DC19" s="108"/>
      <c r="DD19" s="108"/>
      <c r="DE19" s="108"/>
      <c r="DF19" s="108"/>
      <c r="DG19" s="108"/>
      <c r="DH19" s="108"/>
      <c r="DI19" s="108"/>
      <c r="DJ19" s="108"/>
      <c r="DK19" s="108"/>
      <c r="DL19" s="108"/>
      <c r="DM19" s="108"/>
      <c r="DN19" s="108"/>
      <c r="DO19" s="108"/>
      <c r="DP19" s="108" t="s">
        <v>1236</v>
      </c>
      <c r="DQ19" s="108"/>
      <c r="DR19" s="108"/>
      <c r="DS19" s="108" t="s">
        <v>1293</v>
      </c>
      <c r="DT19" s="108"/>
      <c r="DU19" s="108"/>
      <c r="DV19" s="108"/>
      <c r="DW19" s="108"/>
      <c r="DX19" s="108"/>
      <c r="DY19" s="108"/>
      <c r="DZ19" s="108"/>
      <c r="EA19" s="108"/>
      <c r="EB19" s="108"/>
      <c r="EC19" s="108"/>
      <c r="ED19" s="108"/>
      <c r="EE19" s="108"/>
      <c r="EF19" s="108"/>
      <c r="EG19" s="108"/>
      <c r="EH19" s="108"/>
      <c r="EI19" s="108"/>
      <c r="EJ19" s="108"/>
      <c r="EN19" s="46" t="s">
        <v>258</v>
      </c>
      <c r="EP19" s="46"/>
      <c r="EQ19" s="46" t="s">
        <v>259</v>
      </c>
      <c r="ER19" s="46" t="s">
        <v>260</v>
      </c>
      <c r="ES19" s="46" t="s">
        <v>261</v>
      </c>
      <c r="ET19" s="46"/>
      <c r="EU19" s="46" t="s">
        <v>262</v>
      </c>
    </row>
    <row r="20" spans="7:151" ht="15" customHeight="1" x14ac:dyDescent="0.2">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t="s">
        <v>879</v>
      </c>
      <c r="AV20" s="7"/>
      <c r="AW20" s="7"/>
      <c r="AX20" s="7"/>
      <c r="AY20" s="7"/>
      <c r="AZ20" s="7"/>
      <c r="BA20" s="7"/>
      <c r="BB20" s="7"/>
      <c r="BC20" s="7"/>
      <c r="BD20" s="7"/>
      <c r="BE20" s="7"/>
      <c r="BF20" s="7"/>
      <c r="BG20" s="7"/>
      <c r="BH20" s="7"/>
      <c r="BI20" s="7"/>
      <c r="BJ20" s="7"/>
      <c r="BK20" s="7"/>
      <c r="BL20" s="7"/>
      <c r="BM20" s="7"/>
      <c r="BN20" s="7"/>
      <c r="BO20" s="7" t="s">
        <v>1011</v>
      </c>
      <c r="BP20" s="7"/>
      <c r="BQ20" s="7"/>
      <c r="BR20" s="7"/>
      <c r="BS20" s="7"/>
      <c r="BT20" s="7"/>
      <c r="BU20" s="7"/>
      <c r="BV20" s="7"/>
      <c r="BW20" s="7"/>
      <c r="BX20" s="7"/>
      <c r="BY20" s="7"/>
      <c r="BZ20" s="7"/>
      <c r="CA20" s="7"/>
      <c r="CB20" s="7"/>
      <c r="CC20" s="7"/>
      <c r="CD20" s="7"/>
      <c r="CE20" s="7"/>
      <c r="CF20" s="7"/>
      <c r="CG20" s="7"/>
      <c r="CH20" s="7"/>
      <c r="CI20" s="115"/>
      <c r="CJ20" s="115"/>
      <c r="CK20" s="115"/>
      <c r="CL20" s="115"/>
      <c r="CM20" s="115"/>
      <c r="CN20" s="115"/>
      <c r="CO20" s="115"/>
      <c r="CP20" s="115"/>
      <c r="CQ20" s="115"/>
      <c r="CR20" s="115"/>
      <c r="CS20" s="115"/>
      <c r="CT20" s="115"/>
      <c r="CU20" s="115"/>
      <c r="CV20" s="115"/>
      <c r="DA20" s="108"/>
      <c r="DB20" s="108"/>
      <c r="DC20" s="108"/>
      <c r="DD20" s="108"/>
      <c r="DE20" s="108"/>
      <c r="DF20" s="108"/>
      <c r="DG20" s="108"/>
      <c r="DH20" s="108"/>
      <c r="DI20" s="108"/>
      <c r="DJ20" s="108"/>
      <c r="DK20" s="108"/>
      <c r="DL20" s="108"/>
      <c r="DM20" s="108"/>
      <c r="DN20" s="108"/>
      <c r="DO20" s="108"/>
      <c r="DP20" s="108" t="s">
        <v>1237</v>
      </c>
      <c r="DQ20" s="108"/>
      <c r="DR20" s="108"/>
      <c r="DS20" s="108" t="s">
        <v>1294</v>
      </c>
      <c r="DT20" s="108"/>
      <c r="DU20" s="108"/>
      <c r="DV20" s="108"/>
      <c r="DW20" s="108"/>
      <c r="DX20" s="108"/>
      <c r="DY20" s="108"/>
      <c r="DZ20" s="108"/>
      <c r="EA20" s="108"/>
      <c r="EB20" s="108"/>
      <c r="EC20" s="108"/>
      <c r="ED20" s="108"/>
      <c r="EE20" s="108"/>
      <c r="EF20" s="108"/>
      <c r="EG20" s="108"/>
      <c r="EH20" s="108"/>
      <c r="EI20" s="108"/>
      <c r="EJ20" s="108"/>
      <c r="EN20" s="46" t="s">
        <v>263</v>
      </c>
      <c r="EP20" s="46"/>
      <c r="EQ20" s="46" t="s">
        <v>264</v>
      </c>
      <c r="ER20" s="46" t="s">
        <v>265</v>
      </c>
      <c r="ES20" s="46" t="s">
        <v>266</v>
      </c>
      <c r="ET20" s="46"/>
      <c r="EU20" s="46" t="s">
        <v>267</v>
      </c>
    </row>
    <row r="21" spans="7:151" ht="15" customHeight="1" x14ac:dyDescent="0.2">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t="s">
        <v>880</v>
      </c>
      <c r="AV21" s="7"/>
      <c r="AW21" s="7"/>
      <c r="AX21" s="7"/>
      <c r="AY21" s="7"/>
      <c r="AZ21" s="7"/>
      <c r="BA21" s="7"/>
      <c r="BB21" s="7"/>
      <c r="BC21" s="7"/>
      <c r="BD21" s="7"/>
      <c r="BE21" s="7"/>
      <c r="BF21" s="7"/>
      <c r="BG21" s="7"/>
      <c r="BH21" s="7"/>
      <c r="BI21" s="114"/>
      <c r="BJ21" s="114"/>
      <c r="BK21" s="114"/>
      <c r="BL21" s="114"/>
      <c r="BM21" s="114"/>
      <c r="BN21" s="114"/>
      <c r="BO21" s="114" t="s">
        <v>1012</v>
      </c>
      <c r="BP21" s="114"/>
      <c r="BQ21" s="114"/>
      <c r="BR21" s="114"/>
      <c r="BS21" s="114"/>
      <c r="BT21" s="114"/>
      <c r="BU21" s="114"/>
      <c r="BV21" s="114"/>
      <c r="BW21" s="114"/>
      <c r="BX21" s="114"/>
      <c r="BY21" s="114"/>
      <c r="BZ21" s="114"/>
      <c r="CA21" s="114"/>
      <c r="CB21" s="114"/>
      <c r="CC21" s="114"/>
      <c r="CD21" s="114"/>
      <c r="CE21" s="114"/>
      <c r="CF21" s="114"/>
      <c r="CG21" s="114"/>
      <c r="CH21" s="114"/>
      <c r="CI21" s="115"/>
      <c r="CJ21" s="115"/>
      <c r="CK21" s="115"/>
      <c r="CL21" s="115"/>
      <c r="CM21" s="115"/>
      <c r="CN21" s="115"/>
      <c r="CO21" s="115"/>
      <c r="CP21" s="115"/>
      <c r="CQ21" s="115"/>
      <c r="CR21" s="115"/>
      <c r="CS21" s="115"/>
      <c r="CT21" s="115"/>
      <c r="CU21" s="115"/>
      <c r="CV21" s="115"/>
      <c r="DA21" s="108"/>
      <c r="DB21" s="108"/>
      <c r="DC21" s="108"/>
      <c r="DD21" s="108"/>
      <c r="DE21" s="108"/>
      <c r="DF21" s="108"/>
      <c r="DG21" s="108"/>
      <c r="DH21" s="108"/>
      <c r="DI21" s="108"/>
      <c r="DJ21" s="108"/>
      <c r="DK21" s="108"/>
      <c r="DL21" s="108"/>
      <c r="DM21" s="108"/>
      <c r="DN21" s="108"/>
      <c r="DO21" s="108"/>
      <c r="DP21" s="108" t="s">
        <v>1238</v>
      </c>
      <c r="DQ21" s="108"/>
      <c r="DR21" s="108"/>
      <c r="DS21" s="108" t="s">
        <v>1295</v>
      </c>
      <c r="DT21" s="108"/>
      <c r="DU21" s="108"/>
      <c r="DV21" s="108"/>
      <c r="DW21" s="108"/>
      <c r="DX21" s="108"/>
      <c r="DY21" s="108"/>
      <c r="DZ21" s="108"/>
      <c r="EA21" s="108"/>
      <c r="EB21" s="108"/>
      <c r="EC21" s="108"/>
      <c r="ED21" s="108"/>
      <c r="EE21" s="108"/>
      <c r="EF21" s="108"/>
      <c r="EG21" s="108"/>
      <c r="EH21" s="108"/>
      <c r="EI21" s="108"/>
      <c r="EJ21" s="108"/>
      <c r="EN21" s="46" t="s">
        <v>268</v>
      </c>
      <c r="EP21" s="46"/>
      <c r="EQ21" s="46" t="s">
        <v>269</v>
      </c>
      <c r="ER21" s="46" t="s">
        <v>270</v>
      </c>
      <c r="ES21" s="46" t="s">
        <v>271</v>
      </c>
      <c r="ET21" s="46"/>
      <c r="EU21" s="46" t="s">
        <v>272</v>
      </c>
    </row>
    <row r="22" spans="7:151" ht="15" customHeight="1" x14ac:dyDescent="0.2">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t="s">
        <v>1013</v>
      </c>
      <c r="BP22" s="7"/>
      <c r="BQ22" s="7"/>
      <c r="BR22" s="7"/>
      <c r="BS22" s="7"/>
      <c r="BT22" s="7"/>
      <c r="BU22" s="7"/>
      <c r="BV22" s="7"/>
      <c r="BW22" s="7"/>
      <c r="BX22" s="7"/>
      <c r="BY22" s="7"/>
      <c r="BZ22" s="7"/>
      <c r="CA22" s="7"/>
      <c r="CB22" s="7"/>
      <c r="CC22" s="7"/>
      <c r="CD22" s="7"/>
      <c r="CE22" s="7"/>
      <c r="CF22" s="7"/>
      <c r="CG22" s="7"/>
      <c r="CH22" s="7"/>
      <c r="DA22" s="108"/>
      <c r="DB22" s="108"/>
      <c r="DC22" s="108"/>
      <c r="DD22" s="108"/>
      <c r="DE22" s="108"/>
      <c r="DF22" s="108"/>
      <c r="DG22" s="108"/>
      <c r="DH22" s="108"/>
      <c r="DI22" s="108"/>
      <c r="DJ22" s="108"/>
      <c r="DK22" s="108"/>
      <c r="DL22" s="108"/>
      <c r="DM22" s="108"/>
      <c r="DN22" s="108"/>
      <c r="DO22" s="108"/>
      <c r="DP22" s="108" t="s">
        <v>1239</v>
      </c>
      <c r="DQ22" s="108"/>
      <c r="DR22" s="108"/>
      <c r="DS22" s="108" t="s">
        <v>1296</v>
      </c>
      <c r="DT22" s="108"/>
      <c r="DU22" s="108"/>
      <c r="DV22" s="108"/>
      <c r="DW22" s="108"/>
      <c r="DX22" s="108"/>
      <c r="DY22" s="108"/>
      <c r="DZ22" s="108"/>
      <c r="EA22" s="108"/>
      <c r="EB22" s="108"/>
      <c r="EC22" s="108"/>
      <c r="ED22" s="108"/>
      <c r="EE22" s="108"/>
      <c r="EF22" s="108"/>
      <c r="EG22" s="108"/>
      <c r="EH22" s="108"/>
      <c r="EI22" s="108"/>
      <c r="EJ22" s="108"/>
      <c r="EN22" s="46" t="s">
        <v>273</v>
      </c>
      <c r="EP22" s="46"/>
      <c r="EQ22" s="46" t="s">
        <v>274</v>
      </c>
      <c r="ER22" s="46" t="s">
        <v>275</v>
      </c>
      <c r="ES22" s="46" t="s">
        <v>276</v>
      </c>
      <c r="ET22" s="46"/>
      <c r="EU22" s="46" t="s">
        <v>277</v>
      </c>
    </row>
    <row r="23" spans="7:151" x14ac:dyDescent="0.2">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t="s">
        <v>1014</v>
      </c>
      <c r="BP23" s="7"/>
      <c r="BQ23" s="7"/>
      <c r="BR23" s="7"/>
      <c r="BS23" s="7"/>
      <c r="BT23" s="7"/>
      <c r="BU23" s="7"/>
      <c r="BV23" s="7"/>
      <c r="BW23" s="7"/>
      <c r="BX23" s="7"/>
      <c r="BY23" s="7"/>
      <c r="BZ23" s="7"/>
      <c r="CA23" s="7"/>
      <c r="CB23" s="7"/>
      <c r="CC23" s="7"/>
      <c r="CD23" s="7"/>
      <c r="CE23" s="7"/>
      <c r="CF23" s="7"/>
      <c r="CG23" s="7"/>
      <c r="CH23" s="7"/>
      <c r="DA23" s="108"/>
      <c r="DB23" s="108"/>
      <c r="DC23" s="108"/>
      <c r="DD23" s="108"/>
      <c r="DE23" s="108"/>
      <c r="DF23" s="108"/>
      <c r="DG23" s="108"/>
      <c r="DH23" s="108"/>
      <c r="DI23" s="108"/>
      <c r="DJ23" s="108"/>
      <c r="DK23" s="108"/>
      <c r="DL23" s="108"/>
      <c r="DM23" s="108"/>
      <c r="DN23" s="108"/>
      <c r="DO23" s="108"/>
      <c r="DP23" s="108" t="s">
        <v>1240</v>
      </c>
      <c r="DQ23" s="108"/>
      <c r="DR23" s="108"/>
      <c r="DS23" s="108" t="s">
        <v>1297</v>
      </c>
      <c r="DT23" s="108"/>
      <c r="DU23" s="108"/>
      <c r="DV23" s="108"/>
      <c r="DW23" s="108"/>
      <c r="DX23" s="108"/>
      <c r="DY23" s="108"/>
      <c r="DZ23" s="108"/>
      <c r="EA23" s="108"/>
      <c r="EB23" s="108"/>
      <c r="EC23" s="108"/>
      <c r="ED23" s="108"/>
      <c r="EE23" s="108"/>
      <c r="EF23" s="108"/>
      <c r="EG23" s="108"/>
      <c r="EH23" s="108"/>
      <c r="EI23" s="108"/>
      <c r="EJ23" s="108"/>
      <c r="EP23" s="46"/>
      <c r="EQ23" s="46" t="s">
        <v>278</v>
      </c>
      <c r="ER23" s="46" t="s">
        <v>279</v>
      </c>
      <c r="ES23" s="46" t="s">
        <v>280</v>
      </c>
      <c r="ET23" s="46"/>
      <c r="EU23" s="46" t="s">
        <v>281</v>
      </c>
    </row>
    <row r="24" spans="7:151" x14ac:dyDescent="0.2">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t="s">
        <v>1015</v>
      </c>
      <c r="BP24" s="7"/>
      <c r="BQ24" s="7"/>
      <c r="BR24" s="7"/>
      <c r="BS24" s="7"/>
      <c r="BT24" s="7"/>
      <c r="BU24" s="7"/>
      <c r="BV24" s="7"/>
      <c r="BW24" s="7"/>
      <c r="BX24" s="7"/>
      <c r="BY24" s="7"/>
      <c r="BZ24" s="7"/>
      <c r="CA24" s="7"/>
      <c r="CB24" s="7"/>
      <c r="CC24" s="7"/>
      <c r="CD24" s="7"/>
      <c r="CE24" s="7"/>
      <c r="CF24" s="7"/>
      <c r="CG24" s="7"/>
      <c r="CH24" s="7"/>
      <c r="DA24" s="108"/>
      <c r="DB24" s="108"/>
      <c r="DC24" s="108"/>
      <c r="DD24" s="108"/>
      <c r="DE24" s="108"/>
      <c r="DF24" s="108"/>
      <c r="DG24" s="108"/>
      <c r="DH24" s="108"/>
      <c r="DI24" s="108"/>
      <c r="DJ24" s="108"/>
      <c r="DK24" s="108"/>
      <c r="DL24" s="108"/>
      <c r="DM24" s="108"/>
      <c r="DN24" s="108"/>
      <c r="DO24" s="108"/>
      <c r="DP24" s="108" t="s">
        <v>1241</v>
      </c>
      <c r="DQ24" s="108"/>
      <c r="DR24" s="108"/>
      <c r="DS24" s="108" t="s">
        <v>1298</v>
      </c>
      <c r="DT24" s="108"/>
      <c r="DU24" s="108"/>
      <c r="DV24" s="108"/>
      <c r="DW24" s="108"/>
      <c r="DX24" s="108"/>
      <c r="DY24" s="108"/>
      <c r="DZ24" s="108"/>
      <c r="EA24" s="108"/>
      <c r="EB24" s="108"/>
      <c r="EC24" s="108"/>
      <c r="ED24" s="108"/>
      <c r="EE24" s="108"/>
      <c r="EF24" s="108"/>
      <c r="EG24" s="108"/>
      <c r="EH24" s="108"/>
      <c r="EI24" s="108"/>
      <c r="EJ24" s="108"/>
      <c r="EP24" s="46"/>
      <c r="EQ24" s="46" t="s">
        <v>282</v>
      </c>
      <c r="ER24" s="46" t="s">
        <v>283</v>
      </c>
      <c r="ES24" s="46" t="s">
        <v>284</v>
      </c>
      <c r="ET24" s="46"/>
      <c r="EU24" s="46" t="s">
        <v>285</v>
      </c>
    </row>
    <row r="25" spans="7:151" x14ac:dyDescent="0.2">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t="s">
        <v>1016</v>
      </c>
      <c r="BP25" s="7"/>
      <c r="BQ25" s="7"/>
      <c r="BR25" s="7"/>
      <c r="BS25" s="7"/>
      <c r="BT25" s="7"/>
      <c r="BU25" s="7"/>
      <c r="BV25" s="7"/>
      <c r="BW25" s="7"/>
      <c r="BX25" s="7"/>
      <c r="BY25" s="7"/>
      <c r="BZ25" s="7"/>
      <c r="CA25" s="7"/>
      <c r="CB25" s="7"/>
      <c r="CC25" s="7"/>
      <c r="CD25" s="7"/>
      <c r="CE25" s="7"/>
      <c r="CF25" s="7"/>
      <c r="CG25" s="7"/>
      <c r="CH25" s="7"/>
      <c r="DA25" s="108"/>
      <c r="DB25" s="108"/>
      <c r="DC25" s="108"/>
      <c r="DD25" s="108"/>
      <c r="DE25" s="108"/>
      <c r="DF25" s="108"/>
      <c r="DG25" s="108"/>
      <c r="DH25" s="108"/>
      <c r="DI25" s="108"/>
      <c r="DJ25" s="108"/>
      <c r="DK25" s="108"/>
      <c r="DL25" s="108"/>
      <c r="DM25" s="108"/>
      <c r="DN25" s="108"/>
      <c r="DO25" s="108"/>
      <c r="DP25" s="108" t="s">
        <v>1242</v>
      </c>
      <c r="DQ25" s="108"/>
      <c r="DR25" s="108"/>
      <c r="DS25" s="108" t="s">
        <v>1299</v>
      </c>
      <c r="DT25" s="108"/>
      <c r="DU25" s="108"/>
      <c r="DV25" s="108"/>
      <c r="DW25" s="108"/>
      <c r="DX25" s="108"/>
      <c r="DY25" s="108"/>
      <c r="DZ25" s="108"/>
      <c r="EA25" s="108"/>
      <c r="EB25" s="108"/>
      <c r="EC25" s="108"/>
      <c r="ED25" s="108"/>
      <c r="EE25" s="108"/>
      <c r="EF25" s="108"/>
      <c r="EG25" s="108"/>
      <c r="EH25" s="108"/>
      <c r="EI25" s="108"/>
      <c r="EJ25" s="108"/>
      <c r="EP25" s="46"/>
      <c r="EQ25" s="46" t="s">
        <v>286</v>
      </c>
      <c r="ER25" s="46" t="s">
        <v>287</v>
      </c>
      <c r="ES25" s="46" t="s">
        <v>288</v>
      </c>
      <c r="ET25" s="46"/>
      <c r="EU25" s="46" t="s">
        <v>289</v>
      </c>
    </row>
    <row r="26" spans="7:151" x14ac:dyDescent="0.2">
      <c r="I26" t="s">
        <v>737</v>
      </c>
      <c r="M26" t="s">
        <v>1413</v>
      </c>
      <c r="DA26" s="108"/>
      <c r="DB26" s="108"/>
      <c r="DC26" s="108"/>
      <c r="DD26" s="108"/>
      <c r="DE26" s="108"/>
      <c r="DF26" s="108"/>
      <c r="DG26" s="108"/>
      <c r="DH26" s="108"/>
      <c r="DI26" s="108"/>
      <c r="DJ26" s="108"/>
      <c r="DK26" s="108"/>
      <c r="DL26" s="108"/>
      <c r="DM26" s="108"/>
      <c r="DN26" s="108"/>
      <c r="DO26" s="108"/>
      <c r="DP26" s="108" t="s">
        <v>1243</v>
      </c>
      <c r="DQ26" s="108"/>
      <c r="DR26" s="108"/>
      <c r="DS26" s="108" t="s">
        <v>1300</v>
      </c>
      <c r="DT26" s="108"/>
      <c r="DU26" s="108"/>
      <c r="DV26" s="108"/>
      <c r="DW26" s="108"/>
      <c r="DX26" s="108"/>
      <c r="DY26" s="108"/>
      <c r="DZ26" s="108"/>
      <c r="EA26" s="108"/>
      <c r="EB26" s="108"/>
      <c r="EC26" s="108"/>
      <c r="ED26" s="108"/>
      <c r="EE26" s="108"/>
      <c r="EF26" s="108"/>
      <c r="EG26" s="108"/>
      <c r="EH26" s="108"/>
      <c r="EI26" s="108"/>
      <c r="EJ26" s="108"/>
      <c r="EP26" s="46"/>
      <c r="EQ26" s="46" t="s">
        <v>290</v>
      </c>
      <c r="ER26" s="46" t="s">
        <v>291</v>
      </c>
      <c r="ES26" s="46" t="s">
        <v>292</v>
      </c>
      <c r="ET26" s="46"/>
      <c r="EU26" s="46" t="s">
        <v>293</v>
      </c>
    </row>
    <row r="27" spans="7:151" x14ac:dyDescent="0.2">
      <c r="I27" t="s">
        <v>738</v>
      </c>
      <c r="M27" t="s">
        <v>1414</v>
      </c>
      <c r="DA27" s="108"/>
      <c r="DB27" s="108"/>
      <c r="DC27" s="108"/>
      <c r="DD27" s="108"/>
      <c r="DE27" s="108"/>
      <c r="DF27" s="108"/>
      <c r="DG27" s="108"/>
      <c r="DH27" s="108"/>
      <c r="DI27" s="108"/>
      <c r="DJ27" s="108"/>
      <c r="DK27" s="108"/>
      <c r="DL27" s="108"/>
      <c r="DM27" s="108"/>
      <c r="DN27" s="108"/>
      <c r="DO27" s="108"/>
      <c r="DP27" s="108" t="s">
        <v>1244</v>
      </c>
      <c r="DQ27" s="108"/>
      <c r="DR27" s="108"/>
      <c r="DS27" s="108" t="s">
        <v>1301</v>
      </c>
      <c r="DT27" s="108"/>
      <c r="DU27" s="108"/>
      <c r="DV27" s="108"/>
      <c r="DW27" s="108"/>
      <c r="DX27" s="108"/>
      <c r="DY27" s="108"/>
      <c r="DZ27" s="108"/>
      <c r="EA27" s="108"/>
      <c r="EB27" s="108"/>
      <c r="EC27" s="108"/>
      <c r="ED27" s="108"/>
      <c r="EE27" s="108"/>
      <c r="EF27" s="108"/>
      <c r="EG27" s="108"/>
      <c r="EH27" s="108"/>
      <c r="EI27" s="108"/>
      <c r="EJ27" s="108"/>
      <c r="EP27" s="46"/>
      <c r="EQ27" s="46" t="s">
        <v>294</v>
      </c>
      <c r="ER27" s="46" t="s">
        <v>295</v>
      </c>
      <c r="ES27" s="46" t="s">
        <v>296</v>
      </c>
      <c r="ET27" s="46"/>
      <c r="EU27" s="46" t="s">
        <v>297</v>
      </c>
    </row>
    <row r="28" spans="7:151" x14ac:dyDescent="0.2">
      <c r="I28" t="s">
        <v>736</v>
      </c>
      <c r="M28" t="s">
        <v>1412</v>
      </c>
      <c r="DA28" s="108"/>
      <c r="DB28" s="108"/>
      <c r="DC28" s="108"/>
      <c r="DD28" s="108"/>
      <c r="DE28" s="108"/>
      <c r="DF28" s="108"/>
      <c r="DG28" s="108"/>
      <c r="DH28" s="108"/>
      <c r="DI28" s="108"/>
      <c r="DJ28" s="108"/>
      <c r="DK28" s="108"/>
      <c r="DL28" s="108"/>
      <c r="DM28" s="108"/>
      <c r="DN28" s="108"/>
      <c r="DO28" s="108"/>
      <c r="DP28" s="108" t="s">
        <v>1245</v>
      </c>
      <c r="DQ28" s="108"/>
      <c r="DR28" s="108"/>
      <c r="DS28" s="108" t="s">
        <v>1302</v>
      </c>
      <c r="DT28" s="108"/>
      <c r="DU28" s="108"/>
      <c r="DV28" s="108"/>
      <c r="DW28" s="108"/>
      <c r="DX28" s="108"/>
      <c r="DY28" s="108"/>
      <c r="DZ28" s="108"/>
      <c r="EA28" s="108"/>
      <c r="EB28" s="108"/>
      <c r="EC28" s="108"/>
      <c r="ED28" s="108"/>
      <c r="EE28" s="108"/>
      <c r="EF28" s="108"/>
      <c r="EG28" s="108"/>
      <c r="EH28" s="108"/>
      <c r="EI28" s="108"/>
      <c r="EJ28" s="108"/>
      <c r="EP28" s="46"/>
      <c r="EQ28" s="46" t="s">
        <v>298</v>
      </c>
      <c r="ER28" s="46" t="s">
        <v>299</v>
      </c>
      <c r="ES28" s="46"/>
      <c r="ET28" s="46"/>
      <c r="EU28" s="46" t="s">
        <v>300</v>
      </c>
    </row>
    <row r="29" spans="7:151" x14ac:dyDescent="0.2">
      <c r="I29" t="s">
        <v>728</v>
      </c>
      <c r="M29" t="s">
        <v>1411</v>
      </c>
      <c r="DA29" s="108"/>
      <c r="DB29" s="108"/>
      <c r="DC29" s="108"/>
      <c r="DD29" s="108"/>
      <c r="DE29" s="108"/>
      <c r="DF29" s="108"/>
      <c r="DG29" s="108"/>
      <c r="DH29" s="108"/>
      <c r="DI29" s="108"/>
      <c r="DJ29" s="108"/>
      <c r="DK29" s="108"/>
      <c r="DL29" s="108"/>
      <c r="DM29" s="108"/>
      <c r="DN29" s="108"/>
      <c r="DO29" s="108"/>
      <c r="DP29" s="108" t="s">
        <v>1246</v>
      </c>
      <c r="DQ29" s="108"/>
      <c r="DR29" s="108"/>
      <c r="DS29" s="108" t="s">
        <v>1303</v>
      </c>
      <c r="DT29" s="108"/>
      <c r="DU29" s="108"/>
      <c r="DV29" s="108"/>
      <c r="DW29" s="108"/>
      <c r="DX29" s="108"/>
      <c r="DY29" s="108"/>
      <c r="DZ29" s="108"/>
      <c r="EA29" s="108"/>
      <c r="EB29" s="108"/>
      <c r="EC29" s="108"/>
      <c r="ED29" s="108"/>
      <c r="EE29" s="108"/>
      <c r="EF29" s="108"/>
      <c r="EG29" s="108"/>
      <c r="EH29" s="108"/>
      <c r="EI29" s="108"/>
      <c r="EJ29" s="108"/>
      <c r="EP29" s="46"/>
      <c r="EQ29" s="46" t="s">
        <v>301</v>
      </c>
      <c r="ER29" s="46" t="s">
        <v>302</v>
      </c>
      <c r="ES29" s="46"/>
      <c r="ET29" s="46"/>
      <c r="EU29" s="46" t="s">
        <v>303</v>
      </c>
    </row>
    <row r="30" spans="7:151" x14ac:dyDescent="0.2">
      <c r="DA30" s="108"/>
      <c r="DB30" s="108"/>
      <c r="DC30" s="108"/>
      <c r="DD30" s="108"/>
      <c r="DE30" s="108"/>
      <c r="DF30" s="108"/>
      <c r="DG30" s="108"/>
      <c r="DH30" s="108"/>
      <c r="DI30" s="108"/>
      <c r="DJ30" s="108"/>
      <c r="DK30" s="108"/>
      <c r="DL30" s="108"/>
      <c r="DM30" s="108"/>
      <c r="DN30" s="108"/>
      <c r="DO30" s="108"/>
      <c r="DP30" s="108" t="s">
        <v>1247</v>
      </c>
      <c r="DQ30" s="108"/>
      <c r="DR30" s="108"/>
      <c r="DS30" s="108" t="s">
        <v>1304</v>
      </c>
      <c r="DT30" s="108"/>
      <c r="DU30" s="108"/>
      <c r="DV30" s="108"/>
      <c r="DW30" s="108"/>
      <c r="DX30" s="108"/>
      <c r="DY30" s="108"/>
      <c r="DZ30" s="108"/>
      <c r="EA30" s="108"/>
      <c r="EB30" s="108"/>
      <c r="EC30" s="108"/>
      <c r="ED30" s="108"/>
      <c r="EE30" s="108"/>
      <c r="EF30" s="108"/>
      <c r="EG30" s="108"/>
      <c r="EH30" s="108"/>
      <c r="EI30" s="108"/>
      <c r="EJ30" s="108"/>
      <c r="EP30" s="46"/>
      <c r="EQ30" s="46" t="s">
        <v>304</v>
      </c>
      <c r="ER30" s="46" t="s">
        <v>305</v>
      </c>
      <c r="ES30" s="46"/>
      <c r="ET30" s="46"/>
      <c r="EU30" s="46" t="s">
        <v>306</v>
      </c>
    </row>
    <row r="31" spans="7:151" x14ac:dyDescent="0.2">
      <c r="DA31" s="108"/>
      <c r="DB31" s="108"/>
      <c r="DC31" s="108"/>
      <c r="DD31" s="108"/>
      <c r="DE31" s="108"/>
      <c r="DF31" s="108"/>
      <c r="DG31" s="108"/>
      <c r="DH31" s="108"/>
      <c r="DI31" s="108"/>
      <c r="DJ31" s="108"/>
      <c r="DK31" s="108"/>
      <c r="DL31" s="108"/>
      <c r="DM31" s="108"/>
      <c r="DN31" s="108"/>
      <c r="DO31" s="108"/>
      <c r="DP31" s="108" t="s">
        <v>798</v>
      </c>
      <c r="DQ31" s="108"/>
      <c r="DR31" s="108"/>
      <c r="DS31" s="108" t="s">
        <v>1305</v>
      </c>
      <c r="DT31" s="108"/>
      <c r="DU31" s="108"/>
      <c r="DV31" s="108"/>
      <c r="DW31" s="108"/>
      <c r="DX31" s="108"/>
      <c r="DY31" s="108"/>
      <c r="DZ31" s="108"/>
      <c r="EA31" s="108"/>
      <c r="EB31" s="108"/>
      <c r="EC31" s="108"/>
      <c r="ED31" s="108"/>
      <c r="EE31" s="108"/>
      <c r="EF31" s="108"/>
      <c r="EG31" s="108"/>
      <c r="EH31" s="108"/>
      <c r="EI31" s="108"/>
      <c r="EJ31" s="108"/>
      <c r="EP31" s="46"/>
      <c r="EQ31" s="46" t="s">
        <v>307</v>
      </c>
      <c r="ER31" s="46" t="s">
        <v>308</v>
      </c>
      <c r="ES31" s="46"/>
      <c r="ET31" s="46"/>
      <c r="EU31" s="46" t="s">
        <v>309</v>
      </c>
    </row>
    <row r="32" spans="7:151" x14ac:dyDescent="0.2">
      <c r="DA32" s="108"/>
      <c r="DB32" s="108"/>
      <c r="DC32" s="108"/>
      <c r="DD32" s="108"/>
      <c r="DE32" s="108"/>
      <c r="DF32" s="108"/>
      <c r="DG32" s="108"/>
      <c r="DH32" s="108"/>
      <c r="DI32" s="108"/>
      <c r="DJ32" s="108"/>
      <c r="DK32" s="108"/>
      <c r="DL32" s="108"/>
      <c r="DM32" s="108"/>
      <c r="DN32" s="108"/>
      <c r="DO32" s="108"/>
      <c r="DP32" s="108" t="s">
        <v>799</v>
      </c>
      <c r="DQ32" s="108"/>
      <c r="DR32" s="108"/>
      <c r="DS32" s="108" t="s">
        <v>1306</v>
      </c>
      <c r="DT32" s="108"/>
      <c r="DU32" s="108"/>
      <c r="DV32" s="108"/>
      <c r="DW32" s="108"/>
      <c r="DX32" s="108"/>
      <c r="DY32" s="108"/>
      <c r="DZ32" s="108"/>
      <c r="EA32" s="108"/>
      <c r="EB32" s="108"/>
      <c r="EC32" s="108"/>
      <c r="ED32" s="108"/>
      <c r="EE32" s="108"/>
      <c r="EF32" s="108"/>
      <c r="EG32" s="108"/>
      <c r="EH32" s="108"/>
      <c r="EI32" s="108"/>
      <c r="EJ32" s="108"/>
      <c r="EP32" s="46"/>
      <c r="EQ32" s="46" t="s">
        <v>310</v>
      </c>
      <c r="ER32" s="46" t="s">
        <v>311</v>
      </c>
      <c r="ES32" s="46"/>
      <c r="ET32" s="46"/>
      <c r="EU32" s="46" t="s">
        <v>312</v>
      </c>
    </row>
    <row r="33" spans="9:151" x14ac:dyDescent="0.2">
      <c r="I33" t="s">
        <v>1415</v>
      </c>
      <c r="DA33" s="108"/>
      <c r="DB33" s="108"/>
      <c r="DC33" s="108"/>
      <c r="DD33" s="108"/>
      <c r="DE33" s="108"/>
      <c r="DF33" s="108"/>
      <c r="DG33" s="108"/>
      <c r="DH33" s="108"/>
      <c r="DI33" s="108"/>
      <c r="DJ33" s="108"/>
      <c r="DK33" s="108"/>
      <c r="DL33" s="108"/>
      <c r="DM33" s="108"/>
      <c r="DN33" s="108"/>
      <c r="DO33" s="108"/>
      <c r="DP33" s="108" t="s">
        <v>800</v>
      </c>
      <c r="DQ33" s="108"/>
      <c r="DR33" s="108"/>
      <c r="DS33" s="108" t="s">
        <v>1307</v>
      </c>
      <c r="DT33" s="108"/>
      <c r="DU33" s="108"/>
      <c r="DV33" s="108"/>
      <c r="DW33" s="108"/>
      <c r="DX33" s="108"/>
      <c r="DY33" s="108"/>
      <c r="DZ33" s="108"/>
      <c r="EA33" s="108"/>
      <c r="EB33" s="108"/>
      <c r="EC33" s="108"/>
      <c r="ED33" s="108"/>
      <c r="EE33" s="108"/>
      <c r="EF33" s="108"/>
      <c r="EG33" s="108"/>
      <c r="EH33" s="108"/>
      <c r="EI33" s="108"/>
      <c r="EJ33" s="108"/>
      <c r="EP33" s="46"/>
      <c r="EQ33" s="46" t="s">
        <v>313</v>
      </c>
      <c r="ER33" s="46" t="s">
        <v>314</v>
      </c>
      <c r="ES33" s="46"/>
      <c r="ET33" s="46"/>
      <c r="EU33" s="46" t="s">
        <v>315</v>
      </c>
    </row>
    <row r="34" spans="9:151" x14ac:dyDescent="0.2">
      <c r="DA34" s="108"/>
      <c r="DB34" s="108"/>
      <c r="DC34" s="108"/>
      <c r="DD34" s="108"/>
      <c r="DE34" s="108"/>
      <c r="DF34" s="108"/>
      <c r="DG34" s="108"/>
      <c r="DH34" s="108"/>
      <c r="DI34" s="108"/>
      <c r="DJ34" s="108"/>
      <c r="DK34" s="108"/>
      <c r="DL34" s="108"/>
      <c r="DM34" s="108"/>
      <c r="DN34" s="108"/>
      <c r="DO34" s="108"/>
      <c r="DP34" s="108" t="s">
        <v>801</v>
      </c>
      <c r="DQ34" s="108"/>
      <c r="DR34" s="108"/>
      <c r="DS34" s="108" t="s">
        <v>1308</v>
      </c>
      <c r="DT34" s="108"/>
      <c r="DU34" s="108"/>
      <c r="DV34" s="108"/>
      <c r="DW34" s="108"/>
      <c r="DX34" s="108"/>
      <c r="DY34" s="108"/>
      <c r="DZ34" s="108"/>
      <c r="EA34" s="108"/>
      <c r="EB34" s="108"/>
      <c r="EC34" s="108"/>
      <c r="ED34" s="108"/>
      <c r="EE34" s="108"/>
      <c r="EF34" s="108"/>
      <c r="EG34" s="108"/>
      <c r="EH34" s="108"/>
      <c r="EI34" s="108"/>
      <c r="EJ34" s="108"/>
      <c r="EP34" s="46"/>
      <c r="EQ34" s="46" t="s">
        <v>316</v>
      </c>
      <c r="ER34" s="46" t="s">
        <v>317</v>
      </c>
      <c r="ES34" s="46"/>
      <c r="ET34" s="46"/>
      <c r="EU34" s="46" t="s">
        <v>318</v>
      </c>
    </row>
    <row r="35" spans="9:151" x14ac:dyDescent="0.2">
      <c r="DA35" s="108"/>
      <c r="DB35" s="108"/>
      <c r="DC35" s="108"/>
      <c r="DD35" s="108"/>
      <c r="DE35" s="108"/>
      <c r="DF35" s="108"/>
      <c r="DG35" s="108"/>
      <c r="DH35" s="108"/>
      <c r="DI35" s="108"/>
      <c r="DJ35" s="108"/>
      <c r="DK35" s="108"/>
      <c r="DL35" s="108"/>
      <c r="DM35" s="108"/>
      <c r="DN35" s="108"/>
      <c r="DO35" s="108"/>
      <c r="DP35" s="108" t="s">
        <v>802</v>
      </c>
      <c r="DQ35" s="108"/>
      <c r="DR35" s="108"/>
      <c r="DS35" s="108" t="s">
        <v>1309</v>
      </c>
      <c r="DT35" s="108"/>
      <c r="DU35" s="108"/>
      <c r="DV35" s="108"/>
      <c r="DW35" s="108"/>
      <c r="DX35" s="108"/>
      <c r="DY35" s="108"/>
      <c r="DZ35" s="108"/>
      <c r="EA35" s="108"/>
      <c r="EB35" s="108"/>
      <c r="EC35" s="108"/>
      <c r="ED35" s="108"/>
      <c r="EE35" s="108"/>
      <c r="EF35" s="108"/>
      <c r="EG35" s="108"/>
      <c r="EH35" s="108"/>
      <c r="EI35" s="108"/>
      <c r="EJ35" s="108"/>
      <c r="EP35" s="46"/>
      <c r="EQ35" s="46" t="s">
        <v>319</v>
      </c>
      <c r="ER35" s="46" t="s">
        <v>320</v>
      </c>
      <c r="ES35" s="46"/>
      <c r="ET35" s="46"/>
      <c r="EU35" s="46" t="s">
        <v>321</v>
      </c>
    </row>
    <row r="36" spans="9:151" x14ac:dyDescent="0.2">
      <c r="DA36" s="108"/>
      <c r="DB36" s="108"/>
      <c r="DC36" s="108"/>
      <c r="DD36" s="108"/>
      <c r="DE36" s="108"/>
      <c r="DF36" s="108"/>
      <c r="DG36" s="108"/>
      <c r="DH36" s="108"/>
      <c r="DI36" s="108"/>
      <c r="DJ36" s="108"/>
      <c r="DK36" s="108"/>
      <c r="DL36" s="108"/>
      <c r="DM36" s="108"/>
      <c r="DN36" s="108"/>
      <c r="DO36" s="108"/>
      <c r="DP36" s="108" t="s">
        <v>803</v>
      </c>
      <c r="DQ36" s="108"/>
      <c r="DR36" s="108"/>
      <c r="DS36" s="108" t="s">
        <v>1310</v>
      </c>
      <c r="DT36" s="108"/>
      <c r="DU36" s="108"/>
      <c r="DV36" s="108"/>
      <c r="DW36" s="108"/>
      <c r="DX36" s="108"/>
      <c r="DY36" s="108"/>
      <c r="DZ36" s="108"/>
      <c r="EA36" s="108"/>
      <c r="EB36" s="108"/>
      <c r="EC36" s="108"/>
      <c r="ED36" s="108"/>
      <c r="EE36" s="108"/>
      <c r="EF36" s="108"/>
      <c r="EG36" s="108"/>
      <c r="EH36" s="108"/>
      <c r="EI36" s="108"/>
      <c r="EJ36" s="108"/>
      <c r="EP36" s="46"/>
      <c r="EQ36" s="46" t="s">
        <v>322</v>
      </c>
      <c r="ER36" s="46" t="s">
        <v>323</v>
      </c>
      <c r="ES36" s="46"/>
      <c r="ET36" s="46"/>
      <c r="EU36" s="46" t="s">
        <v>324</v>
      </c>
    </row>
    <row r="37" spans="9:151" x14ac:dyDescent="0.2">
      <c r="DA37" s="108"/>
      <c r="DB37" s="108"/>
      <c r="DC37" s="108"/>
      <c r="DD37" s="108"/>
      <c r="DE37" s="108"/>
      <c r="DF37" s="108"/>
      <c r="DG37" s="108"/>
      <c r="DH37" s="108"/>
      <c r="DI37" s="108"/>
      <c r="DJ37" s="108"/>
      <c r="DK37" s="108"/>
      <c r="DL37" s="108"/>
      <c r="DM37" s="108"/>
      <c r="DN37" s="108"/>
      <c r="DO37" s="108"/>
      <c r="DP37" s="108"/>
      <c r="DQ37" s="108"/>
      <c r="DR37" s="108"/>
      <c r="DS37" s="108" t="s">
        <v>1311</v>
      </c>
      <c r="DT37" s="108"/>
      <c r="DU37" s="108"/>
      <c r="DV37" s="108"/>
      <c r="DW37" s="108"/>
      <c r="DX37" s="108"/>
      <c r="DY37" s="108"/>
      <c r="DZ37" s="108"/>
      <c r="EA37" s="108"/>
      <c r="EB37" s="108"/>
      <c r="EC37" s="108"/>
      <c r="ED37" s="108"/>
      <c r="EE37" s="108"/>
      <c r="EF37" s="108"/>
      <c r="EG37" s="108"/>
      <c r="EH37" s="108"/>
      <c r="EI37" s="108"/>
      <c r="EJ37" s="108"/>
      <c r="EP37" s="46"/>
      <c r="EQ37" s="46" t="s">
        <v>325</v>
      </c>
      <c r="ER37" s="46" t="s">
        <v>326</v>
      </c>
      <c r="ES37" s="46"/>
      <c r="ET37" s="46"/>
      <c r="EU37" s="46" t="s">
        <v>327</v>
      </c>
    </row>
    <row r="38" spans="9:151" x14ac:dyDescent="0.2">
      <c r="DA38" s="108"/>
      <c r="DB38" s="108"/>
      <c r="DC38" s="108"/>
      <c r="DD38" s="108"/>
      <c r="DE38" s="108"/>
      <c r="DF38" s="108"/>
      <c r="DG38" s="108"/>
      <c r="DH38" s="108"/>
      <c r="DI38" s="108"/>
      <c r="DJ38" s="108"/>
      <c r="DK38" s="108"/>
      <c r="DL38" s="108"/>
      <c r="DM38" s="108"/>
      <c r="DN38" s="108"/>
      <c r="DO38" s="108"/>
      <c r="DP38" s="108"/>
      <c r="DQ38" s="108"/>
      <c r="DR38" s="108"/>
      <c r="DS38" s="108" t="s">
        <v>1312</v>
      </c>
      <c r="DT38" s="108"/>
      <c r="DU38" s="108"/>
      <c r="DV38" s="108"/>
      <c r="DW38" s="108"/>
      <c r="DX38" s="108"/>
      <c r="DY38" s="108"/>
      <c r="DZ38" s="108"/>
      <c r="EA38" s="108"/>
      <c r="EB38" s="108"/>
      <c r="EC38" s="108"/>
      <c r="ED38" s="108"/>
      <c r="EE38" s="108"/>
      <c r="EF38" s="108"/>
      <c r="EG38" s="108"/>
      <c r="EH38" s="108"/>
      <c r="EI38" s="108"/>
      <c r="EJ38" s="108"/>
      <c r="EP38" s="46"/>
      <c r="EQ38" s="46" t="s">
        <v>328</v>
      </c>
      <c r="ER38" s="46" t="s">
        <v>329</v>
      </c>
      <c r="ES38" s="46"/>
      <c r="ET38" s="46"/>
      <c r="EU38" s="46" t="s">
        <v>330</v>
      </c>
    </row>
    <row r="39" spans="9:151" x14ac:dyDescent="0.2">
      <c r="DA39" s="108"/>
      <c r="DB39" s="108"/>
      <c r="DC39" s="108"/>
      <c r="DD39" s="108"/>
      <c r="DE39" s="108"/>
      <c r="DF39" s="108"/>
      <c r="DG39" s="108"/>
      <c r="DH39" s="108"/>
      <c r="DI39" s="108"/>
      <c r="DJ39" s="108"/>
      <c r="DK39" s="108"/>
      <c r="DL39" s="108"/>
      <c r="DM39" s="108"/>
      <c r="DN39" s="108"/>
      <c r="DO39" s="108"/>
      <c r="DP39" s="108"/>
      <c r="DQ39" s="108"/>
      <c r="DR39" s="108"/>
      <c r="DS39" s="108" t="s">
        <v>1313</v>
      </c>
      <c r="DT39" s="108"/>
      <c r="DU39" s="108"/>
      <c r="DV39" s="108"/>
      <c r="DW39" s="108"/>
      <c r="DX39" s="108"/>
      <c r="DY39" s="108"/>
      <c r="DZ39" s="108"/>
      <c r="EA39" s="108"/>
      <c r="EB39" s="108"/>
      <c r="EC39" s="108"/>
      <c r="ED39" s="108"/>
      <c r="EE39" s="108"/>
      <c r="EF39" s="108"/>
      <c r="EG39" s="108"/>
      <c r="EH39" s="108"/>
      <c r="EI39" s="108"/>
      <c r="EJ39" s="108"/>
      <c r="EP39" s="46"/>
      <c r="EQ39" s="46" t="s">
        <v>331</v>
      </c>
      <c r="ER39" s="46"/>
      <c r="ES39" s="46"/>
      <c r="ET39" s="46"/>
      <c r="EU39" s="46" t="s">
        <v>332</v>
      </c>
    </row>
    <row r="40" spans="9:151" x14ac:dyDescent="0.2">
      <c r="DA40" s="108"/>
      <c r="DB40" s="108"/>
      <c r="DC40" s="108"/>
      <c r="DD40" s="108"/>
      <c r="DE40" s="108"/>
      <c r="DF40" s="108"/>
      <c r="DG40" s="108"/>
      <c r="DH40" s="108"/>
      <c r="DI40" s="108"/>
      <c r="DJ40" s="108"/>
      <c r="DK40" s="108"/>
      <c r="DL40" s="108"/>
      <c r="DM40" s="108"/>
      <c r="DN40" s="108"/>
      <c r="DO40" s="108"/>
      <c r="DP40" s="108"/>
      <c r="DQ40" s="108"/>
      <c r="DR40" s="108"/>
      <c r="DS40" s="108" t="s">
        <v>1314</v>
      </c>
      <c r="DT40" s="108"/>
      <c r="DU40" s="108"/>
      <c r="DV40" s="108"/>
      <c r="DW40" s="108"/>
      <c r="DX40" s="108"/>
      <c r="DY40" s="108"/>
      <c r="DZ40" s="108"/>
      <c r="EA40" s="108"/>
      <c r="EB40" s="108"/>
      <c r="EC40" s="108"/>
      <c r="ED40" s="108"/>
      <c r="EE40" s="108"/>
      <c r="EF40" s="108"/>
      <c r="EG40" s="108"/>
      <c r="EH40" s="108"/>
      <c r="EI40" s="108"/>
      <c r="EJ40" s="108"/>
      <c r="EP40" s="46"/>
      <c r="EQ40" s="46" t="s">
        <v>333</v>
      </c>
      <c r="ER40" s="46"/>
      <c r="ES40" s="46"/>
      <c r="ET40" s="46"/>
      <c r="EU40" s="46" t="s">
        <v>334</v>
      </c>
    </row>
    <row r="41" spans="9:151" x14ac:dyDescent="0.2">
      <c r="DA41" s="108"/>
      <c r="DB41" s="108"/>
      <c r="DC41" s="108"/>
      <c r="DD41" s="108"/>
      <c r="DE41" s="108"/>
      <c r="DF41" s="108"/>
      <c r="DG41" s="108"/>
      <c r="DH41" s="108"/>
      <c r="DI41" s="108"/>
      <c r="DJ41" s="108"/>
      <c r="DK41" s="108"/>
      <c r="DL41" s="108"/>
      <c r="DM41" s="108"/>
      <c r="DN41" s="108"/>
      <c r="DO41" s="108"/>
      <c r="DP41" s="108"/>
      <c r="DQ41" s="108"/>
      <c r="DR41" s="108"/>
      <c r="DS41" s="108" t="s">
        <v>1315</v>
      </c>
      <c r="DT41" s="108"/>
      <c r="DU41" s="108"/>
      <c r="DV41" s="108"/>
      <c r="DW41" s="108"/>
      <c r="DX41" s="108"/>
      <c r="DY41" s="108"/>
      <c r="DZ41" s="108"/>
      <c r="EA41" s="108"/>
      <c r="EB41" s="108"/>
      <c r="EC41" s="108"/>
      <c r="ED41" s="108"/>
      <c r="EE41" s="108"/>
      <c r="EF41" s="108"/>
      <c r="EG41" s="108"/>
      <c r="EH41" s="108"/>
      <c r="EI41" s="108"/>
      <c r="EJ41" s="108"/>
      <c r="EP41" s="46"/>
      <c r="EQ41" s="46" t="s">
        <v>335</v>
      </c>
      <c r="ER41" s="46"/>
      <c r="ES41" s="46"/>
      <c r="ET41" s="46"/>
      <c r="EU41" s="46" t="s">
        <v>336</v>
      </c>
    </row>
    <row r="42" spans="9:151" x14ac:dyDescent="0.2">
      <c r="DA42" s="108"/>
      <c r="DB42" s="108"/>
      <c r="DC42" s="108"/>
      <c r="DD42" s="108"/>
      <c r="DE42" s="108"/>
      <c r="DF42" s="108"/>
      <c r="DG42" s="108"/>
      <c r="DH42" s="108"/>
      <c r="DI42" s="108"/>
      <c r="DJ42" s="108"/>
      <c r="DK42" s="108"/>
      <c r="DL42" s="108"/>
      <c r="DM42" s="108"/>
      <c r="DN42" s="108"/>
      <c r="DO42" s="108"/>
      <c r="DP42" s="108"/>
      <c r="DQ42" s="108"/>
      <c r="DR42" s="108"/>
      <c r="DS42" s="108" t="s">
        <v>1316</v>
      </c>
      <c r="DT42" s="108"/>
      <c r="DU42" s="108"/>
      <c r="DV42" s="108"/>
      <c r="DW42" s="108"/>
      <c r="DX42" s="108"/>
      <c r="DY42" s="108"/>
      <c r="DZ42" s="108"/>
      <c r="EA42" s="108"/>
      <c r="EB42" s="108"/>
      <c r="EC42" s="108"/>
      <c r="ED42" s="108"/>
      <c r="EE42" s="108"/>
      <c r="EF42" s="108"/>
      <c r="EG42" s="108"/>
      <c r="EH42" s="108"/>
      <c r="EI42" s="108"/>
      <c r="EJ42" s="108"/>
      <c r="EP42" s="46"/>
      <c r="EQ42" s="46" t="s">
        <v>337</v>
      </c>
      <c r="ER42" s="46"/>
      <c r="ES42" s="46"/>
      <c r="ET42" s="46"/>
      <c r="EU42" s="46" t="s">
        <v>338</v>
      </c>
    </row>
    <row r="43" spans="9:151" x14ac:dyDescent="0.2">
      <c r="DA43" s="108"/>
      <c r="DB43" s="108"/>
      <c r="DC43" s="108"/>
      <c r="DD43" s="108"/>
      <c r="DE43" s="108"/>
      <c r="DF43" s="108"/>
      <c r="DG43" s="108"/>
      <c r="DH43" s="108"/>
      <c r="DI43" s="108"/>
      <c r="DJ43" s="108"/>
      <c r="DK43" s="108"/>
      <c r="DL43" s="108"/>
      <c r="DM43" s="108"/>
      <c r="DN43" s="108"/>
      <c r="DO43" s="108"/>
      <c r="DP43" s="108"/>
      <c r="DQ43" s="108"/>
      <c r="DR43" s="108"/>
      <c r="DS43" s="108" t="s">
        <v>1317</v>
      </c>
      <c r="DT43" s="108"/>
      <c r="DU43" s="108"/>
      <c r="DV43" s="108"/>
      <c r="DW43" s="108"/>
      <c r="DX43" s="108"/>
      <c r="DY43" s="108"/>
      <c r="DZ43" s="108"/>
      <c r="EA43" s="108"/>
      <c r="EB43" s="108"/>
      <c r="EC43" s="108"/>
      <c r="ED43" s="108"/>
      <c r="EE43" s="108"/>
      <c r="EF43" s="108"/>
      <c r="EG43" s="108"/>
      <c r="EH43" s="108"/>
      <c r="EI43" s="108"/>
      <c r="EJ43" s="108"/>
      <c r="EP43" s="46"/>
      <c r="EQ43" s="46" t="s">
        <v>339</v>
      </c>
      <c r="ER43" s="46"/>
      <c r="ES43" s="46"/>
      <c r="ET43" s="46"/>
      <c r="EU43" s="46" t="s">
        <v>340</v>
      </c>
    </row>
    <row r="44" spans="9:151" x14ac:dyDescent="0.2">
      <c r="DA44" s="108"/>
      <c r="DB44" s="108"/>
      <c r="DC44" s="108"/>
      <c r="DD44" s="108"/>
      <c r="DE44" s="108"/>
      <c r="DF44" s="108"/>
      <c r="DG44" s="108"/>
      <c r="DH44" s="108"/>
      <c r="DI44" s="108"/>
      <c r="DJ44" s="108"/>
      <c r="DK44" s="108"/>
      <c r="DL44" s="108"/>
      <c r="DM44" s="108"/>
      <c r="DN44" s="108"/>
      <c r="DO44" s="108"/>
      <c r="DP44" s="108"/>
      <c r="DQ44" s="108"/>
      <c r="DR44" s="108"/>
      <c r="DS44" s="108" t="s">
        <v>1318</v>
      </c>
      <c r="DT44" s="108"/>
      <c r="DU44" s="108"/>
      <c r="DV44" s="108"/>
      <c r="DW44" s="108"/>
      <c r="DX44" s="108"/>
      <c r="DY44" s="108"/>
      <c r="DZ44" s="108"/>
      <c r="EA44" s="108"/>
      <c r="EB44" s="108"/>
      <c r="EC44" s="108"/>
      <c r="ED44" s="108"/>
      <c r="EE44" s="108"/>
      <c r="EF44" s="108"/>
      <c r="EG44" s="108"/>
      <c r="EH44" s="108"/>
      <c r="EI44" s="108"/>
      <c r="EJ44" s="108"/>
      <c r="EP44" s="46"/>
      <c r="EQ44" s="46" t="s">
        <v>341</v>
      </c>
      <c r="ER44" s="46"/>
      <c r="ES44" s="46"/>
      <c r="ET44" s="46"/>
      <c r="EU44" s="46" t="s">
        <v>342</v>
      </c>
    </row>
    <row r="45" spans="9:151" x14ac:dyDescent="0.2">
      <c r="DA45" s="108"/>
      <c r="DB45" s="108"/>
      <c r="DC45" s="108"/>
      <c r="DD45" s="108"/>
      <c r="DE45" s="108"/>
      <c r="DF45" s="108"/>
      <c r="DG45" s="108"/>
      <c r="DH45" s="108"/>
      <c r="DI45" s="108"/>
      <c r="DJ45" s="108"/>
      <c r="DK45" s="108"/>
      <c r="DL45" s="108"/>
      <c r="DM45" s="108"/>
      <c r="DN45" s="108"/>
      <c r="DO45" s="108"/>
      <c r="DP45" s="108"/>
      <c r="DQ45" s="108"/>
      <c r="DR45" s="108"/>
      <c r="DS45" s="108" t="s">
        <v>1319</v>
      </c>
      <c r="DT45" s="108"/>
      <c r="DU45" s="108"/>
      <c r="DV45" s="108"/>
      <c r="DW45" s="108"/>
      <c r="DX45" s="108"/>
      <c r="DY45" s="108"/>
      <c r="DZ45" s="108"/>
      <c r="EA45" s="108"/>
      <c r="EB45" s="108"/>
      <c r="EC45" s="108"/>
      <c r="ED45" s="108"/>
      <c r="EE45" s="108"/>
      <c r="EF45" s="108"/>
      <c r="EG45" s="108"/>
      <c r="EH45" s="108"/>
      <c r="EI45" s="108"/>
      <c r="EJ45" s="108"/>
      <c r="EP45" s="46"/>
      <c r="EQ45" s="46" t="s">
        <v>343</v>
      </c>
      <c r="ER45" s="46"/>
      <c r="ES45" s="46"/>
      <c r="ET45" s="46"/>
      <c r="EU45" s="46" t="s">
        <v>344</v>
      </c>
    </row>
    <row r="46" spans="9:151" x14ac:dyDescent="0.2">
      <c r="DA46" s="108"/>
      <c r="DB46" s="108"/>
      <c r="DC46" s="108"/>
      <c r="DD46" s="108"/>
      <c r="DE46" s="108"/>
      <c r="DF46" s="108"/>
      <c r="DG46" s="108"/>
      <c r="DH46" s="108"/>
      <c r="DI46" s="108"/>
      <c r="DJ46" s="108"/>
      <c r="DK46" s="108"/>
      <c r="DL46" s="108"/>
      <c r="DM46" s="108"/>
      <c r="DN46" s="108"/>
      <c r="DO46" s="108"/>
      <c r="DP46" s="108"/>
      <c r="DQ46" s="108"/>
      <c r="DR46" s="108"/>
      <c r="DS46" s="108" t="s">
        <v>1320</v>
      </c>
      <c r="DT46" s="108"/>
      <c r="DU46" s="108"/>
      <c r="DV46" s="108"/>
      <c r="DW46" s="108"/>
      <c r="DX46" s="108"/>
      <c r="DY46" s="108"/>
      <c r="DZ46" s="108"/>
      <c r="EA46" s="108"/>
      <c r="EB46" s="108"/>
      <c r="EC46" s="108"/>
      <c r="ED46" s="108"/>
      <c r="EE46" s="108"/>
      <c r="EF46" s="108"/>
      <c r="EG46" s="108"/>
      <c r="EH46" s="108"/>
      <c r="EI46" s="108"/>
      <c r="EJ46" s="108"/>
      <c r="EP46" s="46"/>
      <c r="EQ46" s="46" t="s">
        <v>345</v>
      </c>
      <c r="ER46" s="46"/>
      <c r="ES46" s="46"/>
      <c r="ET46" s="46"/>
      <c r="EU46" s="46" t="s">
        <v>346</v>
      </c>
    </row>
    <row r="47" spans="9:151" x14ac:dyDescent="0.2">
      <c r="DA47" s="108"/>
      <c r="DB47" s="108"/>
      <c r="DC47" s="108"/>
      <c r="DD47" s="108"/>
      <c r="DE47" s="108"/>
      <c r="DF47" s="108"/>
      <c r="DG47" s="108"/>
      <c r="DH47" s="108"/>
      <c r="DI47" s="108"/>
      <c r="DJ47" s="108"/>
      <c r="DK47" s="108"/>
      <c r="DL47" s="108"/>
      <c r="DM47" s="108"/>
      <c r="DN47" s="108"/>
      <c r="DO47" s="108"/>
      <c r="DP47" s="108"/>
      <c r="DQ47" s="108"/>
      <c r="DR47" s="108"/>
      <c r="DS47" s="108" t="s">
        <v>1321</v>
      </c>
      <c r="DT47" s="108"/>
      <c r="DU47" s="108"/>
      <c r="DV47" s="108"/>
      <c r="DW47" s="108"/>
      <c r="DX47" s="108"/>
      <c r="DY47" s="108"/>
      <c r="DZ47" s="108"/>
      <c r="EA47" s="108"/>
      <c r="EB47" s="108"/>
      <c r="EC47" s="108"/>
      <c r="ED47" s="108"/>
      <c r="EE47" s="108"/>
      <c r="EF47" s="108"/>
      <c r="EG47" s="108"/>
      <c r="EH47" s="108"/>
      <c r="EI47" s="108"/>
      <c r="EJ47" s="108"/>
      <c r="EP47" s="46"/>
      <c r="EQ47" s="46" t="s">
        <v>347</v>
      </c>
      <c r="ER47" s="46"/>
      <c r="ES47" s="46"/>
      <c r="ET47" s="46"/>
      <c r="EU47" s="46" t="s">
        <v>348</v>
      </c>
    </row>
    <row r="48" spans="9:151" x14ac:dyDescent="0.2">
      <c r="DA48" s="108"/>
      <c r="DB48" s="108"/>
      <c r="DC48" s="108"/>
      <c r="DD48" s="108"/>
      <c r="DE48" s="108"/>
      <c r="DF48" s="108"/>
      <c r="DG48" s="108"/>
      <c r="DH48" s="108"/>
      <c r="DI48" s="108"/>
      <c r="DJ48" s="108"/>
      <c r="DK48" s="108"/>
      <c r="DL48" s="108"/>
      <c r="DM48" s="108"/>
      <c r="DN48" s="108"/>
      <c r="DO48" s="108"/>
      <c r="DP48" s="108"/>
      <c r="DQ48" s="108"/>
      <c r="DR48" s="108"/>
      <c r="DS48" s="108" t="s">
        <v>1322</v>
      </c>
      <c r="DT48" s="108"/>
      <c r="DU48" s="108"/>
      <c r="DV48" s="108"/>
      <c r="DW48" s="108"/>
      <c r="DX48" s="108"/>
      <c r="DY48" s="108"/>
      <c r="DZ48" s="108"/>
      <c r="EA48" s="108"/>
      <c r="EB48" s="108"/>
      <c r="EC48" s="108"/>
      <c r="ED48" s="108"/>
      <c r="EE48" s="108"/>
      <c r="EF48" s="108"/>
      <c r="EG48" s="108"/>
      <c r="EH48" s="108"/>
      <c r="EI48" s="108"/>
      <c r="EJ48" s="108"/>
      <c r="EP48" s="46"/>
      <c r="EQ48" s="46" t="s">
        <v>349</v>
      </c>
      <c r="ER48" s="46"/>
      <c r="ES48" s="46"/>
      <c r="ET48" s="46"/>
      <c r="EU48" s="46" t="s">
        <v>350</v>
      </c>
    </row>
    <row r="49" spans="105:151" x14ac:dyDescent="0.2">
      <c r="DA49" s="108"/>
      <c r="DB49" s="108"/>
      <c r="DC49" s="108"/>
      <c r="DD49" s="108"/>
      <c r="DE49" s="108"/>
      <c r="DF49" s="108"/>
      <c r="DG49" s="108"/>
      <c r="DH49" s="108"/>
      <c r="DI49" s="108"/>
      <c r="DJ49" s="108"/>
      <c r="DK49" s="108"/>
      <c r="DL49" s="108"/>
      <c r="DM49" s="108"/>
      <c r="DN49" s="108"/>
      <c r="DO49" s="108"/>
      <c r="DP49" s="108"/>
      <c r="DQ49" s="108"/>
      <c r="DR49" s="108"/>
      <c r="DS49" s="108" t="s">
        <v>1323</v>
      </c>
      <c r="DT49" s="108"/>
      <c r="DU49" s="108"/>
      <c r="DV49" s="108"/>
      <c r="DW49" s="108"/>
      <c r="DX49" s="108"/>
      <c r="DY49" s="108"/>
      <c r="DZ49" s="108"/>
      <c r="EA49" s="108"/>
      <c r="EB49" s="108"/>
      <c r="EC49" s="108"/>
      <c r="ED49" s="108"/>
      <c r="EE49" s="108"/>
      <c r="EF49" s="108"/>
      <c r="EG49" s="108"/>
      <c r="EH49" s="108"/>
      <c r="EI49" s="108"/>
      <c r="EJ49" s="108"/>
      <c r="EP49" s="46"/>
      <c r="EQ49" s="46" t="s">
        <v>351</v>
      </c>
      <c r="ER49" s="46"/>
      <c r="ES49" s="46"/>
      <c r="ET49" s="46"/>
      <c r="EU49" s="46" t="s">
        <v>352</v>
      </c>
    </row>
    <row r="50" spans="105:151" x14ac:dyDescent="0.2">
      <c r="DA50" s="108"/>
      <c r="DB50" s="108"/>
      <c r="DC50" s="108"/>
      <c r="DD50" s="108"/>
      <c r="DE50" s="108"/>
      <c r="DF50" s="108"/>
      <c r="DG50" s="108"/>
      <c r="DH50" s="108"/>
      <c r="DI50" s="108"/>
      <c r="DJ50" s="108"/>
      <c r="DK50" s="108"/>
      <c r="DL50" s="108"/>
      <c r="DM50" s="108"/>
      <c r="DN50" s="108"/>
      <c r="DO50" s="108"/>
      <c r="DP50" s="108"/>
      <c r="DQ50" s="108"/>
      <c r="DR50" s="108"/>
      <c r="DS50" s="108" t="s">
        <v>1324</v>
      </c>
      <c r="DT50" s="108"/>
      <c r="DU50" s="108"/>
      <c r="DV50" s="108"/>
      <c r="DW50" s="108"/>
      <c r="DX50" s="108"/>
      <c r="DY50" s="108"/>
      <c r="DZ50" s="108"/>
      <c r="EA50" s="108"/>
      <c r="EB50" s="108"/>
      <c r="EC50" s="108"/>
      <c r="ED50" s="108"/>
      <c r="EE50" s="108"/>
      <c r="EF50" s="108"/>
      <c r="EG50" s="108"/>
      <c r="EH50" s="108"/>
      <c r="EI50" s="108"/>
      <c r="EJ50" s="108"/>
      <c r="EP50" s="46"/>
      <c r="EQ50" s="46" t="s">
        <v>353</v>
      </c>
      <c r="ER50" s="46"/>
      <c r="ES50" s="46"/>
      <c r="ET50" s="46"/>
      <c r="EU50" s="46" t="s">
        <v>354</v>
      </c>
    </row>
    <row r="51" spans="105:151" x14ac:dyDescent="0.2">
      <c r="DA51" s="108"/>
      <c r="DB51" s="108"/>
      <c r="DC51" s="108"/>
      <c r="DD51" s="108"/>
      <c r="DE51" s="108"/>
      <c r="DF51" s="108"/>
      <c r="DG51" s="108"/>
      <c r="DH51" s="108"/>
      <c r="DI51" s="108"/>
      <c r="DJ51" s="108"/>
      <c r="DK51" s="108"/>
      <c r="DL51" s="108"/>
      <c r="DM51" s="108"/>
      <c r="DN51" s="108"/>
      <c r="DO51" s="108"/>
      <c r="DP51" s="108"/>
      <c r="DQ51" s="108"/>
      <c r="DR51" s="108"/>
      <c r="DS51" s="108" t="s">
        <v>1325</v>
      </c>
      <c r="DT51" s="108"/>
      <c r="DU51" s="108"/>
      <c r="DV51" s="108"/>
      <c r="DW51" s="108"/>
      <c r="DX51" s="108"/>
      <c r="DY51" s="108"/>
      <c r="DZ51" s="108"/>
      <c r="EA51" s="108"/>
      <c r="EB51" s="108"/>
      <c r="EC51" s="108"/>
      <c r="ED51" s="108"/>
      <c r="EE51" s="108"/>
      <c r="EF51" s="108"/>
      <c r="EG51" s="108"/>
      <c r="EH51" s="108"/>
      <c r="EI51" s="108"/>
      <c r="EJ51" s="108"/>
      <c r="EP51" s="46"/>
      <c r="EQ51" s="46" t="s">
        <v>355</v>
      </c>
      <c r="ER51" s="46"/>
      <c r="ES51" s="46"/>
      <c r="ET51" s="46"/>
      <c r="EU51" s="46" t="s">
        <v>356</v>
      </c>
    </row>
    <row r="52" spans="105:151" x14ac:dyDescent="0.2">
      <c r="DA52" s="108"/>
      <c r="DB52" s="108"/>
      <c r="DC52" s="108"/>
      <c r="DD52" s="108"/>
      <c r="DE52" s="108"/>
      <c r="DF52" s="108"/>
      <c r="DG52" s="108"/>
      <c r="DH52" s="108"/>
      <c r="DI52" s="108"/>
      <c r="DJ52" s="108"/>
      <c r="DK52" s="108"/>
      <c r="DL52" s="108"/>
      <c r="DM52" s="108"/>
      <c r="DN52" s="108"/>
      <c r="DO52" s="108"/>
      <c r="DP52" s="108"/>
      <c r="DQ52" s="108"/>
      <c r="DR52" s="108"/>
      <c r="DS52" s="108" t="s">
        <v>1326</v>
      </c>
      <c r="DT52" s="108"/>
      <c r="DU52" s="108"/>
      <c r="DV52" s="108"/>
      <c r="DW52" s="108"/>
      <c r="DX52" s="108"/>
      <c r="DY52" s="108"/>
      <c r="DZ52" s="108"/>
      <c r="EA52" s="108"/>
      <c r="EB52" s="108"/>
      <c r="EC52" s="108"/>
      <c r="ED52" s="108"/>
      <c r="EE52" s="108"/>
      <c r="EF52" s="108"/>
      <c r="EG52" s="108"/>
      <c r="EH52" s="108"/>
      <c r="EI52" s="108"/>
      <c r="EJ52" s="108"/>
      <c r="EP52" s="46"/>
      <c r="EQ52" s="46" t="s">
        <v>357</v>
      </c>
      <c r="ER52" s="46"/>
      <c r="ES52" s="46"/>
      <c r="ET52" s="46"/>
      <c r="EU52" s="46" t="s">
        <v>358</v>
      </c>
    </row>
    <row r="53" spans="105:151" x14ac:dyDescent="0.2">
      <c r="DA53" s="108"/>
      <c r="DB53" s="108"/>
      <c r="DC53" s="108"/>
      <c r="DD53" s="108"/>
      <c r="DE53" s="108"/>
      <c r="DF53" s="108"/>
      <c r="DG53" s="108"/>
      <c r="DH53" s="108"/>
      <c r="DI53" s="108"/>
      <c r="DJ53" s="108"/>
      <c r="DK53" s="108"/>
      <c r="DL53" s="108"/>
      <c r="DM53" s="108"/>
      <c r="DN53" s="108"/>
      <c r="DO53" s="108"/>
      <c r="DP53" s="108"/>
      <c r="DQ53" s="108"/>
      <c r="DR53" s="108"/>
      <c r="DS53" s="108" t="s">
        <v>1327</v>
      </c>
      <c r="DT53" s="108"/>
      <c r="DU53" s="108"/>
      <c r="DV53" s="108"/>
      <c r="DW53" s="108"/>
      <c r="DX53" s="108"/>
      <c r="DY53" s="108"/>
      <c r="DZ53" s="108"/>
      <c r="EA53" s="108"/>
      <c r="EB53" s="108"/>
      <c r="EC53" s="108"/>
      <c r="ED53" s="108"/>
      <c r="EE53" s="108"/>
      <c r="EF53" s="108"/>
      <c r="EG53" s="108"/>
      <c r="EH53" s="108"/>
      <c r="EI53" s="108"/>
      <c r="EJ53" s="108"/>
      <c r="EP53" s="46"/>
      <c r="EQ53" s="46" t="s">
        <v>359</v>
      </c>
      <c r="ER53" s="46"/>
      <c r="ES53" s="46"/>
      <c r="ET53" s="46"/>
      <c r="EU53" s="46" t="s">
        <v>360</v>
      </c>
    </row>
    <row r="54" spans="105:151" x14ac:dyDescent="0.2">
      <c r="DA54" s="108"/>
      <c r="DB54" s="108"/>
      <c r="DC54" s="108"/>
      <c r="DD54" s="108"/>
      <c r="DE54" s="108"/>
      <c r="DF54" s="108"/>
      <c r="DG54" s="108"/>
      <c r="DH54" s="108"/>
      <c r="DI54" s="108"/>
      <c r="DJ54" s="108"/>
      <c r="DK54" s="108"/>
      <c r="DL54" s="108"/>
      <c r="DM54" s="108"/>
      <c r="DN54" s="108"/>
      <c r="DO54" s="108"/>
      <c r="DP54" s="108"/>
      <c r="DQ54" s="108"/>
      <c r="DR54" s="108"/>
      <c r="DS54" s="108" t="s">
        <v>1328</v>
      </c>
      <c r="DT54" s="108"/>
      <c r="DU54" s="108"/>
      <c r="DV54" s="108"/>
      <c r="DW54" s="108"/>
      <c r="DX54" s="108"/>
      <c r="DY54" s="108"/>
      <c r="DZ54" s="108"/>
      <c r="EA54" s="108"/>
      <c r="EB54" s="108"/>
      <c r="EC54" s="108"/>
      <c r="ED54" s="108"/>
      <c r="EE54" s="108"/>
      <c r="EF54" s="108"/>
      <c r="EG54" s="108"/>
      <c r="EH54" s="108"/>
      <c r="EI54" s="108"/>
      <c r="EJ54" s="108"/>
      <c r="EP54" s="46"/>
      <c r="EQ54" s="46" t="s">
        <v>361</v>
      </c>
      <c r="ER54" s="46"/>
      <c r="ES54" s="46"/>
      <c r="ET54" s="46"/>
      <c r="EU54" s="46" t="s">
        <v>362</v>
      </c>
    </row>
    <row r="55" spans="105:151" x14ac:dyDescent="0.2">
      <c r="DA55" s="108"/>
      <c r="DB55" s="108"/>
      <c r="DC55" s="108"/>
      <c r="DD55" s="108"/>
      <c r="DE55" s="108"/>
      <c r="DF55" s="108"/>
      <c r="DG55" s="108"/>
      <c r="DH55" s="108"/>
      <c r="DI55" s="108"/>
      <c r="DJ55" s="108"/>
      <c r="DK55" s="108"/>
      <c r="DL55" s="108"/>
      <c r="DM55" s="108"/>
      <c r="DN55" s="108"/>
      <c r="DO55" s="108"/>
      <c r="DP55" s="108"/>
      <c r="DQ55" s="108"/>
      <c r="DR55" s="108"/>
      <c r="DS55" s="108" t="s">
        <v>815</v>
      </c>
      <c r="DT55" s="108"/>
      <c r="DU55" s="108"/>
      <c r="DV55" s="108"/>
      <c r="DW55" s="108"/>
      <c r="DX55" s="108"/>
      <c r="DY55" s="108"/>
      <c r="DZ55" s="108"/>
      <c r="EA55" s="108"/>
      <c r="EB55" s="108"/>
      <c r="EC55" s="108"/>
      <c r="ED55" s="108"/>
      <c r="EE55" s="108"/>
      <c r="EF55" s="108"/>
      <c r="EG55" s="108"/>
      <c r="EH55" s="108"/>
      <c r="EI55" s="108"/>
      <c r="EJ55" s="108"/>
      <c r="EP55" s="46"/>
      <c r="EQ55" s="46" t="s">
        <v>363</v>
      </c>
      <c r="ER55" s="46"/>
      <c r="ES55" s="46"/>
      <c r="ET55" s="46"/>
      <c r="EU55" s="46" t="s">
        <v>364</v>
      </c>
    </row>
    <row r="56" spans="105:151" x14ac:dyDescent="0.2">
      <c r="DA56" s="108"/>
      <c r="DB56" s="108"/>
      <c r="DC56" s="108"/>
      <c r="DD56" s="108"/>
      <c r="DE56" s="108"/>
      <c r="DF56" s="108"/>
      <c r="DG56" s="108"/>
      <c r="DH56" s="108"/>
      <c r="DI56" s="108"/>
      <c r="DJ56" s="108"/>
      <c r="DK56" s="108"/>
      <c r="DL56" s="108"/>
      <c r="DM56" s="108"/>
      <c r="DN56" s="108"/>
      <c r="DO56" s="108"/>
      <c r="DP56" s="108"/>
      <c r="DQ56" s="108"/>
      <c r="DR56" s="108"/>
      <c r="DS56" s="108" t="s">
        <v>816</v>
      </c>
      <c r="DT56" s="108"/>
      <c r="DU56" s="108"/>
      <c r="DV56" s="108"/>
      <c r="DW56" s="108"/>
      <c r="DX56" s="108"/>
      <c r="DY56" s="108"/>
      <c r="DZ56" s="108"/>
      <c r="EA56" s="108"/>
      <c r="EB56" s="108"/>
      <c r="EC56" s="108"/>
      <c r="ED56" s="108"/>
      <c r="EE56" s="108"/>
      <c r="EF56" s="108"/>
      <c r="EG56" s="108"/>
      <c r="EH56" s="108"/>
      <c r="EI56" s="108"/>
      <c r="EJ56" s="108"/>
      <c r="EP56" s="46"/>
      <c r="EQ56" s="46" t="s">
        <v>365</v>
      </c>
      <c r="ER56" s="46"/>
      <c r="ES56" s="46"/>
      <c r="ET56" s="46"/>
      <c r="EU56" s="46" t="s">
        <v>366</v>
      </c>
    </row>
    <row r="57" spans="105:151" x14ac:dyDescent="0.2">
      <c r="DA57" s="108"/>
      <c r="DB57" s="108"/>
      <c r="DC57" s="108"/>
      <c r="DD57" s="108"/>
      <c r="DE57" s="108"/>
      <c r="DF57" s="108"/>
      <c r="DG57" s="108"/>
      <c r="DH57" s="108"/>
      <c r="DI57" s="108"/>
      <c r="DJ57" s="108"/>
      <c r="DK57" s="108"/>
      <c r="DL57" s="108"/>
      <c r="DM57" s="108"/>
      <c r="DN57" s="108"/>
      <c r="DO57" s="108"/>
      <c r="DP57" s="108"/>
      <c r="DQ57" s="108"/>
      <c r="DR57" s="108"/>
      <c r="DS57" s="108" t="s">
        <v>817</v>
      </c>
      <c r="DT57" s="108"/>
      <c r="DU57" s="108"/>
      <c r="DV57" s="108"/>
      <c r="DW57" s="108"/>
      <c r="DX57" s="108"/>
      <c r="DY57" s="108"/>
      <c r="DZ57" s="108"/>
      <c r="EA57" s="108"/>
      <c r="EB57" s="108"/>
      <c r="EC57" s="108"/>
      <c r="ED57" s="108"/>
      <c r="EE57" s="108"/>
      <c r="EF57" s="108"/>
      <c r="EG57" s="108"/>
      <c r="EH57" s="108"/>
      <c r="EI57" s="108"/>
      <c r="EJ57" s="108"/>
      <c r="EP57" s="46"/>
      <c r="EQ57" s="46" t="s">
        <v>367</v>
      </c>
      <c r="ER57" s="46"/>
      <c r="ES57" s="46"/>
      <c r="ET57" s="46"/>
      <c r="EU57" s="46" t="s">
        <v>368</v>
      </c>
    </row>
    <row r="58" spans="105:151" x14ac:dyDescent="0.2">
      <c r="DA58" s="108"/>
      <c r="DB58" s="108"/>
      <c r="DC58" s="108"/>
      <c r="DD58" s="108"/>
      <c r="DE58" s="108"/>
      <c r="DF58" s="108"/>
      <c r="DG58" s="108"/>
      <c r="DH58" s="108"/>
      <c r="DI58" s="108"/>
      <c r="DJ58" s="108"/>
      <c r="DK58" s="108"/>
      <c r="DL58" s="108"/>
      <c r="DM58" s="108"/>
      <c r="DN58" s="108"/>
      <c r="DO58" s="108"/>
      <c r="DP58" s="108"/>
      <c r="DQ58" s="108"/>
      <c r="DR58" s="108"/>
      <c r="DS58" s="108" t="s">
        <v>818</v>
      </c>
      <c r="DT58" s="108"/>
      <c r="DU58" s="108"/>
      <c r="DV58" s="108"/>
      <c r="DW58" s="108"/>
      <c r="DX58" s="108"/>
      <c r="DY58" s="108"/>
      <c r="DZ58" s="108"/>
      <c r="EA58" s="108"/>
      <c r="EB58" s="108"/>
      <c r="EC58" s="108"/>
      <c r="ED58" s="108"/>
      <c r="EE58" s="108"/>
      <c r="EF58" s="108"/>
      <c r="EG58" s="108"/>
      <c r="EH58" s="108"/>
      <c r="EI58" s="108"/>
      <c r="EJ58" s="108"/>
      <c r="EP58" s="46"/>
      <c r="EQ58" s="46" t="s">
        <v>369</v>
      </c>
      <c r="ER58" s="46"/>
      <c r="ES58" s="46"/>
      <c r="ET58" s="46"/>
      <c r="EU58" s="46" t="s">
        <v>370</v>
      </c>
    </row>
    <row r="59" spans="105:151" x14ac:dyDescent="0.2">
      <c r="DA59" s="108"/>
      <c r="DB59" s="108"/>
      <c r="DC59" s="108"/>
      <c r="DD59" s="108"/>
      <c r="DE59" s="108"/>
      <c r="DF59" s="108"/>
      <c r="DG59" s="108"/>
      <c r="DH59" s="108"/>
      <c r="DI59" s="108"/>
      <c r="DJ59" s="108"/>
      <c r="DK59" s="108"/>
      <c r="DL59" s="108"/>
      <c r="DM59" s="108"/>
      <c r="DN59" s="108"/>
      <c r="DO59" s="108"/>
      <c r="DP59" s="108"/>
      <c r="DQ59" s="108"/>
      <c r="DR59" s="108"/>
      <c r="DS59" s="108" t="s">
        <v>819</v>
      </c>
      <c r="DT59" s="108"/>
      <c r="DU59" s="108"/>
      <c r="DV59" s="108"/>
      <c r="DW59" s="108"/>
      <c r="DX59" s="108"/>
      <c r="DY59" s="108"/>
      <c r="DZ59" s="108"/>
      <c r="EA59" s="108"/>
      <c r="EB59" s="108"/>
      <c r="EC59" s="108"/>
      <c r="ED59" s="108"/>
      <c r="EE59" s="108"/>
      <c r="EF59" s="108"/>
      <c r="EG59" s="108"/>
      <c r="EH59" s="108"/>
      <c r="EI59" s="108"/>
      <c r="EJ59" s="108"/>
      <c r="EP59" s="46"/>
      <c r="EQ59" s="46" t="s">
        <v>371</v>
      </c>
      <c r="ER59" s="46"/>
      <c r="ES59" s="46"/>
      <c r="ET59" s="46"/>
      <c r="EU59" s="46" t="s">
        <v>372</v>
      </c>
    </row>
    <row r="60" spans="105:151" x14ac:dyDescent="0.2">
      <c r="DA60" s="108"/>
      <c r="DB60" s="108"/>
      <c r="DC60" s="108"/>
      <c r="DD60" s="108"/>
      <c r="DE60" s="108"/>
      <c r="DF60" s="108"/>
      <c r="DG60" s="108"/>
      <c r="DH60" s="108"/>
      <c r="DI60" s="108"/>
      <c r="DJ60" s="108"/>
      <c r="DK60" s="108"/>
      <c r="DL60" s="108"/>
      <c r="DM60" s="108"/>
      <c r="DN60" s="108"/>
      <c r="DO60" s="108"/>
      <c r="DP60" s="108"/>
      <c r="DQ60" s="108"/>
      <c r="DR60" s="108"/>
      <c r="DS60" s="108" t="s">
        <v>820</v>
      </c>
      <c r="DT60" s="108"/>
      <c r="DU60" s="108"/>
      <c r="DV60" s="108"/>
      <c r="DW60" s="108"/>
      <c r="DX60" s="108"/>
      <c r="DY60" s="108"/>
      <c r="DZ60" s="108"/>
      <c r="EA60" s="108"/>
      <c r="EB60" s="108"/>
      <c r="EC60" s="108"/>
      <c r="ED60" s="108"/>
      <c r="EE60" s="108"/>
      <c r="EF60" s="108"/>
      <c r="EG60" s="108"/>
      <c r="EH60" s="108"/>
      <c r="EI60" s="108"/>
      <c r="EJ60" s="108"/>
      <c r="EP60" s="46"/>
      <c r="EQ60" s="46" t="s">
        <v>373</v>
      </c>
      <c r="ER60" s="46"/>
      <c r="ES60" s="46"/>
      <c r="ET60" s="46"/>
      <c r="EU60" s="46" t="s">
        <v>374</v>
      </c>
    </row>
    <row r="61" spans="105:151" x14ac:dyDescent="0.2">
      <c r="DA61" s="108"/>
      <c r="DB61" s="108"/>
      <c r="DC61" s="108"/>
      <c r="DD61" s="108"/>
      <c r="DE61" s="108"/>
      <c r="DF61" s="108"/>
      <c r="DG61" s="108"/>
      <c r="DH61" s="108"/>
      <c r="DI61" s="108"/>
      <c r="DJ61" s="108"/>
      <c r="DK61" s="108"/>
      <c r="DL61" s="108"/>
      <c r="DM61" s="108"/>
      <c r="DN61" s="108"/>
      <c r="DO61" s="108"/>
      <c r="DP61" s="108"/>
      <c r="DQ61" s="108"/>
      <c r="DR61" s="108"/>
      <c r="DS61" s="108" t="s">
        <v>821</v>
      </c>
      <c r="DT61" s="108"/>
      <c r="DU61" s="108"/>
      <c r="DV61" s="108"/>
      <c r="DW61" s="108"/>
      <c r="DX61" s="108"/>
      <c r="DY61" s="108"/>
      <c r="DZ61" s="108"/>
      <c r="EA61" s="108"/>
      <c r="EB61" s="108"/>
      <c r="EC61" s="108"/>
      <c r="ED61" s="108"/>
      <c r="EE61" s="108"/>
      <c r="EF61" s="108"/>
      <c r="EG61" s="108"/>
      <c r="EH61" s="108"/>
      <c r="EI61" s="108"/>
      <c r="EJ61" s="108"/>
      <c r="EP61" s="46"/>
      <c r="EQ61" s="46" t="s">
        <v>375</v>
      </c>
      <c r="ER61" s="46"/>
      <c r="ES61" s="46"/>
      <c r="ET61" s="46"/>
      <c r="EU61" s="46" t="s">
        <v>376</v>
      </c>
    </row>
    <row r="62" spans="105:151" x14ac:dyDescent="0.2">
      <c r="DA62" s="108"/>
      <c r="DB62" s="108"/>
      <c r="DC62" s="108"/>
      <c r="DD62" s="108"/>
      <c r="DE62" s="108"/>
      <c r="DF62" s="108"/>
      <c r="DG62" s="108"/>
      <c r="DH62" s="108"/>
      <c r="DI62" s="108"/>
      <c r="DJ62" s="108"/>
      <c r="DK62" s="108"/>
      <c r="DL62" s="108"/>
      <c r="DM62" s="108"/>
      <c r="DN62" s="108"/>
      <c r="DO62" s="108"/>
      <c r="DP62" s="108"/>
      <c r="DQ62" s="108"/>
      <c r="DR62" s="108"/>
      <c r="DS62" s="108" t="s">
        <v>822</v>
      </c>
      <c r="DT62" s="108"/>
      <c r="DU62" s="108"/>
      <c r="DV62" s="108"/>
      <c r="DW62" s="108"/>
      <c r="DX62" s="108"/>
      <c r="DY62" s="108"/>
      <c r="DZ62" s="108"/>
      <c r="EA62" s="108"/>
      <c r="EB62" s="108"/>
      <c r="EC62" s="108"/>
      <c r="ED62" s="108"/>
      <c r="EE62" s="108"/>
      <c r="EF62" s="108"/>
      <c r="EG62" s="108"/>
      <c r="EH62" s="108"/>
      <c r="EI62" s="108"/>
      <c r="EJ62" s="108"/>
      <c r="EP62" s="46"/>
      <c r="EQ62" s="46" t="s">
        <v>377</v>
      </c>
      <c r="ER62" s="46"/>
      <c r="ES62" s="46"/>
      <c r="ET62" s="46"/>
      <c r="EU62" s="46" t="s">
        <v>378</v>
      </c>
    </row>
    <row r="63" spans="105:151" x14ac:dyDescent="0.2">
      <c r="DA63" s="108"/>
      <c r="DB63" s="108"/>
      <c r="DC63" s="108"/>
      <c r="DD63" s="108"/>
      <c r="DE63" s="108"/>
      <c r="DF63" s="108"/>
      <c r="DG63" s="108"/>
      <c r="DH63" s="108"/>
      <c r="DI63" s="108"/>
      <c r="DJ63" s="108"/>
      <c r="DK63" s="108"/>
      <c r="DL63" s="108"/>
      <c r="DM63" s="108"/>
      <c r="DN63" s="108"/>
      <c r="DO63" s="108"/>
      <c r="DP63" s="108"/>
      <c r="DQ63" s="108"/>
      <c r="DR63" s="108"/>
      <c r="DS63" s="108" t="s">
        <v>823</v>
      </c>
      <c r="DT63" s="108"/>
      <c r="DU63" s="108"/>
      <c r="DV63" s="108"/>
      <c r="DW63" s="108"/>
      <c r="DX63" s="108"/>
      <c r="DY63" s="108"/>
      <c r="DZ63" s="108"/>
      <c r="EA63" s="108"/>
      <c r="EB63" s="108"/>
      <c r="EC63" s="108"/>
      <c r="ED63" s="108"/>
      <c r="EE63" s="108"/>
      <c r="EF63" s="108"/>
      <c r="EG63" s="108"/>
      <c r="EH63" s="108"/>
      <c r="EI63" s="108"/>
      <c r="EJ63" s="108"/>
      <c r="EP63" s="46"/>
      <c r="EQ63" s="46" t="s">
        <v>379</v>
      </c>
      <c r="ER63" s="46"/>
      <c r="ES63" s="46"/>
      <c r="ET63" s="46"/>
      <c r="EU63" s="46" t="s">
        <v>380</v>
      </c>
    </row>
    <row r="64" spans="105:151" x14ac:dyDescent="0.2">
      <c r="DA64" s="108"/>
      <c r="DB64" s="108"/>
      <c r="DC64" s="108"/>
      <c r="DD64" s="108"/>
      <c r="DE64" s="108"/>
      <c r="DF64" s="108"/>
      <c r="DG64" s="108"/>
      <c r="DH64" s="108"/>
      <c r="DI64" s="108"/>
      <c r="DJ64" s="108"/>
      <c r="DK64" s="108"/>
      <c r="DL64" s="108"/>
      <c r="DM64" s="108"/>
      <c r="DN64" s="108"/>
      <c r="DO64" s="108"/>
      <c r="DP64" s="108"/>
      <c r="DQ64" s="108"/>
      <c r="DR64" s="108"/>
      <c r="DS64" s="108" t="s">
        <v>824</v>
      </c>
      <c r="DT64" s="108"/>
      <c r="DU64" s="108"/>
      <c r="DV64" s="108"/>
      <c r="DW64" s="108"/>
      <c r="DX64" s="108"/>
      <c r="DY64" s="108"/>
      <c r="DZ64" s="108"/>
      <c r="EA64" s="108"/>
      <c r="EB64" s="108"/>
      <c r="EC64" s="108"/>
      <c r="ED64" s="108"/>
      <c r="EE64" s="108"/>
      <c r="EF64" s="108"/>
      <c r="EG64" s="108"/>
      <c r="EH64" s="108"/>
      <c r="EI64" s="108"/>
      <c r="EJ64" s="108"/>
      <c r="EP64" s="46"/>
      <c r="EQ64" s="46" t="s">
        <v>381</v>
      </c>
      <c r="ER64" s="46"/>
      <c r="ES64" s="46"/>
      <c r="ET64" s="46"/>
      <c r="EU64" s="46" t="s">
        <v>382</v>
      </c>
    </row>
    <row r="65" spans="105:151" x14ac:dyDescent="0.2">
      <c r="DA65" s="108"/>
      <c r="DB65" s="108"/>
      <c r="DC65" s="108"/>
      <c r="DD65" s="108"/>
      <c r="DE65" s="108"/>
      <c r="DF65" s="108"/>
      <c r="DG65" s="108"/>
      <c r="DH65" s="108"/>
      <c r="DI65" s="108"/>
      <c r="DJ65" s="108"/>
      <c r="DK65" s="108"/>
      <c r="DL65" s="108"/>
      <c r="DM65" s="108"/>
      <c r="DN65" s="108"/>
      <c r="DO65" s="108"/>
      <c r="DP65" s="108"/>
      <c r="DQ65" s="108"/>
      <c r="DR65" s="108"/>
      <c r="DS65" s="108" t="s">
        <v>825</v>
      </c>
      <c r="DT65" s="108"/>
      <c r="DU65" s="108"/>
      <c r="DV65" s="108"/>
      <c r="DW65" s="108"/>
      <c r="DX65" s="108"/>
      <c r="DY65" s="108"/>
      <c r="DZ65" s="108"/>
      <c r="EA65" s="108"/>
      <c r="EB65" s="108"/>
      <c r="EC65" s="108"/>
      <c r="ED65" s="108"/>
      <c r="EE65" s="108"/>
      <c r="EF65" s="108"/>
      <c r="EG65" s="108"/>
      <c r="EH65" s="108"/>
      <c r="EI65" s="108"/>
      <c r="EJ65" s="108"/>
      <c r="EP65" s="46"/>
      <c r="EQ65" s="46" t="s">
        <v>383</v>
      </c>
      <c r="ER65" s="46"/>
      <c r="ES65" s="46"/>
      <c r="ET65" s="46"/>
      <c r="EU65" s="46" t="s">
        <v>384</v>
      </c>
    </row>
    <row r="66" spans="105:151" x14ac:dyDescent="0.2">
      <c r="DA66" s="108"/>
      <c r="DB66" s="108"/>
      <c r="DC66" s="108"/>
      <c r="DD66" s="108"/>
      <c r="DE66" s="108"/>
      <c r="DF66" s="108"/>
      <c r="DG66" s="108"/>
      <c r="DH66" s="108"/>
      <c r="DI66" s="108"/>
      <c r="DJ66" s="108"/>
      <c r="DK66" s="108"/>
      <c r="DL66" s="108"/>
      <c r="DM66" s="108"/>
      <c r="DN66" s="108"/>
      <c r="DO66" s="108"/>
      <c r="DP66" s="108"/>
      <c r="DQ66" s="108"/>
      <c r="DR66" s="108"/>
      <c r="DS66" s="108" t="s">
        <v>826</v>
      </c>
      <c r="DT66" s="108"/>
      <c r="DU66" s="108"/>
      <c r="DV66" s="108"/>
      <c r="DW66" s="108"/>
      <c r="DX66" s="108"/>
      <c r="DY66" s="108"/>
      <c r="DZ66" s="108"/>
      <c r="EA66" s="108"/>
      <c r="EB66" s="108"/>
      <c r="EC66" s="108"/>
      <c r="ED66" s="108"/>
      <c r="EE66" s="108"/>
      <c r="EF66" s="108"/>
      <c r="EG66" s="108"/>
      <c r="EH66" s="108"/>
      <c r="EI66" s="108"/>
      <c r="EJ66" s="113"/>
      <c r="EP66" s="46"/>
      <c r="EQ66" s="46" t="s">
        <v>385</v>
      </c>
      <c r="ER66" s="46"/>
      <c r="ES66" s="46"/>
      <c r="ET66" s="46"/>
      <c r="EU66" s="46" t="s">
        <v>386</v>
      </c>
    </row>
    <row r="67" spans="105:151" x14ac:dyDescent="0.2">
      <c r="EP67" s="46"/>
      <c r="EQ67" s="46" t="s">
        <v>387</v>
      </c>
      <c r="ER67" s="46"/>
      <c r="ES67" s="46"/>
      <c r="ET67" s="46"/>
      <c r="EU67" s="46" t="s">
        <v>388</v>
      </c>
    </row>
    <row r="68" spans="105:151" x14ac:dyDescent="0.2">
      <c r="EP68" s="46"/>
      <c r="EQ68" s="46" t="s">
        <v>389</v>
      </c>
      <c r="ER68" s="46"/>
      <c r="ES68" s="46"/>
      <c r="ET68" s="46"/>
      <c r="EU68" s="46" t="s">
        <v>390</v>
      </c>
    </row>
    <row r="69" spans="105:151" x14ac:dyDescent="0.2">
      <c r="EP69" s="46"/>
      <c r="EQ69" s="46" t="s">
        <v>391</v>
      </c>
      <c r="ER69" s="46"/>
      <c r="ES69" s="46"/>
      <c r="ET69" s="46"/>
      <c r="EU69" s="46" t="s">
        <v>392</v>
      </c>
    </row>
    <row r="70" spans="105:151" x14ac:dyDescent="0.2">
      <c r="EP70" s="46"/>
      <c r="EQ70" s="46" t="s">
        <v>393</v>
      </c>
      <c r="ER70" s="46"/>
      <c r="ES70" s="46"/>
      <c r="ET70" s="46"/>
      <c r="EU70" s="46" t="s">
        <v>394</v>
      </c>
    </row>
    <row r="71" spans="105:151" x14ac:dyDescent="0.2">
      <c r="EP71" s="46"/>
      <c r="EQ71" s="46" t="s">
        <v>395</v>
      </c>
      <c r="ER71" s="46"/>
      <c r="ES71" s="46"/>
      <c r="ET71" s="46"/>
      <c r="EU71" s="46" t="s">
        <v>396</v>
      </c>
    </row>
    <row r="72" spans="105:151" x14ac:dyDescent="0.2">
      <c r="EP72" s="46"/>
      <c r="EQ72" s="46" t="s">
        <v>397</v>
      </c>
      <c r="ER72" s="46"/>
      <c r="ES72" s="46"/>
      <c r="ET72" s="46"/>
      <c r="EU72" s="46" t="s">
        <v>398</v>
      </c>
    </row>
    <row r="73" spans="105:151" x14ac:dyDescent="0.2">
      <c r="EP73" s="46"/>
      <c r="EQ73" s="46" t="s">
        <v>399</v>
      </c>
      <c r="ER73" s="46"/>
      <c r="ES73" s="46"/>
      <c r="ET73" s="46"/>
      <c r="EU73" s="46" t="s">
        <v>400</v>
      </c>
    </row>
    <row r="74" spans="105:151" x14ac:dyDescent="0.2">
      <c r="EP74" s="46"/>
      <c r="EQ74" s="46" t="s">
        <v>401</v>
      </c>
      <c r="ER74" s="46"/>
      <c r="ES74" s="46"/>
      <c r="ET74" s="46"/>
      <c r="EU74" s="46" t="s">
        <v>402</v>
      </c>
    </row>
    <row r="75" spans="105:151" x14ac:dyDescent="0.2">
      <c r="EP75" s="46"/>
      <c r="EQ75" s="46" t="s">
        <v>403</v>
      </c>
      <c r="ER75" s="46"/>
      <c r="ES75" s="46"/>
      <c r="ET75" s="46"/>
      <c r="EU75" s="46" t="s">
        <v>404</v>
      </c>
    </row>
    <row r="76" spans="105:151" x14ac:dyDescent="0.2">
      <c r="EP76" s="46"/>
      <c r="EQ76" s="46" t="s">
        <v>405</v>
      </c>
      <c r="ER76" s="46"/>
      <c r="ES76" s="46"/>
      <c r="ET76" s="46"/>
      <c r="EU76" s="46" t="s">
        <v>406</v>
      </c>
    </row>
    <row r="77" spans="105:151" x14ac:dyDescent="0.2">
      <c r="EP77" s="46"/>
      <c r="EQ77" s="46" t="s">
        <v>407</v>
      </c>
      <c r="ER77" s="46"/>
      <c r="ES77" s="46"/>
      <c r="ET77" s="46"/>
      <c r="EU77" s="46" t="s">
        <v>408</v>
      </c>
    </row>
    <row r="78" spans="105:151" x14ac:dyDescent="0.2">
      <c r="EP78" s="46"/>
      <c r="EQ78" s="46" t="s">
        <v>409</v>
      </c>
      <c r="ER78" s="46"/>
      <c r="ES78" s="46"/>
      <c r="ET78" s="46"/>
      <c r="EU78" s="46" t="s">
        <v>410</v>
      </c>
    </row>
    <row r="79" spans="105:151" x14ac:dyDescent="0.2">
      <c r="EP79" s="46"/>
      <c r="EQ79" s="46" t="s">
        <v>411</v>
      </c>
      <c r="ER79" s="46"/>
      <c r="ES79" s="46"/>
      <c r="ET79" s="46"/>
      <c r="EU79" s="46" t="s">
        <v>412</v>
      </c>
    </row>
    <row r="80" spans="105:151" x14ac:dyDescent="0.2">
      <c r="EP80" s="46"/>
      <c r="EQ80" s="46" t="s">
        <v>413</v>
      </c>
      <c r="ER80" s="46"/>
      <c r="ES80" s="46"/>
      <c r="ET80" s="46"/>
      <c r="EU80" s="46" t="s">
        <v>414</v>
      </c>
    </row>
    <row r="81" spans="146:159" x14ac:dyDescent="0.2">
      <c r="EP81" s="46"/>
      <c r="EQ81" s="46" t="s">
        <v>415</v>
      </c>
      <c r="ER81" s="46"/>
      <c r="ES81" s="46"/>
      <c r="ET81" s="46"/>
      <c r="EU81" s="46" t="s">
        <v>416</v>
      </c>
    </row>
    <row r="82" spans="146:159" x14ac:dyDescent="0.2">
      <c r="EP82" s="46"/>
      <c r="EQ82" s="46" t="s">
        <v>417</v>
      </c>
      <c r="ER82" s="46"/>
      <c r="ES82" s="46"/>
      <c r="ET82" s="46"/>
      <c r="EU82" s="46" t="s">
        <v>418</v>
      </c>
      <c r="FC82" t="s">
        <v>727</v>
      </c>
    </row>
    <row r="83" spans="146:159" x14ac:dyDescent="0.2">
      <c r="EP83" s="46"/>
      <c r="EQ83" s="46" t="s">
        <v>419</v>
      </c>
      <c r="ER83" s="46"/>
      <c r="ES83" s="46"/>
      <c r="ET83" s="46"/>
      <c r="EU83" s="46" t="s">
        <v>420</v>
      </c>
    </row>
    <row r="84" spans="146:159" x14ac:dyDescent="0.2">
      <c r="EP84" s="46"/>
      <c r="EQ84" s="46" t="s">
        <v>421</v>
      </c>
      <c r="ER84" s="46"/>
      <c r="ES84" s="46"/>
      <c r="ET84" s="46"/>
      <c r="EU84" s="46" t="s">
        <v>422</v>
      </c>
    </row>
    <row r="85" spans="146:159" x14ac:dyDescent="0.2">
      <c r="EP85" s="46"/>
      <c r="EQ85" s="46" t="s">
        <v>423</v>
      </c>
      <c r="ER85" s="46"/>
      <c r="ES85" s="46"/>
      <c r="ET85" s="46"/>
      <c r="EU85" s="46" t="s">
        <v>424</v>
      </c>
    </row>
    <row r="86" spans="146:159" x14ac:dyDescent="0.2">
      <c r="EP86" s="46"/>
      <c r="EQ86" s="46" t="s">
        <v>425</v>
      </c>
      <c r="ER86" s="46"/>
      <c r="ES86" s="46"/>
      <c r="ET86" s="46"/>
      <c r="EU86" s="46" t="s">
        <v>426</v>
      </c>
    </row>
    <row r="87" spans="146:159" x14ac:dyDescent="0.2">
      <c r="EP87" s="46"/>
      <c r="EQ87" s="46" t="s">
        <v>427</v>
      </c>
      <c r="ER87" s="46"/>
      <c r="ES87" s="46"/>
      <c r="ET87" s="46"/>
      <c r="EU87" s="46" t="s">
        <v>428</v>
      </c>
    </row>
    <row r="88" spans="146:159" x14ac:dyDescent="0.2">
      <c r="EP88" s="46"/>
      <c r="EQ88" s="46" t="s">
        <v>429</v>
      </c>
      <c r="ER88" s="46"/>
      <c r="ES88" s="46"/>
      <c r="ET88" s="46"/>
      <c r="EU88" s="46" t="s">
        <v>430</v>
      </c>
    </row>
    <row r="89" spans="146:159" x14ac:dyDescent="0.2">
      <c r="EP89" s="46"/>
      <c r="EQ89" s="46" t="s">
        <v>431</v>
      </c>
      <c r="ER89" s="46"/>
      <c r="ES89" s="46"/>
      <c r="ET89" s="46"/>
      <c r="EU89" s="46" t="s">
        <v>432</v>
      </c>
    </row>
    <row r="90" spans="146:159" x14ac:dyDescent="0.2">
      <c r="EP90" s="46"/>
      <c r="EQ90" s="46" t="s">
        <v>433</v>
      </c>
      <c r="ER90" s="46"/>
      <c r="ES90" s="46"/>
      <c r="ET90" s="46"/>
      <c r="EU90" s="46" t="s">
        <v>434</v>
      </c>
    </row>
    <row r="91" spans="146:159" x14ac:dyDescent="0.2">
      <c r="EP91" s="46"/>
      <c r="EQ91" s="46" t="s">
        <v>435</v>
      </c>
      <c r="ER91" s="46"/>
      <c r="ES91" s="46"/>
      <c r="ET91" s="46"/>
      <c r="EU91" s="46" t="s">
        <v>436</v>
      </c>
    </row>
    <row r="92" spans="146:159" x14ac:dyDescent="0.2">
      <c r="EP92" s="46"/>
      <c r="EQ92" s="46" t="s">
        <v>437</v>
      </c>
      <c r="ER92" s="46"/>
      <c r="ES92" s="46"/>
      <c r="ET92" s="46"/>
      <c r="EU92" s="46" t="s">
        <v>438</v>
      </c>
    </row>
    <row r="93" spans="146:159" x14ac:dyDescent="0.2">
      <c r="EP93" s="46"/>
      <c r="EQ93" s="46" t="s">
        <v>439</v>
      </c>
      <c r="ER93" s="46"/>
      <c r="ES93" s="46"/>
      <c r="ET93" s="46"/>
      <c r="EU93" s="46" t="s">
        <v>440</v>
      </c>
    </row>
    <row r="94" spans="146:159" x14ac:dyDescent="0.2">
      <c r="EP94" s="46"/>
      <c r="EQ94" s="46" t="s">
        <v>441</v>
      </c>
      <c r="ER94" s="46"/>
      <c r="ES94" s="46"/>
      <c r="ET94" s="46"/>
      <c r="EU94" s="46" t="s">
        <v>442</v>
      </c>
    </row>
    <row r="95" spans="146:159" x14ac:dyDescent="0.2">
      <c r="EP95" s="46"/>
      <c r="EQ95" s="46" t="s">
        <v>443</v>
      </c>
      <c r="ER95" s="46"/>
      <c r="ES95" s="46"/>
      <c r="ET95" s="46"/>
      <c r="EU95" s="46" t="s">
        <v>444</v>
      </c>
    </row>
    <row r="96" spans="146:159" x14ac:dyDescent="0.2">
      <c r="EP96" s="46"/>
      <c r="EQ96" s="46" t="s">
        <v>445</v>
      </c>
      <c r="ER96" s="46"/>
      <c r="ES96" s="46"/>
      <c r="ET96" s="46"/>
      <c r="EU96" s="46" t="s">
        <v>446</v>
      </c>
    </row>
    <row r="97" spans="146:151" x14ac:dyDescent="0.2">
      <c r="EP97" s="46"/>
      <c r="EQ97" s="46" t="s">
        <v>447</v>
      </c>
      <c r="ER97" s="46"/>
      <c r="ES97" s="46"/>
      <c r="ET97" s="46"/>
      <c r="EU97" s="46" t="s">
        <v>448</v>
      </c>
    </row>
    <row r="98" spans="146:151" x14ac:dyDescent="0.2">
      <c r="EP98" s="46"/>
      <c r="EQ98" s="46" t="s">
        <v>449</v>
      </c>
      <c r="ER98" s="46"/>
      <c r="ES98" s="46"/>
      <c r="ET98" s="46"/>
      <c r="EU98" s="46" t="s">
        <v>450</v>
      </c>
    </row>
    <row r="99" spans="146:151" x14ac:dyDescent="0.2">
      <c r="EP99" s="46"/>
      <c r="EQ99" s="46" t="s">
        <v>451</v>
      </c>
      <c r="ER99" s="46"/>
      <c r="ES99" s="46"/>
      <c r="ET99" s="46"/>
      <c r="EU99" s="46" t="s">
        <v>452</v>
      </c>
    </row>
    <row r="100" spans="146:151" x14ac:dyDescent="0.2">
      <c r="EP100" s="46"/>
      <c r="EQ100" s="46" t="s">
        <v>453</v>
      </c>
      <c r="ER100" s="46"/>
      <c r="ES100" s="46"/>
      <c r="ET100" s="46"/>
      <c r="EU100" s="46" t="s">
        <v>454</v>
      </c>
    </row>
    <row r="101" spans="146:151" x14ac:dyDescent="0.2">
      <c r="EP101" s="46"/>
      <c r="EQ101" s="46" t="s">
        <v>455</v>
      </c>
      <c r="ER101" s="46"/>
      <c r="ES101" s="46"/>
      <c r="ET101" s="46"/>
      <c r="EU101" s="46" t="s">
        <v>456</v>
      </c>
    </row>
    <row r="102" spans="146:151" x14ac:dyDescent="0.2">
      <c r="EP102" s="46"/>
      <c r="EQ102" s="46" t="s">
        <v>457</v>
      </c>
      <c r="ER102" s="46"/>
      <c r="ES102" s="46"/>
      <c r="ET102" s="46"/>
      <c r="EU102" s="46" t="s">
        <v>458</v>
      </c>
    </row>
    <row r="103" spans="146:151" x14ac:dyDescent="0.2">
      <c r="EP103" s="46"/>
      <c r="EQ103" s="46" t="s">
        <v>459</v>
      </c>
      <c r="ER103" s="46"/>
      <c r="ES103" s="46"/>
      <c r="ET103" s="46"/>
      <c r="EU103" s="46" t="s">
        <v>460</v>
      </c>
    </row>
    <row r="104" spans="146:151" x14ac:dyDescent="0.2">
      <c r="EP104" s="46"/>
      <c r="EQ104" s="46" t="s">
        <v>461</v>
      </c>
      <c r="ER104" s="46"/>
      <c r="ES104" s="46"/>
      <c r="ET104" s="46"/>
      <c r="EU104" s="46" t="s">
        <v>462</v>
      </c>
    </row>
    <row r="105" spans="146:151" x14ac:dyDescent="0.2">
      <c r="EP105" s="46"/>
      <c r="EQ105" s="46" t="s">
        <v>463</v>
      </c>
      <c r="ER105" s="46"/>
      <c r="ES105" s="46"/>
      <c r="ET105" s="46"/>
      <c r="EU105" s="46" t="s">
        <v>464</v>
      </c>
    </row>
    <row r="106" spans="146:151" x14ac:dyDescent="0.2">
      <c r="EP106" s="46"/>
      <c r="EQ106" s="46" t="s">
        <v>465</v>
      </c>
      <c r="ER106" s="46"/>
      <c r="ES106" s="46"/>
      <c r="ET106" s="46"/>
      <c r="EU106" s="46" t="s">
        <v>466</v>
      </c>
    </row>
    <row r="107" spans="146:151" x14ac:dyDescent="0.2">
      <c r="EP107" s="46"/>
      <c r="EQ107" s="46" t="s">
        <v>467</v>
      </c>
      <c r="ER107" s="46"/>
      <c r="ES107" s="46"/>
      <c r="ET107" s="46"/>
      <c r="EU107" s="46" t="s">
        <v>468</v>
      </c>
    </row>
    <row r="108" spans="146:151" x14ac:dyDescent="0.2">
      <c r="EP108" s="46"/>
      <c r="EQ108" s="46" t="s">
        <v>469</v>
      </c>
      <c r="ER108" s="46"/>
      <c r="ES108" s="46"/>
      <c r="ET108" s="46"/>
      <c r="EU108" s="46" t="s">
        <v>470</v>
      </c>
    </row>
    <row r="109" spans="146:151" x14ac:dyDescent="0.2">
      <c r="EP109" s="46"/>
      <c r="EQ109" s="46" t="s">
        <v>471</v>
      </c>
      <c r="ER109" s="46"/>
      <c r="ES109" s="46"/>
      <c r="ET109" s="46"/>
      <c r="EU109" s="46" t="s">
        <v>472</v>
      </c>
    </row>
    <row r="110" spans="146:151" x14ac:dyDescent="0.2">
      <c r="EP110" s="46"/>
      <c r="EQ110" s="46" t="s">
        <v>473</v>
      </c>
      <c r="ER110" s="46"/>
      <c r="ES110" s="46"/>
      <c r="ET110" s="46"/>
      <c r="EU110" s="46" t="s">
        <v>474</v>
      </c>
    </row>
    <row r="111" spans="146:151" x14ac:dyDescent="0.2">
      <c r="EP111" s="46"/>
      <c r="EQ111" s="46" t="s">
        <v>475</v>
      </c>
      <c r="ER111" s="46"/>
      <c r="ES111" s="46"/>
      <c r="ET111" s="46"/>
      <c r="EU111" s="46" t="s">
        <v>476</v>
      </c>
    </row>
    <row r="112" spans="146:151" x14ac:dyDescent="0.2">
      <c r="EP112" s="46"/>
      <c r="EQ112" s="46" t="s">
        <v>477</v>
      </c>
      <c r="ER112" s="46"/>
      <c r="ES112" s="46"/>
      <c r="ET112" s="46"/>
      <c r="EU112" s="46" t="s">
        <v>478</v>
      </c>
    </row>
    <row r="113" spans="146:151" x14ac:dyDescent="0.2">
      <c r="EP113" s="46"/>
      <c r="EQ113" s="46" t="s">
        <v>479</v>
      </c>
      <c r="ER113" s="46"/>
      <c r="ES113" s="46"/>
      <c r="ET113" s="46"/>
      <c r="EU113" s="46" t="s">
        <v>480</v>
      </c>
    </row>
    <row r="114" spans="146:151" x14ac:dyDescent="0.2">
      <c r="EP114" s="46"/>
      <c r="EQ114" s="46" t="s">
        <v>481</v>
      </c>
      <c r="ER114" s="46"/>
      <c r="ES114" s="46"/>
      <c r="ET114" s="46"/>
      <c r="EU114" s="46" t="s">
        <v>482</v>
      </c>
    </row>
    <row r="115" spans="146:151" x14ac:dyDescent="0.2">
      <c r="EP115" s="46"/>
      <c r="EQ115" s="46" t="s">
        <v>483</v>
      </c>
      <c r="ER115" s="46"/>
      <c r="ES115" s="46"/>
      <c r="ET115" s="46"/>
      <c r="EU115" s="46" t="s">
        <v>484</v>
      </c>
    </row>
    <row r="116" spans="146:151" x14ac:dyDescent="0.2">
      <c r="EP116" s="46"/>
      <c r="EQ116" s="46" t="s">
        <v>485</v>
      </c>
      <c r="ER116" s="46"/>
      <c r="ES116" s="46"/>
      <c r="ET116" s="46"/>
      <c r="EU116" s="46" t="s">
        <v>486</v>
      </c>
    </row>
    <row r="117" spans="146:151" x14ac:dyDescent="0.2">
      <c r="EP117" s="46"/>
      <c r="EQ117" s="46" t="s">
        <v>487</v>
      </c>
      <c r="ER117" s="46"/>
      <c r="ES117" s="46"/>
      <c r="ET117" s="46"/>
      <c r="EU117" s="46" t="s">
        <v>488</v>
      </c>
    </row>
    <row r="118" spans="146:151" x14ac:dyDescent="0.2">
      <c r="EP118" s="46"/>
      <c r="EQ118" s="46" t="s">
        <v>489</v>
      </c>
      <c r="ER118" s="46"/>
      <c r="ES118" s="46"/>
      <c r="ET118" s="46"/>
      <c r="EU118" s="46" t="s">
        <v>490</v>
      </c>
    </row>
    <row r="119" spans="146:151" x14ac:dyDescent="0.2">
      <c r="EP119" s="46"/>
      <c r="EQ119" s="46" t="s">
        <v>491</v>
      </c>
      <c r="ER119" s="46"/>
      <c r="ES119" s="46"/>
      <c r="ET119" s="46"/>
      <c r="EU119" s="46" t="s">
        <v>492</v>
      </c>
    </row>
    <row r="120" spans="146:151" x14ac:dyDescent="0.2">
      <c r="EP120" s="46"/>
      <c r="EQ120" s="46" t="s">
        <v>493</v>
      </c>
      <c r="ER120" s="46"/>
      <c r="ES120" s="46"/>
      <c r="ET120" s="46"/>
      <c r="EU120" s="46" t="s">
        <v>494</v>
      </c>
    </row>
    <row r="121" spans="146:151" x14ac:dyDescent="0.2">
      <c r="EP121" s="46"/>
      <c r="EQ121" s="46" t="s">
        <v>495</v>
      </c>
      <c r="ER121" s="46"/>
      <c r="ES121" s="46"/>
      <c r="ET121" s="46"/>
      <c r="EU121" s="46" t="s">
        <v>496</v>
      </c>
    </row>
    <row r="122" spans="146:151" x14ac:dyDescent="0.2">
      <c r="EP122" s="46"/>
      <c r="EQ122" s="46"/>
      <c r="ER122" s="46"/>
      <c r="ES122" s="46"/>
      <c r="ET122" s="46"/>
      <c r="EU122" s="46" t="s">
        <v>497</v>
      </c>
    </row>
    <row r="123" spans="146:151" x14ac:dyDescent="0.2">
      <c r="EP123" s="46"/>
      <c r="EQ123" s="46"/>
      <c r="ER123" s="46"/>
      <c r="ES123" s="46"/>
      <c r="ET123" s="46"/>
      <c r="EU123" s="46" t="s">
        <v>498</v>
      </c>
    </row>
    <row r="124" spans="146:151" x14ac:dyDescent="0.2">
      <c r="EP124" s="46"/>
      <c r="EQ124" s="46"/>
      <c r="ER124" s="46"/>
      <c r="ES124" s="46"/>
      <c r="ET124" s="46"/>
      <c r="EU124" s="46" t="s">
        <v>499</v>
      </c>
    </row>
    <row r="125" spans="146:151" x14ac:dyDescent="0.2">
      <c r="EP125" s="46"/>
      <c r="EQ125" s="46"/>
      <c r="ER125" s="46"/>
      <c r="ES125" s="46"/>
      <c r="ET125" s="46"/>
      <c r="EU125" s="46" t="s">
        <v>500</v>
      </c>
    </row>
    <row r="126" spans="146:151" x14ac:dyDescent="0.2">
      <c r="EP126" s="46"/>
      <c r="EQ126" s="46"/>
      <c r="ER126" s="46"/>
      <c r="ES126" s="46"/>
      <c r="ET126" s="46"/>
      <c r="EU126" s="46" t="s">
        <v>501</v>
      </c>
    </row>
    <row r="127" spans="146:151" x14ac:dyDescent="0.2">
      <c r="EP127" s="46"/>
      <c r="EQ127" s="46"/>
      <c r="ER127" s="46"/>
      <c r="ES127" s="46"/>
      <c r="ET127" s="46"/>
      <c r="EU127" s="46" t="s">
        <v>502</v>
      </c>
    </row>
    <row r="128" spans="146:151" x14ac:dyDescent="0.2">
      <c r="EP128" s="46"/>
      <c r="EQ128" s="46"/>
      <c r="ER128" s="46"/>
      <c r="ES128" s="46"/>
      <c r="ET128" s="46"/>
      <c r="EU128" s="46" t="s">
        <v>503</v>
      </c>
    </row>
    <row r="129" spans="146:151" x14ac:dyDescent="0.2">
      <c r="EP129" s="46"/>
      <c r="EQ129" s="46"/>
      <c r="ER129" s="46"/>
      <c r="ES129" s="46"/>
      <c r="ET129" s="46"/>
      <c r="EU129" s="46" t="s">
        <v>504</v>
      </c>
    </row>
    <row r="130" spans="146:151" x14ac:dyDescent="0.2">
      <c r="EP130" s="46"/>
      <c r="EQ130" s="46"/>
      <c r="ER130" s="46"/>
      <c r="ES130" s="46"/>
      <c r="ET130" s="46"/>
      <c r="EU130" s="46" t="s">
        <v>505</v>
      </c>
    </row>
    <row r="131" spans="146:151" x14ac:dyDescent="0.2">
      <c r="EP131" s="46"/>
      <c r="EQ131" s="46"/>
      <c r="ER131" s="46"/>
      <c r="ES131" s="46"/>
      <c r="ET131" s="46"/>
      <c r="EU131" s="46" t="s">
        <v>506</v>
      </c>
    </row>
    <row r="132" spans="146:151" x14ac:dyDescent="0.2">
      <c r="EP132" s="46"/>
      <c r="EQ132" s="46"/>
      <c r="ER132" s="46"/>
      <c r="ES132" s="46"/>
      <c r="ET132" s="46"/>
      <c r="EU132" s="46" t="s">
        <v>507</v>
      </c>
    </row>
    <row r="133" spans="146:151" x14ac:dyDescent="0.2">
      <c r="EP133" s="46"/>
      <c r="EQ133" s="46"/>
      <c r="ER133" s="46"/>
      <c r="ES133" s="46"/>
      <c r="ET133" s="46"/>
      <c r="EU133" s="46" t="s">
        <v>508</v>
      </c>
    </row>
    <row r="134" spans="146:151" x14ac:dyDescent="0.2">
      <c r="EP134" s="46"/>
      <c r="EQ134" s="46"/>
      <c r="ER134" s="46"/>
      <c r="ES134" s="46"/>
      <c r="ET134" s="46"/>
      <c r="EU134" s="46" t="s">
        <v>509</v>
      </c>
    </row>
    <row r="135" spans="146:151" x14ac:dyDescent="0.2">
      <c r="EP135" s="46"/>
      <c r="EQ135" s="46"/>
      <c r="ER135" s="46"/>
      <c r="ES135" s="46"/>
      <c r="ET135" s="46"/>
      <c r="EU135" s="46" t="s">
        <v>510</v>
      </c>
    </row>
    <row r="136" spans="146:151" x14ac:dyDescent="0.2">
      <c r="EP136" s="46"/>
      <c r="EQ136" s="46"/>
      <c r="ER136" s="46"/>
      <c r="ES136" s="46"/>
      <c r="ET136" s="46"/>
      <c r="EU136" s="46" t="s">
        <v>511</v>
      </c>
    </row>
    <row r="137" spans="146:151" x14ac:dyDescent="0.2">
      <c r="EP137" s="46"/>
      <c r="EQ137" s="46"/>
      <c r="ER137" s="46"/>
      <c r="ES137" s="46"/>
      <c r="ET137" s="46"/>
      <c r="EU137" s="46" t="s">
        <v>512</v>
      </c>
    </row>
    <row r="138" spans="146:151" x14ac:dyDescent="0.2">
      <c r="EP138" s="46"/>
      <c r="EQ138" s="46"/>
      <c r="ER138" s="46"/>
      <c r="ES138" s="46"/>
      <c r="ET138" s="46"/>
      <c r="EU138" s="46" t="s">
        <v>513</v>
      </c>
    </row>
    <row r="139" spans="146:151" x14ac:dyDescent="0.2">
      <c r="EP139" s="46"/>
      <c r="EQ139" s="46"/>
      <c r="ER139" s="46"/>
      <c r="ES139" s="46"/>
      <c r="ET139" s="46"/>
      <c r="EU139" s="46" t="s">
        <v>514</v>
      </c>
    </row>
    <row r="140" spans="146:151" x14ac:dyDescent="0.2">
      <c r="EP140" s="46"/>
      <c r="EQ140" s="46"/>
      <c r="ER140" s="46"/>
      <c r="ES140" s="46"/>
      <c r="ET140" s="46"/>
      <c r="EU140" s="46" t="s">
        <v>515</v>
      </c>
    </row>
    <row r="141" spans="146:151" x14ac:dyDescent="0.2">
      <c r="EP141" s="46"/>
      <c r="EQ141" s="46"/>
      <c r="ER141" s="46"/>
      <c r="ES141" s="46"/>
      <c r="ET141" s="46"/>
      <c r="EU141" s="46" t="s">
        <v>516</v>
      </c>
    </row>
    <row r="142" spans="146:151" x14ac:dyDescent="0.2">
      <c r="EP142" s="46"/>
      <c r="EQ142" s="46"/>
      <c r="ER142" s="46"/>
      <c r="ES142" s="46"/>
      <c r="ET142" s="46"/>
      <c r="EU142" s="46" t="s">
        <v>517</v>
      </c>
    </row>
    <row r="143" spans="146:151" x14ac:dyDescent="0.2">
      <c r="EP143" s="46"/>
      <c r="EQ143" s="46"/>
      <c r="ER143" s="46"/>
      <c r="ES143" s="46"/>
      <c r="ET143" s="46"/>
      <c r="EU143" s="46" t="s">
        <v>518</v>
      </c>
    </row>
    <row r="144" spans="146:151" x14ac:dyDescent="0.2">
      <c r="EP144" s="46"/>
      <c r="EQ144" s="46"/>
      <c r="ER144" s="46"/>
      <c r="ES144" s="46"/>
      <c r="ET144" s="46"/>
      <c r="EU144" s="46" t="s">
        <v>519</v>
      </c>
    </row>
    <row r="145" spans="146:151" x14ac:dyDescent="0.2">
      <c r="EP145" s="46"/>
      <c r="EQ145" s="46"/>
      <c r="ER145" s="46"/>
      <c r="ES145" s="46"/>
      <c r="ET145" s="46"/>
      <c r="EU145" s="46" t="s">
        <v>520</v>
      </c>
    </row>
    <row r="146" spans="146:151" x14ac:dyDescent="0.2">
      <c r="EP146" s="46"/>
      <c r="EQ146" s="46"/>
      <c r="ER146" s="46"/>
      <c r="ES146" s="46"/>
      <c r="ET146" s="46"/>
      <c r="EU146" s="46" t="s">
        <v>521</v>
      </c>
    </row>
    <row r="147" spans="146:151" x14ac:dyDescent="0.2">
      <c r="EP147" s="46"/>
      <c r="EQ147" s="46"/>
      <c r="ER147" s="46"/>
      <c r="ES147" s="46"/>
      <c r="ET147" s="46"/>
      <c r="EU147" s="46" t="s">
        <v>522</v>
      </c>
    </row>
    <row r="148" spans="146:151" x14ac:dyDescent="0.2">
      <c r="EP148" s="46"/>
      <c r="EQ148" s="46"/>
      <c r="ER148" s="46"/>
      <c r="ES148" s="46"/>
      <c r="ET148" s="46"/>
      <c r="EU148" s="46" t="s">
        <v>523</v>
      </c>
    </row>
    <row r="149" spans="146:151" x14ac:dyDescent="0.2">
      <c r="EP149" s="46"/>
      <c r="EQ149" s="46"/>
      <c r="ER149" s="46"/>
      <c r="ES149" s="46"/>
      <c r="ET149" s="46"/>
      <c r="EU149" s="46" t="s">
        <v>524</v>
      </c>
    </row>
    <row r="150" spans="146:151" x14ac:dyDescent="0.2">
      <c r="EP150" s="46"/>
      <c r="EQ150" s="46"/>
      <c r="ER150" s="46"/>
      <c r="ES150" s="46"/>
      <c r="ET150" s="46"/>
      <c r="EU150" s="46" t="s">
        <v>525</v>
      </c>
    </row>
    <row r="151" spans="146:151" x14ac:dyDescent="0.2">
      <c r="EP151" s="46"/>
      <c r="EQ151" s="46"/>
      <c r="ER151" s="46"/>
      <c r="ES151" s="46"/>
      <c r="ET151" s="46"/>
      <c r="EU151" s="46" t="s">
        <v>526</v>
      </c>
    </row>
    <row r="152" spans="146:151" x14ac:dyDescent="0.2">
      <c r="EP152" s="46"/>
      <c r="EQ152" s="46"/>
      <c r="ER152" s="46"/>
      <c r="ES152" s="46"/>
      <c r="ET152" s="46"/>
      <c r="EU152" s="46" t="s">
        <v>527</v>
      </c>
    </row>
    <row r="153" spans="146:151" x14ac:dyDescent="0.2">
      <c r="EP153" s="46"/>
      <c r="EQ153" s="46"/>
      <c r="ER153" s="46"/>
      <c r="ES153" s="46"/>
      <c r="ET153" s="46"/>
      <c r="EU153" s="46" t="s">
        <v>528</v>
      </c>
    </row>
    <row r="154" spans="146:151" x14ac:dyDescent="0.2">
      <c r="EP154" s="46"/>
      <c r="EQ154" s="46"/>
      <c r="ER154" s="46"/>
      <c r="ES154" s="46"/>
      <c r="ET154" s="46"/>
      <c r="EU154" s="46" t="s">
        <v>529</v>
      </c>
    </row>
    <row r="155" spans="146:151" x14ac:dyDescent="0.2">
      <c r="EP155" s="46"/>
      <c r="EQ155" s="46"/>
      <c r="ER155" s="46"/>
      <c r="ES155" s="46"/>
      <c r="ET155" s="46"/>
      <c r="EU155" s="46" t="s">
        <v>530</v>
      </c>
    </row>
    <row r="156" spans="146:151" x14ac:dyDescent="0.2">
      <c r="EP156" s="46"/>
      <c r="EQ156" s="46"/>
      <c r="ER156" s="46"/>
      <c r="ES156" s="46"/>
      <c r="ET156" s="46"/>
      <c r="EU156" s="46" t="s">
        <v>531</v>
      </c>
    </row>
    <row r="157" spans="146:151" x14ac:dyDescent="0.2">
      <c r="EP157" s="46"/>
      <c r="EQ157" s="46"/>
      <c r="ER157" s="46"/>
      <c r="ES157" s="46"/>
      <c r="ET157" s="46"/>
      <c r="EU157" s="46" t="s">
        <v>532</v>
      </c>
    </row>
    <row r="158" spans="146:151" x14ac:dyDescent="0.2">
      <c r="EP158" s="46"/>
      <c r="EQ158" s="46"/>
      <c r="ER158" s="46"/>
      <c r="ES158" s="46"/>
      <c r="ET158" s="46"/>
      <c r="EU158" s="46" t="s">
        <v>533</v>
      </c>
    </row>
    <row r="159" spans="146:151" x14ac:dyDescent="0.2">
      <c r="EP159" s="46"/>
      <c r="EQ159" s="46"/>
      <c r="ER159" s="46"/>
      <c r="ES159" s="46"/>
      <c r="ET159" s="46"/>
      <c r="EU159" s="46" t="s">
        <v>534</v>
      </c>
    </row>
    <row r="160" spans="146:151" x14ac:dyDescent="0.2">
      <c r="EP160" s="46"/>
      <c r="EQ160" s="46"/>
      <c r="ER160" s="46"/>
      <c r="ES160" s="46"/>
      <c r="ET160" s="46"/>
      <c r="EU160" s="46" t="s">
        <v>535</v>
      </c>
    </row>
    <row r="161" spans="146:151" x14ac:dyDescent="0.2">
      <c r="EP161" s="46"/>
      <c r="EQ161" s="46"/>
      <c r="ER161" s="46"/>
      <c r="ES161" s="46"/>
      <c r="ET161" s="46"/>
      <c r="EU161" s="46" t="s">
        <v>536</v>
      </c>
    </row>
    <row r="162" spans="146:151" x14ac:dyDescent="0.2">
      <c r="EP162" s="46"/>
      <c r="EQ162" s="46"/>
      <c r="ER162" s="46"/>
      <c r="ES162" s="46"/>
      <c r="ET162" s="46"/>
      <c r="EU162" s="46" t="s">
        <v>537</v>
      </c>
    </row>
    <row r="163" spans="146:151" x14ac:dyDescent="0.2">
      <c r="EP163" s="46"/>
      <c r="EQ163" s="46"/>
      <c r="ER163" s="46"/>
      <c r="ES163" s="46"/>
      <c r="ET163" s="46"/>
      <c r="EU163" s="46" t="s">
        <v>538</v>
      </c>
    </row>
    <row r="164" spans="146:151" x14ac:dyDescent="0.2">
      <c r="EP164" s="46"/>
      <c r="EQ164" s="46"/>
      <c r="ER164" s="46"/>
      <c r="ES164" s="46"/>
      <c r="ET164" s="46"/>
      <c r="EU164" s="46" t="s">
        <v>539</v>
      </c>
    </row>
    <row r="165" spans="146:151" x14ac:dyDescent="0.2">
      <c r="EP165" s="46"/>
      <c r="EQ165" s="46"/>
      <c r="ER165" s="46"/>
      <c r="ES165" s="46"/>
      <c r="ET165" s="46"/>
      <c r="EU165" s="46" t="s">
        <v>540</v>
      </c>
    </row>
    <row r="166" spans="146:151" x14ac:dyDescent="0.2">
      <c r="EP166" s="46"/>
      <c r="EQ166" s="46"/>
      <c r="ER166" s="46"/>
      <c r="ES166" s="46"/>
      <c r="ET166" s="46"/>
      <c r="EU166" s="46" t="s">
        <v>541</v>
      </c>
    </row>
    <row r="167" spans="146:151" x14ac:dyDescent="0.2">
      <c r="EP167" s="46"/>
      <c r="EQ167" s="46"/>
      <c r="ER167" s="46"/>
      <c r="ES167" s="46"/>
      <c r="ET167" s="46"/>
      <c r="EU167" s="46" t="s">
        <v>542</v>
      </c>
    </row>
    <row r="168" spans="146:151" x14ac:dyDescent="0.2">
      <c r="EP168" s="46"/>
      <c r="EQ168" s="46"/>
      <c r="ER168" s="46"/>
      <c r="ES168" s="46"/>
      <c r="ET168" s="46"/>
      <c r="EU168" s="46" t="s">
        <v>543</v>
      </c>
    </row>
    <row r="169" spans="146:151" x14ac:dyDescent="0.2">
      <c r="EP169" s="46"/>
      <c r="EQ169" s="46"/>
      <c r="ER169" s="46"/>
      <c r="ES169" s="46"/>
      <c r="ET169" s="46"/>
      <c r="EU169" s="46" t="s">
        <v>544</v>
      </c>
    </row>
    <row r="170" spans="146:151" x14ac:dyDescent="0.2">
      <c r="EP170" s="46"/>
      <c r="EQ170" s="46"/>
      <c r="ER170" s="46"/>
      <c r="ES170" s="46"/>
      <c r="ET170" s="46"/>
      <c r="EU170" s="46" t="s">
        <v>545</v>
      </c>
    </row>
    <row r="171" spans="146:151" x14ac:dyDescent="0.2">
      <c r="EP171" s="46"/>
      <c r="EQ171" s="46"/>
      <c r="ER171" s="46"/>
      <c r="ES171" s="46"/>
      <c r="ET171" s="46"/>
      <c r="EU171" s="46" t="s">
        <v>546</v>
      </c>
    </row>
    <row r="172" spans="146:151" x14ac:dyDescent="0.2">
      <c r="EP172" s="46"/>
      <c r="EQ172" s="46"/>
      <c r="ER172" s="46"/>
      <c r="ES172" s="46"/>
      <c r="ET172" s="46"/>
      <c r="EU172" s="46" t="s">
        <v>547</v>
      </c>
    </row>
    <row r="173" spans="146:151" x14ac:dyDescent="0.2">
      <c r="EP173" s="46"/>
      <c r="EQ173" s="46"/>
      <c r="ER173" s="46"/>
      <c r="ES173" s="46"/>
      <c r="ET173" s="46"/>
      <c r="EU173" s="46" t="s">
        <v>548</v>
      </c>
    </row>
    <row r="174" spans="146:151" x14ac:dyDescent="0.2">
      <c r="EP174" s="46"/>
      <c r="EQ174" s="46"/>
      <c r="ER174" s="46"/>
      <c r="ES174" s="46"/>
      <c r="ET174" s="46"/>
      <c r="EU174" s="46" t="s">
        <v>549</v>
      </c>
    </row>
    <row r="175" spans="146:151" x14ac:dyDescent="0.2">
      <c r="EP175" s="46"/>
      <c r="EQ175" s="46"/>
      <c r="ER175" s="46"/>
      <c r="ES175" s="46"/>
      <c r="ET175" s="46"/>
      <c r="EU175" s="46" t="s">
        <v>550</v>
      </c>
    </row>
    <row r="176" spans="146:151" x14ac:dyDescent="0.2">
      <c r="EP176" s="46"/>
      <c r="EQ176" s="46"/>
      <c r="ER176" s="46"/>
      <c r="ES176" s="46"/>
      <c r="ET176" s="46"/>
      <c r="EU176" s="46" t="s">
        <v>551</v>
      </c>
    </row>
    <row r="177" spans="146:151" x14ac:dyDescent="0.2">
      <c r="EP177" s="46"/>
      <c r="EQ177" s="46"/>
      <c r="ER177" s="46"/>
      <c r="ES177" s="46"/>
      <c r="ET177" s="46"/>
      <c r="EU177" s="46" t="s">
        <v>552</v>
      </c>
    </row>
    <row r="178" spans="146:151" x14ac:dyDescent="0.2">
      <c r="EP178" s="46"/>
      <c r="EQ178" s="46"/>
      <c r="ER178" s="46"/>
      <c r="ES178" s="46"/>
      <c r="ET178" s="46"/>
      <c r="EU178" s="46" t="s">
        <v>553</v>
      </c>
    </row>
    <row r="179" spans="146:151" x14ac:dyDescent="0.2">
      <c r="EP179" s="46"/>
      <c r="EQ179" s="46"/>
      <c r="ER179" s="46"/>
      <c r="ES179" s="46"/>
      <c r="ET179" s="46"/>
      <c r="EU179" s="46" t="s">
        <v>554</v>
      </c>
    </row>
    <row r="180" spans="146:151" x14ac:dyDescent="0.2">
      <c r="EP180" s="46"/>
      <c r="EQ180" s="46"/>
      <c r="ER180" s="46"/>
      <c r="ES180" s="46"/>
      <c r="ET180" s="46"/>
      <c r="EU180" s="46" t="s">
        <v>555</v>
      </c>
    </row>
    <row r="181" spans="146:151" x14ac:dyDescent="0.2">
      <c r="EP181" s="46"/>
      <c r="EQ181" s="46"/>
      <c r="ER181" s="46"/>
      <c r="ES181" s="46"/>
      <c r="ET181" s="46"/>
      <c r="EU181" s="46" t="s">
        <v>556</v>
      </c>
    </row>
    <row r="182" spans="146:151" x14ac:dyDescent="0.2">
      <c r="EP182" s="46"/>
      <c r="EQ182" s="46"/>
      <c r="ER182" s="46"/>
      <c r="ES182" s="46"/>
      <c r="ET182" s="46"/>
      <c r="EU182" s="46" t="s">
        <v>557</v>
      </c>
    </row>
    <row r="183" spans="146:151" x14ac:dyDescent="0.2">
      <c r="EP183" s="46"/>
      <c r="EQ183" s="46"/>
      <c r="ER183" s="46"/>
      <c r="ES183" s="46"/>
      <c r="ET183" s="46"/>
      <c r="EU183" s="46" t="s">
        <v>558</v>
      </c>
    </row>
    <row r="184" spans="146:151" x14ac:dyDescent="0.2">
      <c r="EP184" s="46"/>
      <c r="EQ184" s="46"/>
      <c r="ER184" s="46"/>
      <c r="ES184" s="46"/>
      <c r="ET184" s="46"/>
      <c r="EU184" s="46" t="s">
        <v>559</v>
      </c>
    </row>
    <row r="185" spans="146:151" x14ac:dyDescent="0.2">
      <c r="EP185" s="46"/>
      <c r="EQ185" s="46"/>
      <c r="ER185" s="46"/>
      <c r="ES185" s="46"/>
      <c r="ET185" s="46"/>
      <c r="EU185" s="46" t="s">
        <v>560</v>
      </c>
    </row>
    <row r="186" spans="146:151" x14ac:dyDescent="0.2">
      <c r="EP186" s="46"/>
      <c r="EQ186" s="46"/>
      <c r="ER186" s="46"/>
      <c r="ES186" s="46"/>
      <c r="ET186" s="46"/>
      <c r="EU186" s="46" t="s">
        <v>561</v>
      </c>
    </row>
    <row r="187" spans="146:151" x14ac:dyDescent="0.2">
      <c r="EP187" s="46"/>
      <c r="EQ187" s="46"/>
      <c r="ER187" s="46"/>
      <c r="ES187" s="46"/>
      <c r="ET187" s="46"/>
      <c r="EU187" s="46" t="s">
        <v>562</v>
      </c>
    </row>
    <row r="188" spans="146:151" x14ac:dyDescent="0.2">
      <c r="EP188" s="46"/>
      <c r="EQ188" s="46"/>
      <c r="ER188" s="46"/>
      <c r="ES188" s="46"/>
      <c r="ET188" s="46"/>
      <c r="EU188" s="46" t="s">
        <v>563</v>
      </c>
    </row>
    <row r="189" spans="146:151" x14ac:dyDescent="0.2">
      <c r="EP189" s="46"/>
      <c r="EQ189" s="46"/>
      <c r="ER189" s="46"/>
      <c r="ES189" s="46"/>
      <c r="ET189" s="46"/>
      <c r="EU189" s="46" t="s">
        <v>564</v>
      </c>
    </row>
    <row r="190" spans="146:151" x14ac:dyDescent="0.2">
      <c r="EP190" s="46"/>
      <c r="EQ190" s="46"/>
      <c r="ER190" s="46"/>
      <c r="ES190" s="46"/>
      <c r="ET190" s="46"/>
      <c r="EU190" s="46" t="s">
        <v>565</v>
      </c>
    </row>
    <row r="191" spans="146:151" x14ac:dyDescent="0.2">
      <c r="EP191" s="46"/>
      <c r="EQ191" s="46"/>
      <c r="ER191" s="46"/>
      <c r="ES191" s="46"/>
      <c r="ET191" s="46"/>
      <c r="EU191" s="46" t="s">
        <v>566</v>
      </c>
    </row>
    <row r="192" spans="146:151" x14ac:dyDescent="0.2">
      <c r="EP192" s="46"/>
      <c r="EQ192" s="46"/>
      <c r="ER192" s="46"/>
      <c r="ES192" s="46"/>
      <c r="ET192" s="46"/>
      <c r="EU192" s="46" t="s">
        <v>567</v>
      </c>
    </row>
    <row r="193" spans="146:151" x14ac:dyDescent="0.2">
      <c r="EP193" s="46"/>
      <c r="EQ193" s="46"/>
      <c r="ER193" s="46"/>
      <c r="ES193" s="46"/>
      <c r="ET193" s="46"/>
      <c r="EU193" s="46" t="s">
        <v>568</v>
      </c>
    </row>
    <row r="194" spans="146:151" x14ac:dyDescent="0.2">
      <c r="EP194" s="46"/>
      <c r="EQ194" s="46"/>
      <c r="ER194" s="46"/>
      <c r="ES194" s="46"/>
      <c r="ET194" s="46"/>
      <c r="EU194" s="46" t="s">
        <v>569</v>
      </c>
    </row>
    <row r="195" spans="146:151" x14ac:dyDescent="0.2">
      <c r="EP195" s="46"/>
      <c r="EQ195" s="46"/>
      <c r="ER195" s="46"/>
      <c r="ES195" s="46"/>
      <c r="ET195" s="46"/>
      <c r="EU195" s="46" t="s">
        <v>570</v>
      </c>
    </row>
    <row r="196" spans="146:151" x14ac:dyDescent="0.2">
      <c r="EP196" s="46"/>
      <c r="EQ196" s="46"/>
      <c r="ER196" s="46"/>
      <c r="ES196" s="46"/>
      <c r="ET196" s="46"/>
      <c r="EU196" s="46" t="s">
        <v>571</v>
      </c>
    </row>
    <row r="197" spans="146:151" x14ac:dyDescent="0.2">
      <c r="EP197" s="46"/>
      <c r="EQ197" s="46"/>
      <c r="ER197" s="46"/>
      <c r="ES197" s="46"/>
      <c r="ET197" s="46"/>
      <c r="EU197" s="46" t="s">
        <v>572</v>
      </c>
    </row>
    <row r="198" spans="146:151" x14ac:dyDescent="0.2">
      <c r="EP198" s="46"/>
      <c r="EQ198" s="46"/>
      <c r="ER198" s="46"/>
      <c r="ES198" s="46"/>
      <c r="ET198" s="46"/>
      <c r="EU198" s="46" t="s">
        <v>573</v>
      </c>
    </row>
    <row r="199" spans="146:151" x14ac:dyDescent="0.2">
      <c r="EP199" s="46"/>
      <c r="EQ199" s="46"/>
      <c r="ER199" s="46"/>
      <c r="ES199" s="46"/>
      <c r="ET199" s="46"/>
      <c r="EU199" s="46" t="s">
        <v>574</v>
      </c>
    </row>
    <row r="200" spans="146:151" x14ac:dyDescent="0.2">
      <c r="EP200" s="46"/>
      <c r="EQ200" s="46"/>
      <c r="ER200" s="46"/>
      <c r="ES200" s="46"/>
      <c r="ET200" s="46"/>
      <c r="EU200" s="46" t="s">
        <v>575</v>
      </c>
    </row>
    <row r="201" spans="146:151" x14ac:dyDescent="0.2">
      <c r="EP201" s="46"/>
      <c r="EQ201" s="46"/>
      <c r="ER201" s="46"/>
      <c r="ES201" s="46"/>
      <c r="ET201" s="46"/>
      <c r="EU201" s="46" t="s">
        <v>576</v>
      </c>
    </row>
    <row r="202" spans="146:151" x14ac:dyDescent="0.2">
      <c r="EP202" s="46"/>
      <c r="EQ202" s="46"/>
      <c r="ER202" s="46"/>
      <c r="ES202" s="46"/>
      <c r="ET202" s="46"/>
      <c r="EU202" s="46" t="s">
        <v>577</v>
      </c>
    </row>
    <row r="203" spans="146:151" x14ac:dyDescent="0.2">
      <c r="EP203" s="46"/>
      <c r="EQ203" s="46"/>
      <c r="ER203" s="46"/>
      <c r="ES203" s="46"/>
      <c r="ET203" s="46"/>
      <c r="EU203" s="46" t="s">
        <v>578</v>
      </c>
    </row>
    <row r="204" spans="146:151" x14ac:dyDescent="0.2">
      <c r="EP204" s="46"/>
      <c r="EQ204" s="46"/>
      <c r="ER204" s="46"/>
      <c r="ES204" s="46"/>
      <c r="ET204" s="46"/>
      <c r="EU204" s="46" t="s">
        <v>579</v>
      </c>
    </row>
    <row r="205" spans="146:151" x14ac:dyDescent="0.2">
      <c r="EP205" s="46"/>
      <c r="EQ205" s="46"/>
      <c r="ER205" s="46"/>
      <c r="ES205" s="46"/>
      <c r="ET205" s="46"/>
      <c r="EU205" s="46" t="s">
        <v>580</v>
      </c>
    </row>
    <row r="206" spans="146:151" x14ac:dyDescent="0.2">
      <c r="EP206" s="46"/>
      <c r="EQ206" s="46"/>
      <c r="ER206" s="46"/>
      <c r="ES206" s="46"/>
      <c r="ET206" s="46"/>
      <c r="EU206" s="46" t="s">
        <v>581</v>
      </c>
    </row>
    <row r="207" spans="146:151" x14ac:dyDescent="0.2">
      <c r="EP207" s="46"/>
      <c r="EQ207" s="46"/>
      <c r="ER207" s="46"/>
      <c r="ES207" s="46"/>
      <c r="ET207" s="46"/>
      <c r="EU207" s="46" t="s">
        <v>582</v>
      </c>
    </row>
    <row r="208" spans="146:151" x14ac:dyDescent="0.2">
      <c r="EP208" s="46"/>
      <c r="EQ208" s="46"/>
      <c r="ER208" s="46"/>
      <c r="ES208" s="46"/>
      <c r="ET208" s="46"/>
      <c r="EU208" s="46" t="s">
        <v>583</v>
      </c>
    </row>
    <row r="209" spans="146:151" x14ac:dyDescent="0.2">
      <c r="EP209" s="46"/>
      <c r="EQ209" s="46"/>
      <c r="ER209" s="46"/>
      <c r="ES209" s="46"/>
      <c r="ET209" s="46"/>
      <c r="EU209" s="46" t="s">
        <v>584</v>
      </c>
    </row>
    <row r="210" spans="146:151" x14ac:dyDescent="0.2">
      <c r="EP210" s="46"/>
      <c r="EQ210" s="46"/>
      <c r="ER210" s="46"/>
      <c r="ES210" s="46"/>
      <c r="ET210" s="46"/>
      <c r="EU210" s="46" t="s">
        <v>585</v>
      </c>
    </row>
    <row r="211" spans="146:151" x14ac:dyDescent="0.2">
      <c r="EP211" s="46"/>
      <c r="EQ211" s="46"/>
      <c r="ER211" s="46"/>
      <c r="ES211" s="46"/>
      <c r="ET211" s="46"/>
      <c r="EU211" s="46" t="s">
        <v>586</v>
      </c>
    </row>
    <row r="212" spans="146:151" x14ac:dyDescent="0.2">
      <c r="EP212" s="46"/>
      <c r="EQ212" s="46"/>
      <c r="ER212" s="46"/>
      <c r="ES212" s="46"/>
      <c r="ET212" s="46"/>
      <c r="EU212" s="46" t="s">
        <v>587</v>
      </c>
    </row>
    <row r="213" spans="146:151" x14ac:dyDescent="0.2">
      <c r="EP213" s="46"/>
      <c r="EQ213" s="46"/>
      <c r="ER213" s="46"/>
      <c r="ES213" s="46"/>
      <c r="ET213" s="46"/>
      <c r="EU213" s="46" t="s">
        <v>588</v>
      </c>
    </row>
    <row r="214" spans="146:151" x14ac:dyDescent="0.2">
      <c r="EP214" s="46"/>
      <c r="EQ214" s="46"/>
      <c r="ER214" s="46"/>
      <c r="ES214" s="46"/>
      <c r="ET214" s="46"/>
      <c r="EU214" s="46" t="s">
        <v>589</v>
      </c>
    </row>
    <row r="215" spans="146:151" x14ac:dyDescent="0.2">
      <c r="EP215" s="46"/>
      <c r="EQ215" s="46"/>
      <c r="ER215" s="46"/>
      <c r="ES215" s="46"/>
      <c r="ET215" s="46"/>
      <c r="EU215" s="46" t="s">
        <v>590</v>
      </c>
    </row>
    <row r="216" spans="146:151" x14ac:dyDescent="0.2">
      <c r="EP216" s="46"/>
      <c r="EQ216" s="46"/>
      <c r="ER216" s="46"/>
      <c r="ES216" s="46"/>
      <c r="ET216" s="46"/>
      <c r="EU216" s="46" t="s">
        <v>591</v>
      </c>
    </row>
    <row r="217" spans="146:151" x14ac:dyDescent="0.2">
      <c r="EP217" s="46"/>
      <c r="EQ217" s="46"/>
      <c r="ER217" s="46"/>
      <c r="ES217" s="46"/>
      <c r="ET217" s="46"/>
      <c r="EU217" s="46" t="s">
        <v>592</v>
      </c>
    </row>
    <row r="218" spans="146:151" x14ac:dyDescent="0.2">
      <c r="EP218" s="46"/>
      <c r="EQ218" s="46"/>
      <c r="ER218" s="46"/>
      <c r="ES218" s="46"/>
      <c r="ET218" s="46"/>
      <c r="EU218" s="46" t="s">
        <v>593</v>
      </c>
    </row>
    <row r="219" spans="146:151" x14ac:dyDescent="0.2">
      <c r="EP219" s="46"/>
      <c r="EQ219" s="46"/>
      <c r="ER219" s="46"/>
      <c r="ES219" s="46"/>
      <c r="ET219" s="46"/>
      <c r="EU219" s="46" t="s">
        <v>594</v>
      </c>
    </row>
    <row r="220" spans="146:151" x14ac:dyDescent="0.2">
      <c r="EP220" s="46"/>
      <c r="EQ220" s="46"/>
      <c r="ER220" s="46"/>
      <c r="ES220" s="46"/>
      <c r="ET220" s="46"/>
      <c r="EU220" s="46" t="s">
        <v>595</v>
      </c>
    </row>
    <row r="221" spans="146:151" x14ac:dyDescent="0.2">
      <c r="EP221" s="46"/>
      <c r="EQ221" s="46"/>
      <c r="ER221" s="46"/>
      <c r="ES221" s="46"/>
      <c r="ET221" s="46"/>
      <c r="EU221" s="46" t="s">
        <v>596</v>
      </c>
    </row>
    <row r="222" spans="146:151" x14ac:dyDescent="0.2">
      <c r="EP222" s="46"/>
      <c r="EQ222" s="46"/>
      <c r="ER222" s="46"/>
      <c r="ES222" s="46"/>
      <c r="ET222" s="46"/>
      <c r="EU222" s="46" t="s">
        <v>597</v>
      </c>
    </row>
    <row r="223" spans="146:151" x14ac:dyDescent="0.2">
      <c r="EP223" s="46"/>
      <c r="EQ223" s="46"/>
      <c r="ER223" s="46"/>
      <c r="ES223" s="46"/>
      <c r="ET223" s="46"/>
      <c r="EU223" s="46" t="s">
        <v>598</v>
      </c>
    </row>
    <row r="224" spans="146:151" x14ac:dyDescent="0.2">
      <c r="EP224" s="46"/>
      <c r="EQ224" s="46"/>
      <c r="ER224" s="46"/>
      <c r="ES224" s="46"/>
      <c r="ET224" s="46"/>
      <c r="EU224" s="46" t="s">
        <v>599</v>
      </c>
    </row>
    <row r="225" spans="146:151" x14ac:dyDescent="0.2">
      <c r="EP225" s="46"/>
      <c r="EQ225" s="46"/>
      <c r="ER225" s="46"/>
      <c r="ES225" s="46"/>
      <c r="ET225" s="46"/>
      <c r="EU225" s="46" t="s">
        <v>600</v>
      </c>
    </row>
    <row r="226" spans="146:151" x14ac:dyDescent="0.2">
      <c r="EP226" s="46"/>
      <c r="EQ226" s="46"/>
      <c r="ER226" s="46"/>
      <c r="ES226" s="46"/>
      <c r="ET226" s="46"/>
      <c r="EU226" s="46" t="s">
        <v>601</v>
      </c>
    </row>
    <row r="227" spans="146:151" x14ac:dyDescent="0.2">
      <c r="EP227" s="46"/>
      <c r="EQ227" s="46"/>
      <c r="ER227" s="46"/>
      <c r="ES227" s="46"/>
      <c r="ET227" s="46"/>
      <c r="EU227" s="46" t="s">
        <v>602</v>
      </c>
    </row>
    <row r="228" spans="146:151" x14ac:dyDescent="0.2">
      <c r="EP228" s="46"/>
      <c r="EQ228" s="46"/>
      <c r="ER228" s="46"/>
      <c r="ES228" s="46"/>
      <c r="ET228" s="46"/>
      <c r="EU228" s="46" t="s">
        <v>603</v>
      </c>
    </row>
    <row r="229" spans="146:151" x14ac:dyDescent="0.2">
      <c r="EP229" s="46"/>
      <c r="EQ229" s="46"/>
      <c r="ER229" s="46"/>
      <c r="ES229" s="46"/>
      <c r="ET229" s="46"/>
      <c r="EU229" s="46" t="s">
        <v>604</v>
      </c>
    </row>
    <row r="230" spans="146:151" x14ac:dyDescent="0.2">
      <c r="EP230" s="46"/>
      <c r="EQ230" s="46"/>
      <c r="ER230" s="46"/>
      <c r="ES230" s="46"/>
      <c r="ET230" s="46"/>
      <c r="EU230" s="46" t="s">
        <v>605</v>
      </c>
    </row>
    <row r="231" spans="146:151" x14ac:dyDescent="0.2">
      <c r="EP231" s="46"/>
      <c r="EQ231" s="46"/>
      <c r="ER231" s="46"/>
      <c r="ES231" s="46"/>
      <c r="ET231" s="46"/>
      <c r="EU231" s="46" t="s">
        <v>606</v>
      </c>
    </row>
    <row r="232" spans="146:151" x14ac:dyDescent="0.2">
      <c r="EP232" s="46"/>
      <c r="EQ232" s="46"/>
      <c r="ER232" s="46"/>
      <c r="ES232" s="46"/>
      <c r="ET232" s="46"/>
      <c r="EU232" s="46" t="s">
        <v>607</v>
      </c>
    </row>
    <row r="233" spans="146:151" x14ac:dyDescent="0.2">
      <c r="EP233" s="46"/>
      <c r="EQ233" s="46"/>
      <c r="ER233" s="46"/>
      <c r="ES233" s="46"/>
      <c r="ET233" s="46"/>
      <c r="EU233" s="46" t="s">
        <v>608</v>
      </c>
    </row>
    <row r="234" spans="146:151" x14ac:dyDescent="0.2">
      <c r="EP234" s="46"/>
      <c r="EQ234" s="46"/>
      <c r="ER234" s="46"/>
      <c r="ES234" s="46"/>
      <c r="ET234" s="46"/>
      <c r="EU234" s="46" t="s">
        <v>609</v>
      </c>
    </row>
    <row r="235" spans="146:151" x14ac:dyDescent="0.2">
      <c r="EP235" s="46"/>
      <c r="EQ235" s="46"/>
      <c r="ER235" s="46"/>
      <c r="ES235" s="46"/>
      <c r="ET235" s="46"/>
      <c r="EU235" s="46" t="s">
        <v>610</v>
      </c>
    </row>
    <row r="236" spans="146:151" x14ac:dyDescent="0.2">
      <c r="EP236" s="46"/>
      <c r="EQ236" s="46"/>
      <c r="ER236" s="46"/>
      <c r="ES236" s="46"/>
      <c r="ET236" s="46"/>
      <c r="EU236" s="46" t="s">
        <v>611</v>
      </c>
    </row>
    <row r="237" spans="146:151" x14ac:dyDescent="0.2">
      <c r="EP237" s="46"/>
      <c r="EQ237" s="46"/>
      <c r="ER237" s="46"/>
      <c r="ES237" s="46"/>
      <c r="ET237" s="46"/>
      <c r="EU237" s="46" t="s">
        <v>612</v>
      </c>
    </row>
    <row r="238" spans="146:151" x14ac:dyDescent="0.2">
      <c r="EP238" s="46"/>
      <c r="EQ238" s="46"/>
      <c r="ER238" s="46"/>
      <c r="ES238" s="46"/>
      <c r="ET238" s="46"/>
      <c r="EU238" s="46" t="s">
        <v>613</v>
      </c>
    </row>
    <row r="239" spans="146:151" x14ac:dyDescent="0.2">
      <c r="EP239" s="46"/>
      <c r="EQ239" s="46"/>
      <c r="ER239" s="46"/>
      <c r="ES239" s="46"/>
      <c r="ET239" s="46"/>
      <c r="EU239" s="46" t="s">
        <v>614</v>
      </c>
    </row>
    <row r="240" spans="146:151" x14ac:dyDescent="0.2">
      <c r="EP240" s="46"/>
      <c r="EQ240" s="46"/>
      <c r="ER240" s="46"/>
      <c r="ES240" s="46"/>
      <c r="ET240" s="46"/>
      <c r="EU240" s="46" t="s">
        <v>615</v>
      </c>
    </row>
    <row r="241" spans="146:151" x14ac:dyDescent="0.2">
      <c r="EP241" s="46"/>
      <c r="EQ241" s="46"/>
      <c r="ER241" s="46"/>
      <c r="ES241" s="46"/>
      <c r="ET241" s="46"/>
      <c r="EU241" s="46" t="s">
        <v>616</v>
      </c>
    </row>
    <row r="242" spans="146:151" x14ac:dyDescent="0.2">
      <c r="EP242" s="46"/>
      <c r="EQ242" s="46"/>
      <c r="ER242" s="46"/>
      <c r="ES242" s="46"/>
      <c r="ET242" s="46"/>
      <c r="EU242" s="46" t="s">
        <v>617</v>
      </c>
    </row>
    <row r="243" spans="146:151" x14ac:dyDescent="0.2">
      <c r="EP243" s="46"/>
      <c r="EQ243" s="46"/>
      <c r="ER243" s="46"/>
      <c r="ES243" s="46"/>
      <c r="ET243" s="46"/>
      <c r="EU243" s="46" t="s">
        <v>618</v>
      </c>
    </row>
    <row r="244" spans="146:151" x14ac:dyDescent="0.2">
      <c r="EP244" s="46"/>
      <c r="EQ244" s="46"/>
      <c r="ER244" s="46"/>
      <c r="ES244" s="46"/>
      <c r="ET244" s="46"/>
      <c r="EU244" s="46" t="s">
        <v>619</v>
      </c>
    </row>
    <row r="245" spans="146:151" x14ac:dyDescent="0.2">
      <c r="EP245" s="46"/>
      <c r="EQ245" s="46"/>
      <c r="ER245" s="46"/>
      <c r="ES245" s="46"/>
      <c r="ET245" s="46"/>
      <c r="EU245" s="46" t="s">
        <v>620</v>
      </c>
    </row>
    <row r="246" spans="146:151" x14ac:dyDescent="0.2">
      <c r="EP246" s="46"/>
      <c r="EQ246" s="46"/>
      <c r="ER246" s="46"/>
      <c r="ES246" s="46"/>
      <c r="ET246" s="46"/>
      <c r="EU246" s="46" t="s">
        <v>621</v>
      </c>
    </row>
    <row r="247" spans="146:151" x14ac:dyDescent="0.2">
      <c r="EP247" s="46"/>
      <c r="EQ247" s="46"/>
      <c r="ER247" s="46"/>
      <c r="ES247" s="46"/>
      <c r="ET247" s="46"/>
      <c r="EU247" s="46" t="s">
        <v>622</v>
      </c>
    </row>
    <row r="248" spans="146:151" x14ac:dyDescent="0.2">
      <c r="EP248" s="46"/>
      <c r="EQ248" s="46"/>
      <c r="ER248" s="46"/>
      <c r="ES248" s="46"/>
      <c r="ET248" s="46"/>
      <c r="EU248" s="46" t="s">
        <v>623</v>
      </c>
    </row>
    <row r="249" spans="146:151" x14ac:dyDescent="0.2">
      <c r="EP249" s="46"/>
      <c r="EQ249" s="46"/>
      <c r="ER249" s="46"/>
      <c r="ES249" s="46"/>
      <c r="ET249" s="46"/>
      <c r="EU249" s="46" t="s">
        <v>624</v>
      </c>
    </row>
    <row r="250" spans="146:151" x14ac:dyDescent="0.2">
      <c r="EP250" s="46"/>
      <c r="EQ250" s="46"/>
      <c r="ER250" s="46"/>
      <c r="ES250" s="46"/>
      <c r="ET250" s="46"/>
      <c r="EU250" s="46" t="s">
        <v>625</v>
      </c>
    </row>
    <row r="251" spans="146:151" x14ac:dyDescent="0.2">
      <c r="EP251" s="46"/>
      <c r="EQ251" s="46"/>
      <c r="ER251" s="46"/>
      <c r="ES251" s="46"/>
      <c r="ET251" s="46"/>
      <c r="EU251" s="46" t="s">
        <v>626</v>
      </c>
    </row>
    <row r="252" spans="146:151" x14ac:dyDescent="0.2">
      <c r="EP252" s="46"/>
      <c r="EQ252" s="46"/>
      <c r="ER252" s="46"/>
      <c r="ES252" s="46"/>
      <c r="ET252" s="46"/>
      <c r="EU252" s="46" t="s">
        <v>627</v>
      </c>
    </row>
    <row r="253" spans="146:151" x14ac:dyDescent="0.2">
      <c r="EP253" s="46"/>
      <c r="EQ253" s="46"/>
      <c r="ER253" s="46"/>
      <c r="ES253" s="46"/>
      <c r="ET253" s="46"/>
      <c r="EU253" s="46" t="s">
        <v>628</v>
      </c>
    </row>
    <row r="254" spans="146:151" x14ac:dyDescent="0.2">
      <c r="EP254" s="46"/>
      <c r="EQ254" s="46"/>
      <c r="ER254" s="46"/>
      <c r="ES254" s="46"/>
      <c r="ET254" s="46"/>
      <c r="EU254" s="46" t="s">
        <v>629</v>
      </c>
    </row>
    <row r="255" spans="146:151" x14ac:dyDescent="0.2">
      <c r="EP255" s="46"/>
      <c r="EQ255" s="46"/>
      <c r="ER255" s="46"/>
      <c r="ES255" s="46"/>
      <c r="ET255" s="46"/>
      <c r="EU255" s="46" t="s">
        <v>630</v>
      </c>
    </row>
    <row r="256" spans="146:151" x14ac:dyDescent="0.2">
      <c r="EP256" s="46"/>
      <c r="EQ256" s="46"/>
      <c r="ER256" s="46"/>
      <c r="ES256" s="46"/>
      <c r="ET256" s="46"/>
      <c r="EU256" s="46" t="s">
        <v>631</v>
      </c>
    </row>
    <row r="257" spans="146:151" x14ac:dyDescent="0.2">
      <c r="EP257" s="46"/>
      <c r="EQ257" s="46"/>
      <c r="ER257" s="46"/>
      <c r="ES257" s="46"/>
      <c r="ET257" s="46"/>
      <c r="EU257" s="46" t="s">
        <v>632</v>
      </c>
    </row>
    <row r="258" spans="146:151" x14ac:dyDescent="0.2">
      <c r="EP258" s="46"/>
      <c r="EQ258" s="46"/>
      <c r="ER258" s="46"/>
      <c r="ES258" s="46"/>
      <c r="ET258" s="46"/>
      <c r="EU258" s="46" t="s">
        <v>633</v>
      </c>
    </row>
    <row r="259" spans="146:151" x14ac:dyDescent="0.2">
      <c r="EP259" s="46"/>
      <c r="EQ259" s="46"/>
      <c r="ER259" s="46"/>
      <c r="ES259" s="46"/>
      <c r="ET259" s="46"/>
      <c r="EU259" s="46" t="s">
        <v>634</v>
      </c>
    </row>
    <row r="260" spans="146:151" x14ac:dyDescent="0.2">
      <c r="EP260" s="46"/>
      <c r="EQ260" s="46"/>
      <c r="ER260" s="46"/>
      <c r="ES260" s="46"/>
      <c r="ET260" s="46"/>
      <c r="EU260" s="46" t="s">
        <v>635</v>
      </c>
    </row>
    <row r="261" spans="146:151" x14ac:dyDescent="0.2">
      <c r="EP261" s="46"/>
      <c r="EQ261" s="46"/>
      <c r="ER261" s="46"/>
      <c r="ES261" s="46"/>
      <c r="ET261" s="46"/>
      <c r="EU261" s="46" t="s">
        <v>636</v>
      </c>
    </row>
    <row r="262" spans="146:151" x14ac:dyDescent="0.2">
      <c r="EP262" s="46"/>
      <c r="EQ262" s="46"/>
      <c r="ER262" s="46"/>
      <c r="ES262" s="46"/>
      <c r="ET262" s="46"/>
      <c r="EU262" s="46" t="s">
        <v>637</v>
      </c>
    </row>
    <row r="263" spans="146:151" x14ac:dyDescent="0.2">
      <c r="EP263" s="46"/>
      <c r="EQ263" s="46"/>
      <c r="ER263" s="46"/>
      <c r="ES263" s="46"/>
      <c r="ET263" s="46"/>
      <c r="EU263" s="46" t="s">
        <v>638</v>
      </c>
    </row>
    <row r="264" spans="146:151" x14ac:dyDescent="0.2">
      <c r="EP264" s="46"/>
      <c r="EQ264" s="46"/>
      <c r="ER264" s="46"/>
      <c r="ES264" s="46"/>
      <c r="ET264" s="46"/>
      <c r="EU264" s="46" t="s">
        <v>639</v>
      </c>
    </row>
    <row r="265" spans="146:151" x14ac:dyDescent="0.2">
      <c r="EP265" s="46"/>
      <c r="EQ265" s="46"/>
      <c r="ER265" s="46"/>
      <c r="ES265" s="46"/>
      <c r="ET265" s="46"/>
      <c r="EU265" s="46" t="s">
        <v>640</v>
      </c>
    </row>
    <row r="266" spans="146:151" x14ac:dyDescent="0.2">
      <c r="EP266" s="46"/>
      <c r="EQ266" s="46"/>
      <c r="ER266" s="46"/>
      <c r="ES266" s="46"/>
      <c r="ET266" s="46"/>
      <c r="EU266" s="46" t="s">
        <v>641</v>
      </c>
    </row>
    <row r="267" spans="146:151" x14ac:dyDescent="0.2">
      <c r="EP267" s="46"/>
      <c r="EQ267" s="46"/>
      <c r="ER267" s="46"/>
      <c r="ES267" s="46"/>
      <c r="ET267" s="46"/>
      <c r="EU267" s="46" t="s">
        <v>642</v>
      </c>
    </row>
    <row r="268" spans="146:151" x14ac:dyDescent="0.2">
      <c r="EP268" s="46"/>
      <c r="EQ268" s="46"/>
      <c r="ER268" s="46"/>
      <c r="ES268" s="46"/>
      <c r="ET268" s="46"/>
      <c r="EU268" s="46" t="s">
        <v>266</v>
      </c>
    </row>
    <row r="269" spans="146:151" x14ac:dyDescent="0.2">
      <c r="EP269" s="46"/>
      <c r="EQ269" s="46"/>
      <c r="ER269" s="46"/>
      <c r="ES269" s="46"/>
      <c r="ET269" s="46"/>
      <c r="EU269" s="46" t="s">
        <v>643</v>
      </c>
    </row>
    <row r="270" spans="146:151" x14ac:dyDescent="0.2">
      <c r="EP270" s="46"/>
      <c r="EQ270" s="46"/>
      <c r="ER270" s="46"/>
      <c r="ES270" s="46"/>
      <c r="ET270" s="46"/>
      <c r="EU270" s="46" t="s">
        <v>644</v>
      </c>
    </row>
    <row r="271" spans="146:151" x14ac:dyDescent="0.2">
      <c r="EP271" s="46"/>
      <c r="EQ271" s="46"/>
      <c r="ER271" s="46"/>
      <c r="ES271" s="46"/>
      <c r="ET271" s="46"/>
      <c r="EU271" s="46" t="s">
        <v>645</v>
      </c>
    </row>
    <row r="272" spans="146:151" x14ac:dyDescent="0.2">
      <c r="EP272" s="46"/>
      <c r="EQ272" s="46"/>
      <c r="ER272" s="46"/>
      <c r="ES272" s="46"/>
      <c r="ET272" s="46"/>
      <c r="EU272" s="46" t="s">
        <v>646</v>
      </c>
    </row>
    <row r="273" spans="146:151" x14ac:dyDescent="0.2">
      <c r="EP273" s="46"/>
      <c r="EQ273" s="46"/>
      <c r="ER273" s="46"/>
      <c r="ES273" s="46"/>
      <c r="ET273" s="46"/>
      <c r="EU273" s="46" t="s">
        <v>647</v>
      </c>
    </row>
    <row r="274" spans="146:151" x14ac:dyDescent="0.2">
      <c r="EP274" s="46"/>
      <c r="EQ274" s="46"/>
      <c r="ER274" s="46"/>
      <c r="ES274" s="46"/>
      <c r="ET274" s="46"/>
      <c r="EU274" s="46" t="s">
        <v>648</v>
      </c>
    </row>
    <row r="275" spans="146:151" x14ac:dyDescent="0.2">
      <c r="EP275" s="46"/>
      <c r="EQ275" s="46"/>
      <c r="ER275" s="46"/>
      <c r="ES275" s="46"/>
      <c r="ET275" s="46"/>
      <c r="EU275" s="46" t="s">
        <v>649</v>
      </c>
    </row>
    <row r="276" spans="146:151" x14ac:dyDescent="0.2">
      <c r="EP276" s="46"/>
      <c r="EQ276" s="46"/>
      <c r="ER276" s="46"/>
      <c r="ES276" s="46"/>
      <c r="ET276" s="46"/>
      <c r="EU276" s="46" t="s">
        <v>650</v>
      </c>
    </row>
    <row r="277" spans="146:151" x14ac:dyDescent="0.2">
      <c r="EP277" s="46"/>
      <c r="EQ277" s="46"/>
      <c r="ER277" s="46"/>
      <c r="ES277" s="46"/>
      <c r="ET277" s="46"/>
      <c r="EU277" s="46" t="s">
        <v>651</v>
      </c>
    </row>
    <row r="278" spans="146:151" x14ac:dyDescent="0.2">
      <c r="EP278" s="46"/>
      <c r="EQ278" s="46"/>
      <c r="ER278" s="46"/>
      <c r="ES278" s="46"/>
      <c r="ET278" s="46"/>
      <c r="EU278" s="46" t="s">
        <v>652</v>
      </c>
    </row>
    <row r="279" spans="146:151" x14ac:dyDescent="0.2">
      <c r="EP279" s="46"/>
      <c r="EQ279" s="46"/>
      <c r="ER279" s="46"/>
      <c r="ES279" s="46"/>
      <c r="ET279" s="46"/>
      <c r="EU279" s="46" t="s">
        <v>653</v>
      </c>
    </row>
    <row r="280" spans="146:151" x14ac:dyDescent="0.2">
      <c r="EP280" s="46"/>
      <c r="EQ280" s="46"/>
      <c r="ER280" s="46"/>
      <c r="ES280" s="46"/>
      <c r="ET280" s="46"/>
      <c r="EU280" s="46" t="s">
        <v>654</v>
      </c>
    </row>
    <row r="281" spans="146:151" x14ac:dyDescent="0.2">
      <c r="EP281" s="46"/>
      <c r="EQ281" s="46"/>
      <c r="ER281" s="46"/>
      <c r="ES281" s="46"/>
      <c r="ET281" s="46"/>
      <c r="EU281" s="46" t="s">
        <v>655</v>
      </c>
    </row>
    <row r="282" spans="146:151" x14ac:dyDescent="0.2">
      <c r="EP282" s="46"/>
      <c r="EQ282" s="46"/>
      <c r="ER282" s="46"/>
      <c r="ES282" s="46"/>
      <c r="ET282" s="46"/>
      <c r="EU282" s="46" t="s">
        <v>656</v>
      </c>
    </row>
    <row r="283" spans="146:151" x14ac:dyDescent="0.2">
      <c r="EP283" s="46"/>
      <c r="EQ283" s="46"/>
      <c r="ER283" s="46"/>
      <c r="ES283" s="46"/>
      <c r="ET283" s="46"/>
      <c r="EU283" s="46" t="s">
        <v>657</v>
      </c>
    </row>
    <row r="284" spans="146:151" x14ac:dyDescent="0.2">
      <c r="EP284" s="46"/>
      <c r="EQ284" s="46"/>
      <c r="ER284" s="46"/>
      <c r="ES284" s="46"/>
      <c r="ET284" s="46"/>
      <c r="EU284" s="46" t="s">
        <v>658</v>
      </c>
    </row>
    <row r="285" spans="146:151" x14ac:dyDescent="0.2">
      <c r="EP285" s="46"/>
      <c r="EQ285" s="46"/>
      <c r="ER285" s="46"/>
      <c r="ES285" s="46"/>
      <c r="ET285" s="46"/>
      <c r="EU285" s="46" t="s">
        <v>659</v>
      </c>
    </row>
    <row r="286" spans="146:151" x14ac:dyDescent="0.2">
      <c r="EP286" s="46"/>
      <c r="EQ286" s="46"/>
      <c r="ER286" s="46"/>
      <c r="ES286" s="46"/>
      <c r="ET286" s="46"/>
      <c r="EU286" s="46" t="s">
        <v>660</v>
      </c>
    </row>
    <row r="287" spans="146:151" x14ac:dyDescent="0.2">
      <c r="EP287" s="46"/>
      <c r="EQ287" s="46"/>
      <c r="ER287" s="46"/>
      <c r="ES287" s="46"/>
      <c r="ET287" s="46"/>
      <c r="EU287" s="46" t="s">
        <v>661</v>
      </c>
    </row>
    <row r="288" spans="146:151" x14ac:dyDescent="0.2">
      <c r="EP288" s="46"/>
      <c r="EQ288" s="46"/>
      <c r="ER288" s="46"/>
      <c r="ES288" s="46"/>
      <c r="ET288" s="46"/>
      <c r="EU288" s="46" t="s">
        <v>662</v>
      </c>
    </row>
    <row r="289" spans="146:151" x14ac:dyDescent="0.2">
      <c r="EP289" s="46"/>
      <c r="EQ289" s="46"/>
      <c r="ER289" s="46"/>
      <c r="ES289" s="46"/>
      <c r="ET289" s="46"/>
      <c r="EU289" s="46" t="s">
        <v>663</v>
      </c>
    </row>
    <row r="290" spans="146:151" x14ac:dyDescent="0.2">
      <c r="EP290" s="46"/>
      <c r="EQ290" s="46"/>
      <c r="ER290" s="46"/>
      <c r="ES290" s="46"/>
      <c r="ET290" s="46"/>
      <c r="EU290" s="46" t="s">
        <v>664</v>
      </c>
    </row>
    <row r="291" spans="146:151" x14ac:dyDescent="0.2">
      <c r="EP291" s="46"/>
      <c r="EQ291" s="46"/>
      <c r="ER291" s="46"/>
      <c r="ES291" s="46"/>
      <c r="ET291" s="46"/>
      <c r="EU291" s="46" t="s">
        <v>665</v>
      </c>
    </row>
    <row r="292" spans="146:151" x14ac:dyDescent="0.2">
      <c r="EP292" s="46"/>
      <c r="EQ292" s="46"/>
      <c r="ER292" s="46"/>
      <c r="ES292" s="46"/>
      <c r="ET292" s="46"/>
      <c r="EU292" s="46" t="s">
        <v>666</v>
      </c>
    </row>
    <row r="293" spans="146:151" x14ac:dyDescent="0.2">
      <c r="EP293" s="46"/>
      <c r="EQ293" s="46"/>
      <c r="ER293" s="46"/>
      <c r="ES293" s="46"/>
      <c r="ET293" s="46"/>
      <c r="EU293" s="46" t="s">
        <v>667</v>
      </c>
    </row>
    <row r="294" spans="146:151" x14ac:dyDescent="0.2">
      <c r="EP294" s="46"/>
      <c r="EQ294" s="46"/>
      <c r="ER294" s="46"/>
      <c r="ES294" s="46"/>
      <c r="ET294" s="46"/>
      <c r="EU294" s="46" t="s">
        <v>668</v>
      </c>
    </row>
    <row r="295" spans="146:151" x14ac:dyDescent="0.2">
      <c r="EP295" s="46"/>
      <c r="EQ295" s="46"/>
      <c r="ER295" s="46"/>
      <c r="ES295" s="46"/>
      <c r="ET295" s="46"/>
      <c r="EU295" s="46" t="s">
        <v>669</v>
      </c>
    </row>
    <row r="296" spans="146:151" x14ac:dyDescent="0.2">
      <c r="EP296" s="46"/>
      <c r="EQ296" s="46"/>
      <c r="ER296" s="46"/>
      <c r="ES296" s="46"/>
      <c r="ET296" s="46"/>
      <c r="EU296" s="46" t="s">
        <v>670</v>
      </c>
    </row>
    <row r="297" spans="146:151" x14ac:dyDescent="0.2">
      <c r="EP297" s="46"/>
      <c r="EQ297" s="46"/>
      <c r="ER297" s="46"/>
      <c r="ES297" s="46"/>
      <c r="ET297" s="46"/>
      <c r="EU297" s="46" t="s">
        <v>671</v>
      </c>
    </row>
    <row r="298" spans="146:151" x14ac:dyDescent="0.2">
      <c r="EP298" s="46"/>
      <c r="EQ298" s="46"/>
      <c r="ER298" s="46"/>
      <c r="ES298" s="46"/>
      <c r="ET298" s="46"/>
      <c r="EU298" s="46" t="s">
        <v>672</v>
      </c>
    </row>
    <row r="299" spans="146:151" x14ac:dyDescent="0.2">
      <c r="EP299" s="46"/>
      <c r="EQ299" s="46"/>
      <c r="ER299" s="46"/>
      <c r="ES299" s="46"/>
      <c r="ET299" s="46"/>
      <c r="EU299" s="46" t="s">
        <v>673</v>
      </c>
    </row>
    <row r="300" spans="146:151" x14ac:dyDescent="0.2">
      <c r="EP300" s="46"/>
      <c r="EQ300" s="46"/>
      <c r="ER300" s="46"/>
      <c r="ES300" s="46"/>
      <c r="ET300" s="46"/>
      <c r="EU300" s="46" t="s">
        <v>674</v>
      </c>
    </row>
    <row r="301" spans="146:151" x14ac:dyDescent="0.2">
      <c r="EP301" s="46"/>
      <c r="EQ301" s="46"/>
      <c r="ER301" s="46"/>
      <c r="ES301" s="46"/>
      <c r="ET301" s="46"/>
      <c r="EU301" s="46" t="s">
        <v>675</v>
      </c>
    </row>
    <row r="302" spans="146:151" x14ac:dyDescent="0.2">
      <c r="EP302" s="46"/>
      <c r="EQ302" s="46"/>
      <c r="ER302" s="46"/>
      <c r="ES302" s="46"/>
      <c r="ET302" s="46"/>
      <c r="EU302" s="46" t="s">
        <v>676</v>
      </c>
    </row>
    <row r="303" spans="146:151" x14ac:dyDescent="0.2">
      <c r="EP303" s="46"/>
      <c r="EQ303" s="46"/>
      <c r="ER303" s="46"/>
      <c r="ES303" s="46"/>
      <c r="ET303" s="46"/>
      <c r="EU303" s="46" t="s">
        <v>677</v>
      </c>
    </row>
    <row r="304" spans="146:151" x14ac:dyDescent="0.2">
      <c r="EP304" s="46"/>
      <c r="EQ304" s="46"/>
      <c r="ER304" s="46"/>
      <c r="ES304" s="46"/>
      <c r="ET304" s="46"/>
      <c r="EU304" s="46" t="s">
        <v>678</v>
      </c>
    </row>
    <row r="305" spans="146:151" x14ac:dyDescent="0.2">
      <c r="EP305" s="46"/>
      <c r="EQ305" s="46"/>
      <c r="ER305" s="46"/>
      <c r="ES305" s="46"/>
      <c r="ET305" s="46"/>
      <c r="EU305" s="46" t="s">
        <v>679</v>
      </c>
    </row>
  </sheetData>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2BDBB5B03C9D4BA267AB12765501C1" ma:contentTypeVersion="15" ma:contentTypeDescription="Create a new document." ma:contentTypeScope="" ma:versionID="70c61f76e2767a0a3cf52c2ff479a7fc">
  <xsd:schema xmlns:xsd="http://www.w3.org/2001/XMLSchema" xmlns:xs="http://www.w3.org/2001/XMLSchema" xmlns:p="http://schemas.microsoft.com/office/2006/metadata/properties" xmlns:ns2="53eb06c1-4eb9-4c19-82c4-782998bc9b2f" xmlns:ns3="ef73edad-b279-4fee-ba95-42fb0548a814" targetNamespace="http://schemas.microsoft.com/office/2006/metadata/properties" ma:root="true" ma:fieldsID="9a2d48118e52e650da4f0d440b54ccb3" ns2:_="" ns3:_="">
    <xsd:import namespace="53eb06c1-4eb9-4c19-82c4-782998bc9b2f"/>
    <xsd:import namespace="ef73edad-b279-4fee-ba95-42fb0548a8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b06c1-4eb9-4c19-82c4-782998bc9b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73edad-b279-4fee-ba95-42fb0548a8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0ebbf2e-e536-4c01-8b91-80a38ff87353}" ma:internalName="TaxCatchAll" ma:showField="CatchAllData" ma:web="ef73edad-b279-4fee-ba95-42fb0548a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eb06c1-4eb9-4c19-82c4-782998bc9b2f">
      <Terms xmlns="http://schemas.microsoft.com/office/infopath/2007/PartnerControls"/>
    </lcf76f155ced4ddcb4097134ff3c332f>
    <TaxCatchAll xmlns="ef73edad-b279-4fee-ba95-42fb0548a814" xsi:nil="true"/>
  </documentManagement>
</p:properties>
</file>

<file path=customXml/itemProps1.xml><?xml version="1.0" encoding="utf-8"?>
<ds:datastoreItem xmlns:ds="http://schemas.openxmlformats.org/officeDocument/2006/customXml" ds:itemID="{D38C623F-F52A-4B50-B31C-1260B2DA7468}">
  <ds:schemaRefs>
    <ds:schemaRef ds:uri="http://schemas.microsoft.com/sharepoint/v3/contenttype/forms"/>
  </ds:schemaRefs>
</ds:datastoreItem>
</file>

<file path=customXml/itemProps2.xml><?xml version="1.0" encoding="utf-8"?>
<ds:datastoreItem xmlns:ds="http://schemas.openxmlformats.org/officeDocument/2006/customXml" ds:itemID="{56475908-75A7-4BCF-BD5D-E6F6A1531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b06c1-4eb9-4c19-82c4-782998bc9b2f"/>
    <ds:schemaRef ds:uri="ef73edad-b279-4fee-ba95-42fb0548a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462D9-F950-4A2A-A621-C21ACEFA42DF}">
  <ds:schemaRefs>
    <ds:schemaRef ds:uri="http://schemas.microsoft.com/office/2006/metadata/properties"/>
    <ds:schemaRef ds:uri="http://schemas.microsoft.com/office/infopath/2007/PartnerControls"/>
    <ds:schemaRef ds:uri="53eb06c1-4eb9-4c19-82c4-782998bc9b2f"/>
    <ds:schemaRef ds:uri="ef73edad-b279-4fee-ba95-42fb0548a8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Quote_Summary</vt:lpstr>
      <vt:lpstr>Appendix_A Stationery Kitchen</vt:lpstr>
      <vt:lpstr>Appendix_B Copy Paper</vt:lpstr>
      <vt:lpstr>Appendix_C Janitorial Personal</vt:lpstr>
      <vt:lpstr>Order_Summary</vt:lpstr>
      <vt:lpstr>Lookups</vt:lpstr>
      <vt:lpstr>AncServ</vt:lpstr>
      <vt:lpstr>Category</vt:lpstr>
      <vt:lpstr>Catergory</vt:lpstr>
      <vt:lpstr>Contractors</vt:lpstr>
      <vt:lpstr>Copy</vt:lpstr>
      <vt:lpstr>CTerm</vt:lpstr>
      <vt:lpstr>Extensions</vt:lpstr>
      <vt:lpstr>Janitorial</vt:lpstr>
      <vt:lpstr>Office_Kitchen_Provisions</vt:lpstr>
      <vt:lpstr>Office_Stationery</vt:lpstr>
      <vt:lpstr>OrderType</vt:lpstr>
      <vt:lpstr>Orgs1</vt:lpstr>
      <vt:lpstr>Orgs2</vt:lpstr>
      <vt:lpstr>Orgs3</vt:lpstr>
      <vt:lpstr>Orgs4</vt:lpstr>
      <vt:lpstr>Orgs5</vt:lpstr>
      <vt:lpstr>OrgType</vt:lpstr>
      <vt:lpstr>Panel</vt:lpstr>
      <vt:lpstr>Periph</vt:lpstr>
      <vt:lpstr>PlanTypes</vt:lpstr>
      <vt:lpstr>ProdGrade</vt:lpstr>
      <vt:lpstr>ProdType</vt:lpstr>
      <vt:lpstr>PType</vt:lpstr>
      <vt:lpstr>PurchaseType</vt:lpstr>
      <vt:lpstr>RegionLoc</vt:lpstr>
      <vt:lpstr>statkitlookup</vt:lpstr>
      <vt:lpstr>Term</vt:lpstr>
      <vt:lpstr>UpgComp</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Finance</dc:creator>
  <cp:keywords/>
  <dc:description/>
  <cp:lastModifiedBy>Trichilo,David</cp:lastModifiedBy>
  <cp:revision/>
  <dcterms:created xsi:type="dcterms:W3CDTF">2017-08-31T03:25:22Z</dcterms:created>
  <dcterms:modified xsi:type="dcterms:W3CDTF">2023-02-10T05:55:06Z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0x010100B52BDBB5B03C9D4BA267AB12765501C1</vt:lpwstr>
  </property>
  <property fmtid="{D5CDD505-2E9C-101B-9397-08002B2CF9AE}" pid="3" name="MediaServiceImageTags">
    <vt:lpwstr/>
  </property>
</Properties>
</file>