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Z:\Corporate-Strategy-and-Performance\Information-Technology-and-Comunications\6.Corporate-Communications-Projects\BRU\BRU\02 Final\Other documents\"/>
    </mc:Choice>
  </mc:AlternateContent>
  <bookViews>
    <workbookView xWindow="480" yWindow="30" windowWidth="16080" windowHeight="6210"/>
  </bookViews>
  <sheets>
    <sheet name="Cover" sheetId="1" r:id="rId1"/>
    <sheet name="Browse" sheetId="9" r:id="rId2"/>
    <sheet name="Search by Name" sheetId="7" r:id="rId3"/>
    <sheet name="Master Sheet" sheetId="8" state="hidden" r:id="rId4"/>
  </sheets>
  <definedNames>
    <definedName name="Searchbox">'Search by Name'!$C$4</definedName>
  </definedNames>
  <calcPr calcId="152511" forceFullCalc="1"/>
</workbook>
</file>

<file path=xl/calcChain.xml><?xml version="1.0" encoding="utf-8"?>
<calcChain xmlns="http://schemas.openxmlformats.org/spreadsheetml/2006/main">
  <c r="D4" i="7" l="1"/>
  <c r="I7" i="8"/>
  <c r="I8" i="8"/>
  <c r="I9" i="8"/>
  <c r="I10" i="8"/>
  <c r="I11" i="8"/>
  <c r="I12" i="8"/>
  <c r="I13" i="8"/>
  <c r="I14" i="8"/>
  <c r="I17" i="8"/>
  <c r="I18" i="8"/>
  <c r="I19" i="8"/>
  <c r="I20" i="8"/>
  <c r="I21" i="8"/>
  <c r="I22" i="8"/>
  <c r="I23" i="8"/>
  <c r="I24" i="8"/>
  <c r="I26" i="8"/>
  <c r="I27" i="8"/>
  <c r="I28" i="8"/>
  <c r="I29" i="8"/>
  <c r="I30" i="8"/>
  <c r="I31" i="8"/>
  <c r="I32" i="8"/>
  <c r="I33" i="8"/>
  <c r="I34" i="8"/>
  <c r="I35" i="8"/>
  <c r="I36" i="8"/>
  <c r="I37" i="8"/>
  <c r="I38" i="8"/>
  <c r="I66" i="8"/>
  <c r="I39" i="8"/>
  <c r="I40" i="8"/>
  <c r="I41" i="8"/>
  <c r="I42" i="8"/>
  <c r="I43" i="8"/>
  <c r="I44" i="8"/>
  <c r="I45" i="8"/>
  <c r="I46" i="8"/>
  <c r="I47" i="8"/>
  <c r="I48" i="8"/>
  <c r="I49" i="8"/>
  <c r="I50" i="8"/>
  <c r="I51" i="8"/>
  <c r="I52" i="8"/>
  <c r="I53" i="8"/>
  <c r="I54" i="8"/>
  <c r="I55" i="8"/>
  <c r="I56" i="8"/>
  <c r="I57" i="8"/>
  <c r="I58" i="8"/>
  <c r="I59" i="8"/>
  <c r="I60" i="8"/>
  <c r="I61" i="8"/>
  <c r="I64" i="8"/>
  <c r="I62" i="8"/>
  <c r="I63" i="8"/>
  <c r="I65" i="8"/>
  <c r="I67" i="8"/>
  <c r="I68" i="8"/>
  <c r="I69" i="8"/>
  <c r="I70" i="8"/>
  <c r="I71" i="8"/>
  <c r="I72" i="8"/>
  <c r="I73" i="8"/>
  <c r="I74" i="8"/>
  <c r="I75" i="8"/>
  <c r="I76" i="8"/>
  <c r="I77" i="8"/>
  <c r="I78" i="8"/>
  <c r="I79" i="8"/>
  <c r="I80" i="8"/>
  <c r="I81" i="8"/>
  <c r="I82" i="8"/>
  <c r="I83" i="8"/>
  <c r="I84" i="8"/>
  <c r="I85" i="8"/>
  <c r="I86" i="8"/>
  <c r="I87" i="8"/>
  <c r="I88" i="8"/>
  <c r="I89" i="8"/>
  <c r="I90" i="8"/>
  <c r="I91" i="8"/>
  <c r="I92" i="8"/>
  <c r="I93" i="8"/>
  <c r="I94" i="8"/>
  <c r="I95" i="8"/>
  <c r="I96" i="8"/>
  <c r="I97" i="8"/>
  <c r="I98" i="8"/>
  <c r="I99" i="8"/>
  <c r="I100" i="8"/>
  <c r="I101" i="8"/>
  <c r="I102" i="8"/>
  <c r="I103" i="8"/>
  <c r="I104" i="8"/>
  <c r="I105" i="8"/>
  <c r="I106" i="8"/>
  <c r="I107" i="8"/>
  <c r="I108" i="8"/>
  <c r="I109" i="8"/>
  <c r="I110" i="8"/>
  <c r="I111" i="8"/>
  <c r="I112" i="8"/>
  <c r="I113" i="8"/>
  <c r="I114" i="8"/>
  <c r="I115" i="8"/>
  <c r="I116" i="8"/>
  <c r="I117" i="8"/>
  <c r="I118" i="8"/>
  <c r="I119" i="8"/>
  <c r="I120" i="8"/>
  <c r="I121" i="8"/>
  <c r="I122" i="8"/>
  <c r="I123" i="8"/>
  <c r="I124" i="8"/>
  <c r="I125" i="8"/>
  <c r="I126" i="8"/>
  <c r="I128" i="8"/>
  <c r="I129" i="8"/>
  <c r="I130" i="8"/>
  <c r="I131" i="8"/>
  <c r="I132" i="8"/>
  <c r="I133" i="8"/>
  <c r="I134" i="8"/>
  <c r="I135" i="8"/>
  <c r="I136" i="8"/>
  <c r="I137" i="8"/>
  <c r="I138" i="8"/>
  <c r="I139" i="8"/>
  <c r="I140" i="8"/>
  <c r="I141" i="8"/>
  <c r="I142" i="8"/>
  <c r="I143" i="8"/>
  <c r="I144" i="8"/>
  <c r="I145" i="8"/>
  <c r="I146" i="8"/>
  <c r="I147" i="8"/>
  <c r="I148" i="8"/>
  <c r="I149" i="8"/>
  <c r="I150" i="8"/>
  <c r="I151" i="8"/>
  <c r="I152" i="8"/>
  <c r="I153" i="8"/>
  <c r="I155" i="8"/>
  <c r="I156" i="8"/>
  <c r="I157" i="8"/>
  <c r="I158" i="8"/>
  <c r="I159" i="8"/>
  <c r="I160" i="8"/>
  <c r="I161" i="8"/>
  <c r="I162" i="8"/>
  <c r="I163" i="8"/>
  <c r="I164" i="8"/>
  <c r="I165" i="8"/>
  <c r="I166" i="8"/>
  <c r="I167" i="8"/>
  <c r="I168" i="8"/>
  <c r="I169" i="8"/>
  <c r="I170" i="8"/>
  <c r="I171" i="8"/>
  <c r="I172" i="8"/>
  <c r="I173" i="8"/>
  <c r="I174" i="8"/>
  <c r="I175" i="8"/>
  <c r="I176" i="8"/>
  <c r="I177" i="8"/>
  <c r="I178" i="8"/>
  <c r="I179" i="8"/>
  <c r="I180" i="8"/>
  <c r="I181" i="8"/>
  <c r="I182" i="8"/>
  <c r="I183" i="8"/>
  <c r="I184" i="8"/>
  <c r="I185" i="8"/>
  <c r="I186" i="8"/>
  <c r="I187" i="8"/>
  <c r="I188" i="8"/>
  <c r="I189" i="8"/>
  <c r="I190" i="8"/>
  <c r="I191" i="8"/>
  <c r="I192" i="8"/>
  <c r="I193" i="8"/>
  <c r="I194" i="8"/>
  <c r="I195" i="8"/>
  <c r="I196" i="8"/>
  <c r="I197" i="8"/>
  <c r="I198" i="8"/>
  <c r="I199" i="8"/>
  <c r="I200" i="8"/>
  <c r="I201" i="8"/>
  <c r="I202" i="8"/>
  <c r="I203" i="8"/>
  <c r="I204" i="8"/>
  <c r="I205" i="8"/>
  <c r="I206" i="8"/>
  <c r="I207" i="8"/>
  <c r="I209" i="8"/>
  <c r="I210" i="8"/>
  <c r="I211" i="8"/>
  <c r="I212" i="8"/>
  <c r="I213" i="8"/>
  <c r="I214" i="8"/>
  <c r="I215" i="8"/>
  <c r="I216" i="8"/>
  <c r="I217" i="8"/>
  <c r="I218" i="8"/>
  <c r="I219" i="8"/>
  <c r="I229" i="8"/>
  <c r="I230" i="8"/>
  <c r="I231" i="8"/>
  <c r="I232" i="8"/>
  <c r="I233" i="8"/>
  <c r="I234" i="8"/>
  <c r="I235" i="8"/>
  <c r="I236" i="8"/>
  <c r="I237" i="8"/>
  <c r="I238" i="8"/>
  <c r="I239" i="8"/>
  <c r="I240" i="8"/>
  <c r="I241" i="8"/>
  <c r="I242" i="8"/>
  <c r="I243" i="8"/>
  <c r="I244" i="8"/>
  <c r="I245" i="8"/>
  <c r="I246" i="8"/>
  <c r="I247" i="8"/>
  <c r="I248" i="8"/>
  <c r="I249" i="8"/>
  <c r="I250" i="8"/>
  <c r="I251" i="8"/>
  <c r="I252" i="8"/>
  <c r="I253" i="8"/>
  <c r="I254" i="8"/>
  <c r="I255" i="8"/>
  <c r="I256" i="8"/>
  <c r="I257" i="8"/>
  <c r="I258" i="8"/>
  <c r="I259" i="8"/>
  <c r="I260" i="8"/>
  <c r="I261" i="8"/>
  <c r="I262" i="8"/>
  <c r="I263" i="8"/>
  <c r="I264" i="8"/>
  <c r="I265" i="8"/>
  <c r="I266" i="8"/>
  <c r="I267" i="8"/>
  <c r="I268" i="8"/>
  <c r="I269" i="8"/>
  <c r="I270" i="8"/>
  <c r="I271" i="8"/>
  <c r="I272" i="8"/>
  <c r="I273" i="8"/>
  <c r="I274" i="8"/>
  <c r="I275" i="8"/>
  <c r="I276" i="8"/>
  <c r="I277" i="8"/>
  <c r="I278" i="8"/>
  <c r="I279" i="8"/>
  <c r="I280" i="8"/>
  <c r="I281" i="8"/>
  <c r="I282" i="8"/>
  <c r="I283" i="8"/>
  <c r="I284" i="8"/>
  <c r="I285" i="8"/>
  <c r="I286" i="8"/>
  <c r="I287" i="8"/>
  <c r="I288" i="8"/>
  <c r="I289" i="8"/>
  <c r="I290" i="8"/>
  <c r="I291" i="8"/>
  <c r="I292" i="8"/>
  <c r="I293" i="8"/>
  <c r="I294" i="8"/>
  <c r="I295" i="8"/>
  <c r="I296" i="8"/>
  <c r="I297" i="8"/>
  <c r="I298" i="8"/>
  <c r="I299" i="8"/>
  <c r="I300" i="8"/>
  <c r="I301" i="8"/>
  <c r="I302" i="8"/>
  <c r="I303" i="8"/>
  <c r="I304" i="8"/>
  <c r="I305" i="8"/>
  <c r="I306" i="8"/>
  <c r="I307" i="8"/>
  <c r="I308" i="8"/>
  <c r="I309" i="8"/>
  <c r="I310" i="8"/>
  <c r="I311" i="8"/>
  <c r="I312" i="8"/>
  <c r="I313" i="8"/>
  <c r="I314" i="8"/>
  <c r="I315" i="8"/>
  <c r="I316" i="8"/>
  <c r="I317" i="8"/>
  <c r="I318" i="8"/>
  <c r="I319" i="8"/>
  <c r="I320" i="8"/>
  <c r="I321" i="8"/>
  <c r="I322" i="8"/>
  <c r="I323" i="8"/>
  <c r="I324" i="8"/>
  <c r="I325" i="8"/>
  <c r="I326" i="8"/>
  <c r="I327" i="8"/>
  <c r="I328" i="8"/>
  <c r="I329" i="8"/>
  <c r="I330" i="8"/>
  <c r="I331" i="8"/>
  <c r="I332" i="8"/>
  <c r="I333" i="8"/>
  <c r="I334" i="8"/>
  <c r="I335" i="8"/>
  <c r="I336" i="8"/>
  <c r="I337" i="8"/>
  <c r="I338" i="8"/>
  <c r="I339" i="8"/>
  <c r="I340" i="8"/>
  <c r="I341" i="8"/>
  <c r="I342" i="8"/>
  <c r="I343" i="8"/>
  <c r="I344" i="8"/>
  <c r="I345" i="8"/>
  <c r="I346" i="8"/>
  <c r="I347" i="8"/>
  <c r="I348" i="8"/>
  <c r="I349" i="8"/>
  <c r="I350" i="8"/>
  <c r="I351" i="8"/>
  <c r="I352" i="8"/>
  <c r="I353" i="8"/>
  <c r="I354" i="8"/>
  <c r="I355" i="8"/>
  <c r="I356" i="8"/>
  <c r="I357" i="8"/>
  <c r="I358" i="8"/>
  <c r="I359" i="8"/>
  <c r="I360" i="8"/>
  <c r="I361" i="8"/>
  <c r="I362" i="8"/>
  <c r="I363" i="8"/>
  <c r="I364" i="8"/>
  <c r="I365" i="8"/>
  <c r="I366" i="8"/>
  <c r="I367" i="8"/>
  <c r="I368" i="8"/>
  <c r="I369" i="8"/>
  <c r="I370" i="8"/>
  <c r="I371" i="8"/>
  <c r="I372" i="8"/>
  <c r="I373" i="8"/>
  <c r="I374" i="8"/>
  <c r="I375" i="8"/>
  <c r="I376" i="8"/>
  <c r="I377" i="8"/>
  <c r="I378" i="8"/>
  <c r="I379" i="8"/>
  <c r="I380" i="8"/>
  <c r="I381" i="8"/>
  <c r="I382" i="8"/>
  <c r="I383" i="8"/>
  <c r="I384" i="8"/>
  <c r="I385" i="8"/>
  <c r="I386" i="8"/>
  <c r="I387" i="8"/>
  <c r="I388" i="8"/>
  <c r="I389" i="8"/>
  <c r="I390" i="8"/>
  <c r="I391" i="8"/>
  <c r="I392" i="8"/>
  <c r="I393" i="8"/>
  <c r="I394" i="8"/>
  <c r="I395" i="8"/>
  <c r="I396" i="8"/>
  <c r="I397" i="8"/>
  <c r="I398" i="8"/>
  <c r="I399" i="8"/>
  <c r="I400" i="8"/>
  <c r="I401" i="8"/>
  <c r="I402" i="8"/>
  <c r="I403" i="8"/>
  <c r="I404" i="8"/>
  <c r="I405" i="8"/>
  <c r="I406" i="8"/>
  <c r="I407" i="8"/>
  <c r="I408" i="8"/>
  <c r="I409" i="8"/>
  <c r="I410" i="8"/>
  <c r="I411" i="8"/>
  <c r="I412" i="8"/>
  <c r="I413" i="8"/>
  <c r="I414" i="8"/>
  <c r="I415" i="8"/>
  <c r="I416" i="8"/>
  <c r="I417" i="8"/>
  <c r="I418" i="8"/>
  <c r="I419" i="8"/>
  <c r="I420" i="8"/>
  <c r="I421" i="8"/>
  <c r="I422" i="8"/>
  <c r="I423" i="8"/>
  <c r="I424" i="8"/>
  <c r="I425" i="8"/>
  <c r="I426" i="8"/>
  <c r="I427" i="8"/>
  <c r="I428" i="8"/>
  <c r="I429" i="8"/>
  <c r="I430" i="8"/>
  <c r="I431" i="8"/>
  <c r="I432" i="8"/>
  <c r="I433" i="8"/>
  <c r="I434" i="8"/>
  <c r="I435" i="8"/>
  <c r="I436" i="8"/>
  <c r="I437" i="8"/>
  <c r="I438" i="8"/>
  <c r="I439" i="8"/>
  <c r="I440" i="8"/>
  <c r="I441" i="8"/>
  <c r="I442" i="8"/>
  <c r="I443" i="8"/>
  <c r="I444" i="8"/>
  <c r="I445" i="8"/>
  <c r="I446" i="8"/>
  <c r="I447" i="8"/>
  <c r="I448" i="8"/>
  <c r="I449" i="8"/>
  <c r="I450" i="8"/>
  <c r="I451" i="8"/>
  <c r="I452" i="8"/>
  <c r="I453" i="8"/>
  <c r="I454" i="8"/>
  <c r="I455" i="8"/>
  <c r="I456" i="8"/>
  <c r="I457" i="8"/>
  <c r="I458" i="8"/>
  <c r="I459" i="8"/>
  <c r="I460" i="8"/>
  <c r="I461" i="8"/>
  <c r="I462" i="8"/>
  <c r="I463" i="8"/>
  <c r="I464" i="8"/>
  <c r="I465" i="8"/>
  <c r="I466" i="8"/>
  <c r="I467" i="8"/>
  <c r="I468" i="8"/>
  <c r="I469" i="8"/>
  <c r="I470" i="8"/>
  <c r="I471" i="8"/>
  <c r="I472" i="8"/>
  <c r="I473" i="8"/>
  <c r="I474" i="8"/>
  <c r="I475" i="8"/>
  <c r="I476" i="8"/>
  <c r="I477" i="8"/>
  <c r="I478" i="8"/>
  <c r="I479" i="8"/>
  <c r="I480" i="8"/>
  <c r="I481" i="8"/>
  <c r="I482" i="8"/>
  <c r="I483" i="8"/>
  <c r="I484" i="8"/>
  <c r="I485" i="8"/>
  <c r="I486" i="8"/>
  <c r="I487" i="8"/>
  <c r="I488" i="8"/>
  <c r="I489" i="8"/>
  <c r="I490" i="8"/>
  <c r="I491" i="8"/>
  <c r="I492" i="8"/>
  <c r="I493" i="8"/>
  <c r="I494" i="8"/>
  <c r="I495" i="8"/>
  <c r="I496" i="8"/>
  <c r="I497" i="8"/>
  <c r="I498" i="8"/>
  <c r="I499" i="8"/>
  <c r="I500" i="8"/>
  <c r="I501" i="8"/>
  <c r="I502" i="8"/>
  <c r="I503" i="8"/>
  <c r="I504" i="8"/>
  <c r="I505" i="8"/>
  <c r="I506" i="8"/>
  <c r="I507" i="8"/>
  <c r="I508" i="8"/>
  <c r="I509" i="8"/>
  <c r="I510" i="8"/>
  <c r="I511" i="8"/>
  <c r="I512" i="8"/>
  <c r="I513" i="8"/>
  <c r="I517" i="8"/>
  <c r="I518" i="8"/>
  <c r="I519" i="8"/>
  <c r="I520" i="8"/>
  <c r="I521" i="8"/>
  <c r="I522" i="8"/>
  <c r="I523" i="8"/>
  <c r="I514" i="8"/>
  <c r="I524" i="8"/>
  <c r="I525" i="8"/>
  <c r="I526" i="8"/>
  <c r="I527" i="8"/>
  <c r="I528" i="8"/>
  <c r="I529" i="8"/>
  <c r="I530" i="8"/>
  <c r="I531" i="8"/>
  <c r="I532" i="8"/>
  <c r="I533" i="8"/>
  <c r="I534" i="8"/>
  <c r="I535" i="8"/>
  <c r="I536" i="8"/>
  <c r="I537" i="8"/>
  <c r="I538" i="8"/>
  <c r="I540" i="8"/>
  <c r="I541" i="8"/>
  <c r="I542" i="8"/>
  <c r="I543" i="8"/>
  <c r="I544" i="8"/>
  <c r="I545" i="8"/>
  <c r="I546" i="8"/>
  <c r="I547" i="8"/>
  <c r="I548" i="8"/>
  <c r="I549" i="8"/>
  <c r="I550" i="8"/>
  <c r="I551" i="8"/>
  <c r="I552" i="8"/>
  <c r="I553" i="8"/>
  <c r="I554" i="8"/>
  <c r="I555" i="8"/>
  <c r="I556" i="8"/>
  <c r="I557" i="8"/>
  <c r="I558" i="8"/>
  <c r="I559" i="8"/>
  <c r="I560" i="8"/>
  <c r="I561" i="8"/>
  <c r="I562" i="8"/>
  <c r="I563" i="8"/>
  <c r="I564" i="8"/>
  <c r="I565" i="8"/>
  <c r="I566" i="8"/>
  <c r="I567" i="8"/>
  <c r="I568" i="8"/>
  <c r="I569" i="8"/>
  <c r="I570" i="8"/>
  <c r="I571" i="8"/>
  <c r="I572" i="8"/>
  <c r="I573" i="8"/>
  <c r="I574" i="8"/>
  <c r="I575" i="8"/>
  <c r="I576" i="8"/>
  <c r="I577" i="8"/>
  <c r="I578" i="8"/>
  <c r="I579" i="8"/>
  <c r="I580" i="8"/>
  <c r="I581" i="8"/>
  <c r="I582" i="8"/>
  <c r="I583" i="8"/>
  <c r="I584" i="8"/>
  <c r="I585" i="8"/>
  <c r="I586" i="8"/>
  <c r="I587" i="8"/>
  <c r="I588" i="8"/>
  <c r="I589" i="8"/>
  <c r="I590" i="8"/>
  <c r="I591" i="8"/>
  <c r="I592" i="8"/>
  <c r="I593" i="8"/>
  <c r="I594" i="8"/>
  <c r="I595" i="8"/>
  <c r="I596" i="8"/>
  <c r="I597" i="8"/>
  <c r="I598" i="8"/>
  <c r="I599" i="8"/>
  <c r="I600" i="8"/>
  <c r="I601" i="8"/>
  <c r="I602" i="8"/>
  <c r="I603" i="8"/>
  <c r="I604" i="8"/>
  <c r="I605" i="8"/>
  <c r="I606" i="8"/>
  <c r="I607" i="8"/>
  <c r="I608" i="8"/>
  <c r="I609" i="8"/>
  <c r="I610" i="8"/>
  <c r="I611" i="8"/>
  <c r="I612" i="8"/>
  <c r="I613" i="8"/>
  <c r="I614" i="8"/>
  <c r="I615" i="8"/>
  <c r="I616" i="8"/>
  <c r="I617" i="8"/>
  <c r="I618" i="8"/>
  <c r="I619" i="8"/>
  <c r="I620" i="8"/>
  <c r="I621" i="8"/>
  <c r="I622" i="8"/>
  <c r="I623" i="8"/>
  <c r="I154" i="8"/>
  <c r="I515" i="8"/>
  <c r="I208" i="8"/>
  <c r="I516" i="8"/>
  <c r="I25" i="8"/>
  <c r="I539" i="8"/>
  <c r="I220" i="8"/>
  <c r="I15" i="8"/>
  <c r="I16" i="8"/>
  <c r="I127" i="8"/>
  <c r="I221" i="8"/>
  <c r="I222" i="8"/>
  <c r="I223" i="8"/>
  <c r="I224" i="8"/>
  <c r="I225" i="8"/>
  <c r="I226" i="8"/>
  <c r="I227" i="8"/>
  <c r="I228" i="8"/>
  <c r="I624" i="8"/>
  <c r="I625" i="8"/>
  <c r="I626" i="8"/>
  <c r="I627" i="8"/>
  <c r="I628" i="8"/>
  <c r="I629" i="8"/>
  <c r="I630" i="8"/>
  <c r="I631" i="8"/>
  <c r="I632" i="8"/>
  <c r="I633" i="8"/>
  <c r="I634" i="8"/>
  <c r="I635" i="8"/>
  <c r="I636" i="8"/>
  <c r="I637" i="8"/>
  <c r="I638" i="8"/>
  <c r="I639" i="8"/>
  <c r="I640" i="8"/>
  <c r="I641" i="8"/>
  <c r="I642" i="8"/>
  <c r="I643" i="8"/>
  <c r="I644" i="8"/>
  <c r="I645" i="8"/>
  <c r="I646" i="8"/>
  <c r="I647" i="8"/>
  <c r="I648" i="8"/>
  <c r="I649" i="8"/>
  <c r="I650" i="8"/>
  <c r="I651" i="8"/>
  <c r="I652" i="8"/>
  <c r="I653" i="8"/>
  <c r="I654" i="8"/>
  <c r="I655" i="8"/>
  <c r="I656" i="8"/>
  <c r="I657" i="8"/>
  <c r="I658" i="8"/>
  <c r="I659" i="8"/>
  <c r="I660" i="8"/>
  <c r="I661" i="8"/>
  <c r="I662" i="8"/>
  <c r="I663" i="8"/>
  <c r="I664" i="8"/>
  <c r="I665" i="8"/>
  <c r="I666" i="8"/>
  <c r="I667" i="8"/>
  <c r="I668" i="8"/>
  <c r="I669" i="8"/>
  <c r="I670" i="8"/>
  <c r="I671" i="8"/>
  <c r="I672" i="8"/>
  <c r="I673" i="8"/>
  <c r="I674" i="8"/>
  <c r="I675" i="8"/>
  <c r="I676" i="8"/>
  <c r="I677" i="8"/>
  <c r="I678" i="8"/>
  <c r="I679" i="8"/>
  <c r="I680" i="8"/>
  <c r="I681" i="8"/>
  <c r="I682" i="8"/>
  <c r="I683" i="8"/>
  <c r="I684" i="8"/>
  <c r="I685" i="8"/>
  <c r="I686" i="8"/>
  <c r="I687" i="8"/>
  <c r="I688" i="8"/>
  <c r="I689" i="8"/>
  <c r="I690" i="8"/>
  <c r="I691" i="8"/>
  <c r="I692" i="8"/>
  <c r="I693" i="8"/>
  <c r="I694" i="8"/>
  <c r="I695" i="8"/>
  <c r="I696" i="8"/>
  <c r="I697" i="8"/>
  <c r="I698" i="8"/>
  <c r="I699" i="8"/>
  <c r="I700" i="8"/>
  <c r="I701" i="8"/>
  <c r="I702" i="8"/>
  <c r="I703" i="8"/>
  <c r="I704" i="8"/>
  <c r="I705" i="8"/>
  <c r="I706" i="8"/>
  <c r="I707" i="8"/>
  <c r="I708" i="8"/>
  <c r="I709" i="8"/>
  <c r="I710" i="8"/>
  <c r="I711" i="8"/>
  <c r="I712" i="8"/>
  <c r="I713" i="8"/>
  <c r="I714" i="8"/>
  <c r="I715" i="8"/>
  <c r="I716" i="8"/>
  <c r="I717" i="8"/>
  <c r="I718" i="8"/>
  <c r="I719" i="8"/>
  <c r="I720" i="8"/>
  <c r="I721" i="8"/>
  <c r="I722" i="8"/>
  <c r="I723" i="8"/>
  <c r="I724" i="8"/>
  <c r="I725" i="8"/>
  <c r="I726" i="8"/>
  <c r="I727" i="8"/>
  <c r="I728" i="8"/>
  <c r="I729" i="8"/>
  <c r="I730" i="8"/>
  <c r="I731" i="8"/>
  <c r="I732" i="8"/>
  <c r="I733" i="8"/>
  <c r="I734" i="8"/>
  <c r="I735" i="8"/>
  <c r="I736" i="8"/>
  <c r="I737" i="8"/>
  <c r="I738" i="8"/>
  <c r="I739" i="8"/>
  <c r="I740" i="8"/>
  <c r="I741" i="8"/>
  <c r="I742" i="8"/>
  <c r="I743" i="8"/>
  <c r="I744" i="8"/>
  <c r="I745" i="8"/>
  <c r="I746" i="8"/>
  <c r="I747" i="8"/>
  <c r="I748" i="8"/>
  <c r="I749" i="8"/>
  <c r="I750" i="8"/>
  <c r="I751" i="8"/>
  <c r="I752" i="8"/>
  <c r="I753" i="8"/>
  <c r="I754" i="8"/>
  <c r="I755" i="8"/>
  <c r="I756" i="8"/>
  <c r="I757" i="8"/>
  <c r="I758" i="8"/>
  <c r="I759" i="8"/>
  <c r="I760" i="8"/>
  <c r="I761" i="8"/>
  <c r="I762" i="8"/>
  <c r="I763" i="8"/>
  <c r="I764" i="8"/>
  <c r="I765" i="8"/>
  <c r="I766" i="8"/>
  <c r="I767" i="8"/>
  <c r="I768" i="8"/>
  <c r="I769" i="8"/>
  <c r="I770" i="8"/>
  <c r="I771" i="8"/>
  <c r="I772" i="8"/>
  <c r="I773" i="8"/>
  <c r="I774" i="8"/>
  <c r="I775" i="8"/>
  <c r="I776" i="8"/>
  <c r="I777" i="8"/>
  <c r="I778" i="8"/>
  <c r="I779" i="8"/>
  <c r="I780" i="8"/>
  <c r="I781" i="8"/>
  <c r="I782" i="8"/>
  <c r="I783" i="8"/>
  <c r="I784" i="8"/>
  <c r="I785" i="8"/>
  <c r="I786" i="8"/>
  <c r="I787" i="8"/>
  <c r="I788" i="8"/>
  <c r="I789" i="8"/>
  <c r="I790" i="8"/>
  <c r="I791" i="8"/>
  <c r="I792" i="8"/>
  <c r="I793" i="8"/>
  <c r="I794" i="8"/>
  <c r="I795" i="8"/>
  <c r="I796" i="8"/>
  <c r="I797" i="8"/>
  <c r="I798" i="8"/>
  <c r="I799" i="8"/>
  <c r="I800" i="8"/>
  <c r="I801" i="8"/>
  <c r="I802" i="8"/>
  <c r="I803" i="8"/>
  <c r="I804" i="8"/>
  <c r="I805" i="8"/>
  <c r="I806" i="8"/>
  <c r="I807" i="8"/>
  <c r="I808" i="8"/>
  <c r="I809" i="8"/>
  <c r="I810" i="8"/>
  <c r="I811" i="8"/>
  <c r="I812" i="8"/>
  <c r="I813" i="8"/>
  <c r="I814" i="8"/>
  <c r="I815" i="8"/>
  <c r="I816" i="8"/>
  <c r="I817" i="8"/>
  <c r="I818" i="8"/>
  <c r="I819" i="8"/>
  <c r="I820" i="8"/>
  <c r="I821" i="8"/>
  <c r="I822" i="8"/>
  <c r="I823" i="8"/>
  <c r="I824" i="8"/>
  <c r="I825" i="8"/>
  <c r="I826" i="8"/>
  <c r="I827" i="8"/>
  <c r="I828" i="8"/>
  <c r="I829" i="8"/>
  <c r="I830" i="8"/>
  <c r="I831" i="8"/>
  <c r="I832" i="8"/>
  <c r="I833" i="8"/>
  <c r="I834" i="8"/>
  <c r="I835" i="8"/>
  <c r="I836" i="8"/>
  <c r="I837" i="8"/>
  <c r="I838" i="8"/>
  <c r="I839" i="8"/>
  <c r="I840" i="8"/>
  <c r="I841" i="8"/>
  <c r="I842" i="8"/>
  <c r="I843" i="8"/>
  <c r="I844" i="8"/>
  <c r="I845" i="8"/>
  <c r="I846" i="8"/>
  <c r="I847" i="8"/>
  <c r="I848" i="8"/>
  <c r="I849" i="8"/>
  <c r="I850" i="8"/>
  <c r="I851" i="8"/>
  <c r="I852" i="8"/>
  <c r="I853" i="8"/>
  <c r="I854" i="8"/>
  <c r="I855" i="8"/>
  <c r="I856" i="8"/>
  <c r="I857" i="8"/>
  <c r="I858" i="8"/>
  <c r="I859" i="8"/>
  <c r="I860" i="8"/>
  <c r="I861" i="8"/>
  <c r="I862" i="8"/>
  <c r="I863" i="8"/>
  <c r="I864" i="8"/>
  <c r="I865" i="8"/>
  <c r="I866" i="8"/>
  <c r="I867" i="8"/>
  <c r="I868" i="8"/>
  <c r="I869" i="8"/>
  <c r="I870" i="8"/>
  <c r="I871" i="8"/>
  <c r="I872" i="8"/>
  <c r="I873" i="8"/>
  <c r="I874" i="8"/>
  <c r="I875" i="8"/>
  <c r="I876" i="8"/>
  <c r="I877" i="8"/>
  <c r="I878" i="8"/>
  <c r="I879" i="8"/>
  <c r="I880" i="8"/>
  <c r="I881" i="8"/>
  <c r="I882" i="8"/>
  <c r="I883" i="8"/>
  <c r="I884" i="8"/>
  <c r="I885" i="8"/>
  <c r="I886" i="8"/>
  <c r="I887" i="8"/>
  <c r="I888" i="8"/>
  <c r="I889" i="8"/>
  <c r="I890" i="8"/>
  <c r="I891" i="8"/>
  <c r="I892" i="8"/>
  <c r="I893" i="8"/>
  <c r="I894" i="8"/>
  <c r="I895" i="8"/>
  <c r="I896" i="8"/>
  <c r="I897" i="8"/>
  <c r="I898" i="8"/>
  <c r="I899" i="8"/>
  <c r="I900" i="8"/>
  <c r="I901" i="8"/>
  <c r="I902" i="8"/>
  <c r="I903" i="8"/>
  <c r="I904" i="8"/>
  <c r="I905" i="8"/>
  <c r="I906" i="8"/>
  <c r="I907" i="8"/>
  <c r="I908" i="8"/>
  <c r="I909" i="8"/>
  <c r="I910" i="8"/>
  <c r="I911" i="8"/>
  <c r="I912" i="8"/>
  <c r="I913" i="8"/>
  <c r="I914" i="8"/>
  <c r="I915" i="8"/>
  <c r="I916" i="8"/>
  <c r="I917" i="8"/>
  <c r="I918" i="8"/>
  <c r="I919" i="8"/>
  <c r="I920" i="8"/>
  <c r="I921" i="8"/>
  <c r="I922" i="8"/>
  <c r="I923" i="8"/>
  <c r="I924" i="8"/>
  <c r="I925" i="8"/>
  <c r="I926" i="8"/>
  <c r="I927" i="8"/>
  <c r="I928" i="8"/>
  <c r="I929" i="8"/>
  <c r="I930" i="8"/>
  <c r="I931" i="8"/>
  <c r="I932" i="8"/>
  <c r="I933" i="8"/>
  <c r="I934" i="8"/>
  <c r="I935" i="8"/>
  <c r="I936" i="8"/>
  <c r="I937" i="8"/>
  <c r="I938" i="8"/>
  <c r="I939" i="8"/>
  <c r="I940" i="8"/>
  <c r="I941" i="8"/>
  <c r="I942" i="8"/>
  <c r="I943" i="8"/>
  <c r="I944" i="8"/>
  <c r="I945" i="8"/>
  <c r="I946" i="8"/>
  <c r="I947" i="8"/>
  <c r="I948" i="8"/>
  <c r="I949" i="8"/>
  <c r="I950" i="8"/>
  <c r="I951" i="8"/>
  <c r="I952" i="8"/>
  <c r="I953" i="8"/>
  <c r="I954" i="8"/>
  <c r="I955" i="8"/>
  <c r="I956" i="8"/>
  <c r="I957" i="8"/>
  <c r="I958" i="8"/>
  <c r="I959" i="8"/>
  <c r="I960" i="8"/>
  <c r="I961" i="8"/>
  <c r="I962" i="8"/>
  <c r="I963" i="8"/>
  <c r="I964" i="8"/>
  <c r="I965" i="8"/>
  <c r="I966" i="8"/>
  <c r="I967" i="8"/>
  <c r="I968" i="8"/>
  <c r="I969" i="8"/>
  <c r="I970" i="8"/>
  <c r="I971" i="8"/>
  <c r="I972" i="8"/>
  <c r="I973" i="8"/>
  <c r="I974" i="8"/>
  <c r="I975" i="8"/>
  <c r="I976" i="8"/>
  <c r="I977" i="8"/>
  <c r="I978" i="8"/>
  <c r="I979" i="8"/>
  <c r="I980" i="8"/>
  <c r="I981" i="8"/>
  <c r="I982" i="8"/>
  <c r="I983" i="8"/>
  <c r="I984" i="8"/>
  <c r="I985" i="8"/>
  <c r="I986" i="8"/>
  <c r="I987" i="8"/>
  <c r="I988" i="8"/>
  <c r="I989" i="8"/>
  <c r="I990" i="8"/>
  <c r="I991" i="8"/>
  <c r="I992" i="8"/>
  <c r="I993" i="8"/>
  <c r="I994" i="8"/>
  <c r="I995" i="8"/>
  <c r="I996" i="8"/>
  <c r="I997" i="8"/>
  <c r="I998" i="8"/>
  <c r="I999" i="8"/>
  <c r="I1000" i="8"/>
  <c r="I1001" i="8"/>
  <c r="G287" i="9" l="1"/>
  <c r="G288" i="9"/>
  <c r="G289" i="9"/>
  <c r="G290" i="9"/>
  <c r="G291" i="9"/>
  <c r="G292" i="9"/>
  <c r="G293" i="9"/>
  <c r="G294" i="9"/>
  <c r="G295" i="9"/>
  <c r="G296" i="9"/>
  <c r="G297" i="9"/>
  <c r="G298" i="9"/>
  <c r="G367" i="9"/>
  <c r="G368" i="9"/>
  <c r="G422" i="9"/>
  <c r="G423" i="9"/>
  <c r="G424" i="9"/>
  <c r="G425" i="9"/>
  <c r="G426" i="9"/>
  <c r="G427" i="9"/>
  <c r="G428" i="9"/>
  <c r="G429" i="9"/>
  <c r="G430" i="9"/>
  <c r="G431" i="9"/>
  <c r="G432" i="9"/>
  <c r="G433" i="9"/>
  <c r="G434" i="9"/>
  <c r="G435" i="9"/>
  <c r="G436" i="9"/>
  <c r="G437" i="9"/>
  <c r="G438" i="9"/>
  <c r="G439" i="9"/>
  <c r="G440" i="9"/>
  <c r="G441" i="9"/>
  <c r="G442" i="9"/>
  <c r="G443" i="9"/>
  <c r="G444" i="9"/>
  <c r="G445" i="9"/>
  <c r="G446" i="9"/>
  <c r="G447" i="9"/>
  <c r="G448" i="9"/>
  <c r="G449" i="9"/>
  <c r="G450" i="9"/>
  <c r="G451" i="9"/>
  <c r="G452" i="9"/>
  <c r="G453" i="9"/>
  <c r="G454" i="9"/>
  <c r="G455" i="9"/>
  <c r="G456" i="9"/>
  <c r="G457" i="9"/>
  <c r="G458" i="9"/>
  <c r="G459" i="9"/>
  <c r="G460" i="9"/>
  <c r="G461" i="9"/>
  <c r="G462" i="9"/>
  <c r="G463" i="9"/>
  <c r="G464" i="9"/>
  <c r="G465" i="9"/>
  <c r="G466" i="9"/>
  <c r="G467" i="9"/>
  <c r="G468" i="9"/>
  <c r="G469" i="9"/>
  <c r="G470" i="9"/>
  <c r="G471" i="9"/>
  <c r="G472" i="9"/>
  <c r="G473" i="9"/>
  <c r="G474" i="9"/>
  <c r="G475" i="9"/>
  <c r="G837" i="9"/>
  <c r="G838" i="9"/>
  <c r="G839" i="9"/>
  <c r="G840" i="9"/>
  <c r="G841" i="9"/>
  <c r="G842" i="9"/>
  <c r="G843" i="9"/>
  <c r="G844" i="9"/>
  <c r="G845" i="9"/>
  <c r="G846" i="9"/>
  <c r="G847" i="9"/>
  <c r="G848" i="9"/>
  <c r="G849" i="9"/>
  <c r="G850" i="9"/>
  <c r="G851" i="9"/>
  <c r="G852" i="9"/>
  <c r="G853" i="9"/>
  <c r="G854" i="9"/>
  <c r="G855" i="9"/>
  <c r="G856" i="9"/>
  <c r="G857" i="9"/>
  <c r="G858" i="9"/>
  <c r="G678" i="9"/>
  <c r="G679" i="9"/>
  <c r="G680" i="9"/>
  <c r="G681" i="9"/>
  <c r="G682" i="9"/>
  <c r="G683" i="9"/>
  <c r="G684" i="9"/>
  <c r="G685" i="9"/>
  <c r="G686" i="9"/>
  <c r="G687" i="9"/>
  <c r="G688" i="9"/>
  <c r="G689" i="9"/>
  <c r="G690" i="9"/>
  <c r="G691" i="9"/>
  <c r="G692" i="9"/>
  <c r="G693" i="9"/>
  <c r="G694" i="9"/>
  <c r="G695" i="9"/>
  <c r="G696" i="9"/>
  <c r="G697" i="9"/>
  <c r="G698" i="9"/>
  <c r="G699" i="9"/>
  <c r="G700" i="9"/>
  <c r="G701" i="9"/>
  <c r="G702" i="9"/>
  <c r="G703" i="9"/>
  <c r="G704" i="9"/>
  <c r="G705" i="9"/>
  <c r="G706" i="9"/>
  <c r="G707" i="9"/>
  <c r="G708" i="9"/>
  <c r="G709" i="9"/>
  <c r="G710" i="9"/>
  <c r="G711" i="9"/>
  <c r="G712" i="9"/>
  <c r="G713" i="9"/>
  <c r="G714" i="9"/>
  <c r="G715" i="9"/>
  <c r="G716" i="9"/>
  <c r="G717" i="9"/>
  <c r="G718" i="9"/>
  <c r="G719" i="9"/>
  <c r="G720" i="9"/>
  <c r="G721" i="9"/>
  <c r="G722" i="9"/>
  <c r="G723" i="9"/>
  <c r="G724" i="9"/>
  <c r="G725" i="9"/>
  <c r="G726" i="9"/>
  <c r="G727" i="9"/>
  <c r="G728" i="9"/>
  <c r="G729" i="9"/>
  <c r="G730" i="9"/>
  <c r="G731" i="9"/>
  <c r="G732" i="9"/>
  <c r="G733" i="9"/>
  <c r="G734" i="9"/>
  <c r="G735" i="9"/>
  <c r="G736" i="9"/>
  <c r="G737" i="9"/>
  <c r="G738" i="9"/>
  <c r="G739" i="9"/>
  <c r="G740" i="9"/>
  <c r="G741" i="9"/>
  <c r="G742" i="9"/>
  <c r="G743" i="9"/>
  <c r="G744" i="9"/>
  <c r="G745" i="9"/>
  <c r="G746" i="9"/>
  <c r="G747" i="9"/>
  <c r="G748" i="9"/>
  <c r="G749" i="9"/>
  <c r="G750" i="9"/>
  <c r="G751" i="9"/>
  <c r="G752" i="9"/>
  <c r="G753" i="9"/>
  <c r="G754" i="9"/>
  <c r="G755" i="9"/>
  <c r="G756" i="9"/>
  <c r="G757" i="9"/>
  <c r="G758" i="9"/>
  <c r="G759" i="9"/>
  <c r="G760" i="9"/>
  <c r="G761" i="9"/>
  <c r="G762" i="9"/>
  <c r="G763" i="9"/>
  <c r="G764" i="9"/>
  <c r="G765" i="9"/>
  <c r="G766" i="9"/>
  <c r="G767" i="9"/>
  <c r="G768" i="9"/>
  <c r="G769" i="9"/>
  <c r="G770" i="9"/>
  <c r="G771" i="9"/>
  <c r="G772" i="9"/>
  <c r="G773" i="9"/>
  <c r="G774" i="9"/>
  <c r="G775" i="9"/>
  <c r="G776" i="9"/>
  <c r="G777" i="9"/>
  <c r="G778" i="9"/>
  <c r="G779" i="9"/>
  <c r="G780" i="9"/>
  <c r="G781" i="9"/>
  <c r="G782" i="9"/>
  <c r="G783" i="9"/>
  <c r="G784" i="9"/>
  <c r="G785" i="9"/>
  <c r="G786" i="9"/>
  <c r="G787" i="9"/>
  <c r="G788" i="9"/>
  <c r="G789" i="9"/>
  <c r="G790" i="9"/>
  <c r="G791" i="9"/>
  <c r="G792" i="9"/>
  <c r="G793" i="9"/>
  <c r="G794" i="9"/>
  <c r="G795" i="9"/>
  <c r="G796" i="9"/>
  <c r="G797" i="9"/>
  <c r="G798" i="9"/>
  <c r="G799" i="9"/>
  <c r="G800" i="9"/>
  <c r="G801" i="9"/>
  <c r="G802" i="9"/>
  <c r="G803" i="9"/>
  <c r="G804" i="9"/>
  <c r="G805" i="9"/>
  <c r="G806" i="9"/>
  <c r="G807" i="9"/>
  <c r="G808" i="9"/>
  <c r="G809" i="9"/>
  <c r="G810" i="9"/>
  <c r="G811" i="9"/>
  <c r="G812" i="9"/>
  <c r="G813" i="9"/>
  <c r="G814" i="9"/>
  <c r="G815" i="9"/>
  <c r="G816" i="9"/>
  <c r="G817" i="9"/>
  <c r="G818" i="9"/>
  <c r="G819" i="9"/>
  <c r="G820" i="9"/>
  <c r="G821" i="9"/>
  <c r="G822" i="9"/>
  <c r="G823" i="9"/>
  <c r="G824" i="9"/>
  <c r="G825" i="9"/>
  <c r="G826" i="9"/>
  <c r="G827" i="9"/>
  <c r="G828" i="9"/>
  <c r="G829" i="9"/>
  <c r="G830" i="9"/>
  <c r="G831" i="9"/>
  <c r="G832" i="9"/>
  <c r="G833" i="9"/>
  <c r="G834" i="9"/>
  <c r="G835" i="9"/>
  <c r="G836" i="9"/>
  <c r="G576" i="9"/>
  <c r="G577" i="9"/>
  <c r="G578" i="9"/>
  <c r="G579" i="9"/>
  <c r="G580" i="9"/>
  <c r="G581" i="9"/>
  <c r="G582" i="9"/>
  <c r="G583" i="9"/>
  <c r="G584" i="9"/>
  <c r="G585" i="9"/>
  <c r="G586" i="9"/>
  <c r="G587" i="9"/>
  <c r="G588" i="9"/>
  <c r="G589" i="9"/>
  <c r="G590" i="9"/>
  <c r="G591" i="9"/>
  <c r="G592" i="9"/>
  <c r="G593" i="9"/>
  <c r="G594" i="9"/>
  <c r="G520" i="9"/>
  <c r="G521" i="9"/>
  <c r="G522" i="9"/>
  <c r="G523" i="9"/>
  <c r="G524" i="9"/>
  <c r="G525" i="9"/>
  <c r="G526" i="9"/>
  <c r="G527" i="9"/>
  <c r="G528" i="9"/>
  <c r="G529" i="9"/>
  <c r="G530" i="9"/>
  <c r="G531" i="9"/>
  <c r="G532" i="9"/>
  <c r="G533" i="9"/>
  <c r="G534" i="9"/>
  <c r="G535" i="9"/>
  <c r="G536" i="9"/>
  <c r="G537" i="9"/>
  <c r="G538" i="9"/>
  <c r="G539" i="9"/>
  <c r="G540" i="9"/>
  <c r="G541" i="9"/>
  <c r="G542" i="9"/>
  <c r="G543" i="9"/>
  <c r="G544" i="9"/>
  <c r="G545" i="9"/>
  <c r="G546" i="9"/>
  <c r="G547" i="9"/>
  <c r="G548" i="9"/>
  <c r="G549" i="9"/>
  <c r="G550" i="9"/>
  <c r="G551" i="9"/>
  <c r="G552" i="9"/>
  <c r="G553" i="9"/>
  <c r="G554" i="9"/>
  <c r="G555" i="9"/>
  <c r="G556" i="9"/>
  <c r="G557" i="9"/>
  <c r="G558" i="9"/>
  <c r="G559" i="9"/>
  <c r="G560" i="9"/>
  <c r="G968" i="9"/>
  <c r="G969" i="9"/>
  <c r="G970" i="9"/>
  <c r="G971" i="9"/>
  <c r="G972" i="9"/>
  <c r="G973" i="9"/>
  <c r="G974" i="9"/>
  <c r="G975" i="9"/>
  <c r="G976" i="9"/>
  <c r="G977" i="9"/>
  <c r="G978" i="9"/>
  <c r="G979" i="9"/>
  <c r="G980" i="9"/>
  <c r="G981" i="9"/>
  <c r="G982" i="9"/>
  <c r="G983" i="9"/>
  <c r="G984" i="9"/>
  <c r="G985" i="9"/>
  <c r="G986" i="9"/>
  <c r="G987" i="9"/>
  <c r="G988" i="9"/>
  <c r="G989" i="9"/>
  <c r="G990" i="9"/>
  <c r="G991" i="9"/>
  <c r="G992" i="9"/>
  <c r="G993" i="9"/>
  <c r="G994" i="9"/>
  <c r="G995" i="9"/>
  <c r="G996" i="9"/>
  <c r="G997" i="9"/>
  <c r="G998" i="9"/>
  <c r="G999" i="9"/>
  <c r="G1000" i="9"/>
  <c r="G1001" i="9"/>
  <c r="G609" i="9"/>
  <c r="G403" i="9"/>
  <c r="G404" i="9"/>
  <c r="G405" i="9"/>
  <c r="G406" i="9"/>
  <c r="G407" i="9"/>
  <c r="G408" i="9"/>
  <c r="G409" i="9"/>
  <c r="G410" i="9"/>
  <c r="G920" i="9"/>
  <c r="G921" i="9"/>
  <c r="G922" i="9"/>
  <c r="G923" i="9"/>
  <c r="G924" i="9"/>
  <c r="G925" i="9"/>
  <c r="G926" i="9"/>
  <c r="G927" i="9"/>
  <c r="G928" i="9"/>
  <c r="G929" i="9"/>
  <c r="G930" i="9"/>
  <c r="G931" i="9"/>
  <c r="G932" i="9"/>
  <c r="G933" i="9"/>
  <c r="G934" i="9"/>
  <c r="G935" i="9"/>
  <c r="G936" i="9"/>
  <c r="G937" i="9"/>
  <c r="G938" i="9"/>
  <c r="G939" i="9"/>
  <c r="G940" i="9"/>
  <c r="G941" i="9"/>
  <c r="G640" i="9"/>
  <c r="G641" i="9"/>
  <c r="G642" i="9"/>
  <c r="G643" i="9"/>
  <c r="G644" i="9"/>
  <c r="G645" i="9"/>
  <c r="G646" i="9"/>
  <c r="G647" i="9"/>
  <c r="G648" i="9"/>
  <c r="G649" i="9"/>
  <c r="G650" i="9"/>
  <c r="G651" i="9"/>
  <c r="G652" i="9"/>
  <c r="G653" i="9"/>
  <c r="G654" i="9"/>
  <c r="G655" i="9"/>
  <c r="G656" i="9"/>
  <c r="G657" i="9"/>
  <c r="G658" i="9"/>
  <c r="G659" i="9"/>
  <c r="G660" i="9"/>
  <c r="G661" i="9"/>
  <c r="G662" i="9"/>
  <c r="G663" i="9"/>
  <c r="G664" i="9"/>
  <c r="G665" i="9"/>
  <c r="G666" i="9"/>
  <c r="G667" i="9"/>
  <c r="G668" i="9"/>
  <c r="G669" i="9"/>
  <c r="G670" i="9"/>
  <c r="G671" i="9"/>
  <c r="G672" i="9"/>
  <c r="G673" i="9"/>
  <c r="G674" i="9"/>
  <c r="G675" i="9"/>
  <c r="G676" i="9"/>
  <c r="G677" i="9"/>
  <c r="G595" i="9"/>
  <c r="G596" i="9"/>
  <c r="G597" i="9"/>
  <c r="G598" i="9"/>
  <c r="G599" i="9"/>
  <c r="G600" i="9"/>
  <c r="G601" i="9"/>
  <c r="G602" i="9"/>
  <c r="G603" i="9"/>
  <c r="G604" i="9"/>
  <c r="G605" i="9"/>
  <c r="G606" i="9"/>
  <c r="G607" i="9"/>
  <c r="G608" i="9"/>
  <c r="G915" i="9"/>
  <c r="G916" i="9"/>
  <c r="G917" i="9"/>
  <c r="G918" i="9"/>
  <c r="G919" i="9"/>
  <c r="G874" i="9"/>
  <c r="G875" i="9"/>
  <c r="G876" i="9"/>
  <c r="G362" i="9"/>
  <c r="G363" i="9"/>
  <c r="G364" i="9"/>
  <c r="G365" i="9"/>
  <c r="G366" i="9"/>
  <c r="G65" i="9"/>
  <c r="G66" i="9"/>
  <c r="G67" i="9"/>
  <c r="G68" i="9"/>
  <c r="G69" i="9"/>
  <c r="G70" i="9"/>
  <c r="G71" i="9"/>
  <c r="G72" i="9"/>
  <c r="G73" i="9"/>
  <c r="G74" i="9"/>
  <c r="G75" i="9"/>
  <c r="G76" i="9"/>
  <c r="G77" i="9"/>
  <c r="G78" i="9"/>
  <c r="G79" i="9"/>
  <c r="G80" i="9"/>
  <c r="G81" i="9"/>
  <c r="G82" i="9"/>
  <c r="G83" i="9"/>
  <c r="G84" i="9"/>
  <c r="G85" i="9"/>
  <c r="G86" i="9"/>
  <c r="G87" i="9"/>
  <c r="G88" i="9"/>
  <c r="G89" i="9"/>
  <c r="G90" i="9"/>
  <c r="G91" i="9"/>
  <c r="G92" i="9"/>
  <c r="G93" i="9"/>
  <c r="G94" i="9"/>
  <c r="G95" i="9"/>
  <c r="G96" i="9"/>
  <c r="G97" i="9"/>
  <c r="G98" i="9"/>
  <c r="G99" i="9"/>
  <c r="G100" i="9"/>
  <c r="G101" i="9"/>
  <c r="G102" i="9"/>
  <c r="G20" i="9"/>
  <c r="G21" i="9"/>
  <c r="G22" i="9"/>
  <c r="G23" i="9"/>
  <c r="G24" i="9"/>
  <c r="G25" i="9"/>
  <c r="G26" i="9"/>
  <c r="G27" i="9"/>
  <c r="G28" i="9"/>
  <c r="G29" i="9"/>
  <c r="G30" i="9"/>
  <c r="G31" i="9"/>
  <c r="G32" i="9"/>
  <c r="G33" i="9"/>
  <c r="G340" i="9"/>
  <c r="G341" i="9"/>
  <c r="G342" i="9"/>
  <c r="G343" i="9"/>
  <c r="G344" i="9"/>
  <c r="G299" i="9"/>
  <c r="G300" i="9"/>
  <c r="G301" i="9"/>
  <c r="G302" i="9"/>
  <c r="G303" i="9"/>
  <c r="G304" i="9"/>
  <c r="G305" i="9"/>
  <c r="G306" i="9"/>
  <c r="G307" i="9"/>
  <c r="G308" i="9"/>
  <c r="G309" i="9"/>
  <c r="G310" i="9"/>
  <c r="G311" i="9"/>
  <c r="G312" i="9"/>
  <c r="G313" i="9"/>
  <c r="G314" i="9"/>
  <c r="G315" i="9"/>
  <c r="G316" i="9"/>
  <c r="G317" i="9"/>
  <c r="G318" i="9"/>
  <c r="G319" i="9"/>
  <c r="G320" i="9"/>
  <c r="G321" i="9"/>
  <c r="G322" i="9"/>
  <c r="G323" i="9"/>
  <c r="G324" i="9"/>
  <c r="G325" i="9"/>
  <c r="G326" i="9"/>
  <c r="G327" i="9"/>
  <c r="G328" i="9"/>
  <c r="G329" i="9"/>
  <c r="G330" i="9"/>
  <c r="G331" i="9"/>
  <c r="G332" i="9"/>
  <c r="G885" i="9"/>
  <c r="G886" i="9"/>
  <c r="G887" i="9"/>
  <c r="G888" i="9"/>
  <c r="G889" i="9"/>
  <c r="G890" i="9"/>
  <c r="G891" i="9"/>
  <c r="G892" i="9"/>
  <c r="G893" i="9"/>
  <c r="G894" i="9"/>
  <c r="G895" i="9"/>
  <c r="G333" i="9"/>
  <c r="G334" i="9"/>
  <c r="G335" i="9"/>
  <c r="G336" i="9"/>
  <c r="G337" i="9"/>
  <c r="G338" i="9"/>
  <c r="G339" i="9"/>
  <c r="G947" i="9"/>
  <c r="G948" i="9"/>
  <c r="G949" i="9"/>
  <c r="G950" i="9"/>
  <c r="G951" i="9"/>
  <c r="G952" i="9"/>
  <c r="G953" i="9"/>
  <c r="G954" i="9"/>
  <c r="G955" i="9"/>
  <c r="G956" i="9"/>
  <c r="G957" i="9"/>
  <c r="G958" i="9"/>
  <c r="G959" i="9"/>
  <c r="G960" i="9"/>
  <c r="G961" i="9"/>
  <c r="G35" i="9"/>
  <c r="G36" i="9"/>
  <c r="G37" i="9"/>
  <c r="G38" i="9"/>
  <c r="G39" i="9"/>
  <c r="G40" i="9"/>
  <c r="G41" i="9"/>
  <c r="G42" i="9"/>
  <c r="G43" i="9"/>
  <c r="G44" i="9"/>
  <c r="G45" i="9"/>
  <c r="G46" i="9"/>
  <c r="G47" i="9"/>
  <c r="G48" i="9"/>
  <c r="G49" i="9"/>
  <c r="G50" i="9"/>
  <c r="G51" i="9"/>
  <c r="G52" i="9"/>
  <c r="G53" i="9"/>
  <c r="G54" i="9"/>
  <c r="G55" i="9"/>
  <c r="G56" i="9"/>
  <c r="G57" i="9"/>
  <c r="G58" i="9"/>
  <c r="G59" i="9"/>
  <c r="G60" i="9"/>
  <c r="G61" i="9"/>
  <c r="G62" i="9"/>
  <c r="G63" i="9"/>
  <c r="G64" i="9"/>
  <c r="G619" i="9"/>
  <c r="G620" i="9"/>
  <c r="G621" i="9"/>
  <c r="G622" i="9"/>
  <c r="G623" i="9"/>
  <c r="G624" i="9"/>
  <c r="G625" i="9"/>
  <c r="G626" i="9"/>
  <c r="G627" i="9"/>
  <c r="G628" i="9"/>
  <c r="G629" i="9"/>
  <c r="G630" i="9"/>
  <c r="G631" i="9"/>
  <c r="G632" i="9"/>
  <c r="G633" i="9"/>
  <c r="G634" i="9"/>
  <c r="G635" i="9"/>
  <c r="G636" i="9"/>
  <c r="G637" i="9"/>
  <c r="G638" i="9"/>
  <c r="G639" i="9"/>
  <c r="G476" i="9"/>
  <c r="G477" i="9"/>
  <c r="G478" i="9"/>
  <c r="G479" i="9"/>
  <c r="G480" i="9"/>
  <c r="G481" i="9"/>
  <c r="G482" i="9"/>
  <c r="G483" i="9"/>
  <c r="G484" i="9"/>
  <c r="G485" i="9"/>
  <c r="G486" i="9"/>
  <c r="G487" i="9"/>
  <c r="G488" i="9"/>
  <c r="G489" i="9"/>
  <c r="G490" i="9"/>
  <c r="G491" i="9"/>
  <c r="G492" i="9"/>
  <c r="G493" i="9"/>
  <c r="G494" i="9"/>
  <c r="G495" i="9"/>
  <c r="G496" i="9"/>
  <c r="G497" i="9"/>
  <c r="G498" i="9"/>
  <c r="G284" i="9"/>
  <c r="G285" i="9"/>
  <c r="G286" i="9"/>
  <c r="G361" i="9"/>
  <c r="G370" i="9"/>
  <c r="G371" i="9"/>
  <c r="G372" i="9"/>
  <c r="G373" i="9"/>
  <c r="G374" i="9"/>
  <c r="G375" i="9"/>
  <c r="G376" i="9"/>
  <c r="G377" i="9"/>
  <c r="G378" i="9"/>
  <c r="G379" i="9"/>
  <c r="G380" i="9"/>
  <c r="G381" i="9"/>
  <c r="G382" i="9"/>
  <c r="G383" i="9"/>
  <c r="G384" i="9"/>
  <c r="G385" i="9"/>
  <c r="G386" i="9"/>
  <c r="G387" i="9"/>
  <c r="G388" i="9"/>
  <c r="G389" i="9"/>
  <c r="G390" i="9"/>
  <c r="G391" i="9"/>
  <c r="G392" i="9"/>
  <c r="G393" i="9"/>
  <c r="G394" i="9"/>
  <c r="G395" i="9"/>
  <c r="G396" i="9"/>
  <c r="G397" i="9"/>
  <c r="G398" i="9"/>
  <c r="G399" i="9"/>
  <c r="G400" i="9"/>
  <c r="G401" i="9"/>
  <c r="G402" i="9"/>
  <c r="G34" i="9"/>
  <c r="G877" i="9"/>
  <c r="G878" i="9"/>
  <c r="G879" i="9"/>
  <c r="G880" i="9"/>
  <c r="G881" i="9"/>
  <c r="G882" i="9"/>
  <c r="G883" i="9"/>
  <c r="G884" i="9"/>
  <c r="G345" i="9"/>
  <c r="G346" i="9"/>
  <c r="G347" i="9"/>
  <c r="G348" i="9"/>
  <c r="G349" i="9"/>
  <c r="G350" i="9"/>
  <c r="G351" i="9"/>
  <c r="G352" i="9"/>
  <c r="G353" i="9"/>
  <c r="G354" i="9"/>
  <c r="G355" i="9"/>
  <c r="G356" i="9"/>
  <c r="G357" i="9"/>
  <c r="G358" i="9"/>
  <c r="G359" i="9"/>
  <c r="G360" i="9"/>
  <c r="G369" i="9"/>
  <c r="G168" i="9"/>
  <c r="G169" i="9"/>
  <c r="G170" i="9"/>
  <c r="G171" i="9"/>
  <c r="G172" i="9"/>
  <c r="G173" i="9"/>
  <c r="G174" i="9"/>
  <c r="G175" i="9"/>
  <c r="G176" i="9"/>
  <c r="G177" i="9"/>
  <c r="G178" i="9"/>
  <c r="G179" i="9"/>
  <c r="G180" i="9"/>
  <c r="G181" i="9"/>
  <c r="G182" i="9"/>
  <c r="G183" i="9"/>
  <c r="G184" i="9"/>
  <c r="G185" i="9"/>
  <c r="G186" i="9"/>
  <c r="G187" i="9"/>
  <c r="G188" i="9"/>
  <c r="G189" i="9"/>
  <c r="G190" i="9"/>
  <c r="G191" i="9"/>
  <c r="G192" i="9"/>
  <c r="G193" i="9"/>
  <c r="G194" i="9"/>
  <c r="G195" i="9"/>
  <c r="G196" i="9"/>
  <c r="G197" i="9"/>
  <c r="G198" i="9"/>
  <c r="G199" i="9"/>
  <c r="G200" i="9"/>
  <c r="G201" i="9"/>
  <c r="G202" i="9"/>
  <c r="G203" i="9"/>
  <c r="G204" i="9"/>
  <c r="G205" i="9"/>
  <c r="G206" i="9"/>
  <c r="G207" i="9"/>
  <c r="G208" i="9"/>
  <c r="G209" i="9"/>
  <c r="G210" i="9"/>
  <c r="G211" i="9"/>
  <c r="G212" i="9"/>
  <c r="G213" i="9"/>
  <c r="G214" i="9"/>
  <c r="G215" i="9"/>
  <c r="G216" i="9"/>
  <c r="G217" i="9"/>
  <c r="G218" i="9"/>
  <c r="G219" i="9"/>
  <c r="G220" i="9"/>
  <c r="G221" i="9"/>
  <c r="G222" i="9"/>
  <c r="G223" i="9"/>
  <c r="G224" i="9"/>
  <c r="G225" i="9"/>
  <c r="G226" i="9"/>
  <c r="G227" i="9"/>
  <c r="G228" i="9"/>
  <c r="G229" i="9"/>
  <c r="G230" i="9"/>
  <c r="G231" i="9"/>
  <c r="G232" i="9"/>
  <c r="G233" i="9"/>
  <c r="G234" i="9"/>
  <c r="G235" i="9"/>
  <c r="G236" i="9"/>
  <c r="G237" i="9"/>
  <c r="G238" i="9"/>
  <c r="G239" i="9"/>
  <c r="G240" i="9"/>
  <c r="G241" i="9"/>
  <c r="G242" i="9"/>
  <c r="G243" i="9"/>
  <c r="G244" i="9"/>
  <c r="G245" i="9"/>
  <c r="G246" i="9"/>
  <c r="G247" i="9"/>
  <c r="G248" i="9"/>
  <c r="G249" i="9"/>
  <c r="G250" i="9"/>
  <c r="G251" i="9"/>
  <c r="G252" i="9"/>
  <c r="G253" i="9"/>
  <c r="G254" i="9"/>
  <c r="G255" i="9"/>
  <c r="G256" i="9"/>
  <c r="G257" i="9"/>
  <c r="G258" i="9"/>
  <c r="G259" i="9"/>
  <c r="G260" i="9"/>
  <c r="G261" i="9"/>
  <c r="G962" i="9"/>
  <c r="G963" i="9"/>
  <c r="G964" i="9"/>
  <c r="G965" i="9"/>
  <c r="G966" i="9"/>
  <c r="G967" i="9"/>
  <c r="G7" i="9"/>
  <c r="G8" i="9"/>
  <c r="G9" i="9"/>
  <c r="G10" i="9"/>
  <c r="G11" i="9"/>
  <c r="G12" i="9"/>
  <c r="G13" i="9"/>
  <c r="G14" i="9"/>
  <c r="G15" i="9"/>
  <c r="G16" i="9"/>
  <c r="G17" i="9"/>
  <c r="G18" i="9"/>
  <c r="G19" i="9"/>
  <c r="G499" i="9"/>
  <c r="G500" i="9"/>
  <c r="G501" i="9"/>
  <c r="G502" i="9"/>
  <c r="G503" i="9"/>
  <c r="G504" i="9"/>
  <c r="G505" i="9"/>
  <c r="G506" i="9"/>
  <c r="G507" i="9"/>
  <c r="G508" i="9"/>
  <c r="G509" i="9"/>
  <c r="G510" i="9"/>
  <c r="G511" i="9"/>
  <c r="G512" i="9"/>
  <c r="G513" i="9"/>
  <c r="G514" i="9"/>
  <c r="G515" i="9"/>
  <c r="G516" i="9"/>
  <c r="G517" i="9"/>
  <c r="G518" i="9"/>
  <c r="G519" i="9"/>
  <c r="G859" i="9"/>
  <c r="G860" i="9"/>
  <c r="G861" i="9"/>
  <c r="G862" i="9"/>
  <c r="G863" i="9"/>
  <c r="G864" i="9"/>
  <c r="G865" i="9"/>
  <c r="G866" i="9"/>
  <c r="G867" i="9"/>
  <c r="G868" i="9"/>
  <c r="G869" i="9"/>
  <c r="G870" i="9"/>
  <c r="G871" i="9"/>
  <c r="G872" i="9"/>
  <c r="G873" i="9"/>
  <c r="G942" i="9"/>
  <c r="G943" i="9"/>
  <c r="G944" i="9"/>
  <c r="G945" i="9"/>
  <c r="G946" i="9"/>
  <c r="G167" i="9"/>
  <c r="G162" i="9"/>
  <c r="G163" i="9"/>
  <c r="G164" i="9"/>
  <c r="G165" i="9"/>
  <c r="G166" i="9"/>
  <c r="G161" i="9"/>
  <c r="G115" i="9"/>
  <c r="G116" i="9"/>
  <c r="G117" i="9"/>
  <c r="G118" i="9"/>
  <c r="G119" i="9"/>
  <c r="G120" i="9"/>
  <c r="G121" i="9"/>
  <c r="G122" i="9"/>
  <c r="G123" i="9"/>
  <c r="G124" i="9"/>
  <c r="G125" i="9"/>
  <c r="G126" i="9"/>
  <c r="G127" i="9"/>
  <c r="G128" i="9"/>
  <c r="G129" i="9"/>
  <c r="G130" i="9"/>
  <c r="G131" i="9"/>
  <c r="G132" i="9"/>
  <c r="G133" i="9"/>
  <c r="G134" i="9"/>
  <c r="G135" i="9"/>
  <c r="G136" i="9"/>
  <c r="G137" i="9"/>
  <c r="G138" i="9"/>
  <c r="G139" i="9"/>
  <c r="G140" i="9"/>
  <c r="G141" i="9"/>
  <c r="G142" i="9"/>
  <c r="G143" i="9"/>
  <c r="G144" i="9"/>
  <c r="G145" i="9"/>
  <c r="G146" i="9"/>
  <c r="G147" i="9"/>
  <c r="G148" i="9"/>
  <c r="G149" i="9"/>
  <c r="G150" i="9"/>
  <c r="G151" i="9"/>
  <c r="G152" i="9"/>
  <c r="G153" i="9"/>
  <c r="G154" i="9"/>
  <c r="G155" i="9"/>
  <c r="G156" i="9"/>
  <c r="G157" i="9"/>
  <c r="G158" i="9"/>
  <c r="G159" i="9"/>
  <c r="G160" i="9"/>
  <c r="G114" i="9"/>
  <c r="G113" i="9"/>
  <c r="G112" i="9"/>
  <c r="G897" i="9"/>
  <c r="G898" i="9"/>
  <c r="G899" i="9"/>
  <c r="G900" i="9"/>
  <c r="G901" i="9"/>
  <c r="G902" i="9"/>
  <c r="G903" i="9"/>
  <c r="G904" i="9"/>
  <c r="G905" i="9"/>
  <c r="G906" i="9"/>
  <c r="G907" i="9"/>
  <c r="G411" i="9"/>
  <c r="G412" i="9"/>
  <c r="G413" i="9"/>
  <c r="G414" i="9"/>
  <c r="G415" i="9"/>
  <c r="G416" i="9"/>
  <c r="G417" i="9"/>
  <c r="G418" i="9"/>
  <c r="G419" i="9"/>
  <c r="G420" i="9"/>
  <c r="G421" i="9"/>
  <c r="G908" i="9"/>
  <c r="G909" i="9"/>
  <c r="G910" i="9"/>
  <c r="G911" i="9"/>
  <c r="G912" i="9"/>
  <c r="G913" i="9"/>
  <c r="G914" i="9"/>
  <c r="G561" i="9"/>
  <c r="G562" i="9"/>
  <c r="G563" i="9"/>
  <c r="G564" i="9"/>
  <c r="G565" i="9"/>
  <c r="G566" i="9"/>
  <c r="G567" i="9"/>
  <c r="G568" i="9"/>
  <c r="G569" i="9"/>
  <c r="G570" i="9"/>
  <c r="G571" i="9"/>
  <c r="G572" i="9"/>
  <c r="G573" i="9"/>
  <c r="G574" i="9"/>
  <c r="G575" i="9"/>
  <c r="G610" i="9"/>
  <c r="G611" i="9"/>
  <c r="G612" i="9"/>
  <c r="G613" i="9"/>
  <c r="G614" i="9"/>
  <c r="G615" i="9"/>
  <c r="G616" i="9"/>
  <c r="G617" i="9"/>
  <c r="G618" i="9"/>
  <c r="G262" i="9"/>
  <c r="G263" i="9"/>
  <c r="G264" i="9"/>
  <c r="G265" i="9"/>
  <c r="G266" i="9"/>
  <c r="G267" i="9"/>
  <c r="G268" i="9"/>
  <c r="G269" i="9"/>
  <c r="G270" i="9"/>
  <c r="G271" i="9"/>
  <c r="G272" i="9"/>
  <c r="G273" i="9"/>
  <c r="G274" i="9"/>
  <c r="G275" i="9"/>
  <c r="G276" i="9"/>
  <c r="G277" i="9"/>
  <c r="G278" i="9"/>
  <c r="G279" i="9"/>
  <c r="G280" i="9"/>
  <c r="G281" i="9"/>
  <c r="G282" i="9"/>
  <c r="G283" i="9"/>
  <c r="G103" i="9"/>
  <c r="G104" i="9"/>
  <c r="G105" i="9"/>
  <c r="G106" i="9"/>
  <c r="G107" i="9"/>
  <c r="G108" i="9"/>
  <c r="G109" i="9"/>
  <c r="G110" i="9"/>
  <c r="G111" i="9"/>
  <c r="F287" i="9"/>
  <c r="F288" i="9"/>
  <c r="F289" i="9"/>
  <c r="F290" i="9"/>
  <c r="F291" i="9"/>
  <c r="F292" i="9"/>
  <c r="F293" i="9"/>
  <c r="F294" i="9"/>
  <c r="F295" i="9"/>
  <c r="F296" i="9"/>
  <c r="F297" i="9"/>
  <c r="F298" i="9"/>
  <c r="F367" i="9"/>
  <c r="F368" i="9"/>
  <c r="F422" i="9"/>
  <c r="F423" i="9"/>
  <c r="F424" i="9"/>
  <c r="F425" i="9"/>
  <c r="F426" i="9"/>
  <c r="F427" i="9"/>
  <c r="F428" i="9"/>
  <c r="F429" i="9"/>
  <c r="F430" i="9"/>
  <c r="F431" i="9"/>
  <c r="F432" i="9"/>
  <c r="F433" i="9"/>
  <c r="F434" i="9"/>
  <c r="F435" i="9"/>
  <c r="F436" i="9"/>
  <c r="F437" i="9"/>
  <c r="F438" i="9"/>
  <c r="F439" i="9"/>
  <c r="F440" i="9"/>
  <c r="F441" i="9"/>
  <c r="F442" i="9"/>
  <c r="F443" i="9"/>
  <c r="F444" i="9"/>
  <c r="F445" i="9"/>
  <c r="F446" i="9"/>
  <c r="F447" i="9"/>
  <c r="F448" i="9"/>
  <c r="F449" i="9"/>
  <c r="F450" i="9"/>
  <c r="F451" i="9"/>
  <c r="F452" i="9"/>
  <c r="F453" i="9"/>
  <c r="F454" i="9"/>
  <c r="F455" i="9"/>
  <c r="F456" i="9"/>
  <c r="F457" i="9"/>
  <c r="F458" i="9"/>
  <c r="F459" i="9"/>
  <c r="F460" i="9"/>
  <c r="F461" i="9"/>
  <c r="F462" i="9"/>
  <c r="F463" i="9"/>
  <c r="F464" i="9"/>
  <c r="F465" i="9"/>
  <c r="F466" i="9"/>
  <c r="F467" i="9"/>
  <c r="F468" i="9"/>
  <c r="F469" i="9"/>
  <c r="F470" i="9"/>
  <c r="F471" i="9"/>
  <c r="F472" i="9"/>
  <c r="F473" i="9"/>
  <c r="F474" i="9"/>
  <c r="F475" i="9"/>
  <c r="F837" i="9"/>
  <c r="F838" i="9"/>
  <c r="F839" i="9"/>
  <c r="F840" i="9"/>
  <c r="F841" i="9"/>
  <c r="F842" i="9"/>
  <c r="F843" i="9"/>
  <c r="F844" i="9"/>
  <c r="F845" i="9"/>
  <c r="F846" i="9"/>
  <c r="F847" i="9"/>
  <c r="F848" i="9"/>
  <c r="F849" i="9"/>
  <c r="F850" i="9"/>
  <c r="F851" i="9"/>
  <c r="F852" i="9"/>
  <c r="F853" i="9"/>
  <c r="F854" i="9"/>
  <c r="F855" i="9"/>
  <c r="F856" i="9"/>
  <c r="F857" i="9"/>
  <c r="F858" i="9"/>
  <c r="F678" i="9"/>
  <c r="F679" i="9"/>
  <c r="F680" i="9"/>
  <c r="F681" i="9"/>
  <c r="F682" i="9"/>
  <c r="F683" i="9"/>
  <c r="F684" i="9"/>
  <c r="F685" i="9"/>
  <c r="F686" i="9"/>
  <c r="F687" i="9"/>
  <c r="F688" i="9"/>
  <c r="F689" i="9"/>
  <c r="F690" i="9"/>
  <c r="F691" i="9"/>
  <c r="F692" i="9"/>
  <c r="F693" i="9"/>
  <c r="F694" i="9"/>
  <c r="F695" i="9"/>
  <c r="F696" i="9"/>
  <c r="F697" i="9"/>
  <c r="F698" i="9"/>
  <c r="F699" i="9"/>
  <c r="F700" i="9"/>
  <c r="F701" i="9"/>
  <c r="F702" i="9"/>
  <c r="F703" i="9"/>
  <c r="F704" i="9"/>
  <c r="F705" i="9"/>
  <c r="F706" i="9"/>
  <c r="F707" i="9"/>
  <c r="F708" i="9"/>
  <c r="F709" i="9"/>
  <c r="F710" i="9"/>
  <c r="F711" i="9"/>
  <c r="F712" i="9"/>
  <c r="F713" i="9"/>
  <c r="F714" i="9"/>
  <c r="F715" i="9"/>
  <c r="F716" i="9"/>
  <c r="F717" i="9"/>
  <c r="F718" i="9"/>
  <c r="F719" i="9"/>
  <c r="F720" i="9"/>
  <c r="F721" i="9"/>
  <c r="F722" i="9"/>
  <c r="F723" i="9"/>
  <c r="F724" i="9"/>
  <c r="F725" i="9"/>
  <c r="F726" i="9"/>
  <c r="F727" i="9"/>
  <c r="F728" i="9"/>
  <c r="F729" i="9"/>
  <c r="F730" i="9"/>
  <c r="F731" i="9"/>
  <c r="F732" i="9"/>
  <c r="F733" i="9"/>
  <c r="F734" i="9"/>
  <c r="F735" i="9"/>
  <c r="F736" i="9"/>
  <c r="F737" i="9"/>
  <c r="F738" i="9"/>
  <c r="F739" i="9"/>
  <c r="F740" i="9"/>
  <c r="F741" i="9"/>
  <c r="F742" i="9"/>
  <c r="F743" i="9"/>
  <c r="F744" i="9"/>
  <c r="F745" i="9"/>
  <c r="F746" i="9"/>
  <c r="F747" i="9"/>
  <c r="F748" i="9"/>
  <c r="F749" i="9"/>
  <c r="F750" i="9"/>
  <c r="F751" i="9"/>
  <c r="F752" i="9"/>
  <c r="F753" i="9"/>
  <c r="F754" i="9"/>
  <c r="F755" i="9"/>
  <c r="F756" i="9"/>
  <c r="F757" i="9"/>
  <c r="F758" i="9"/>
  <c r="F759" i="9"/>
  <c r="F760" i="9"/>
  <c r="F761" i="9"/>
  <c r="F762" i="9"/>
  <c r="F763" i="9"/>
  <c r="F764" i="9"/>
  <c r="F765" i="9"/>
  <c r="F766" i="9"/>
  <c r="F767" i="9"/>
  <c r="F768" i="9"/>
  <c r="F769" i="9"/>
  <c r="F770" i="9"/>
  <c r="F771" i="9"/>
  <c r="F772" i="9"/>
  <c r="F773" i="9"/>
  <c r="F774" i="9"/>
  <c r="F775" i="9"/>
  <c r="F776" i="9"/>
  <c r="F777" i="9"/>
  <c r="F778" i="9"/>
  <c r="F779" i="9"/>
  <c r="F780" i="9"/>
  <c r="F781" i="9"/>
  <c r="F782" i="9"/>
  <c r="F783" i="9"/>
  <c r="F784" i="9"/>
  <c r="F785" i="9"/>
  <c r="F786" i="9"/>
  <c r="F787" i="9"/>
  <c r="F788" i="9"/>
  <c r="F789" i="9"/>
  <c r="F790" i="9"/>
  <c r="F791" i="9"/>
  <c r="F792" i="9"/>
  <c r="F793" i="9"/>
  <c r="F794" i="9"/>
  <c r="F795" i="9"/>
  <c r="F796" i="9"/>
  <c r="F797" i="9"/>
  <c r="F798" i="9"/>
  <c r="F799" i="9"/>
  <c r="F800" i="9"/>
  <c r="F801" i="9"/>
  <c r="F802" i="9"/>
  <c r="F803" i="9"/>
  <c r="F804" i="9"/>
  <c r="F805" i="9"/>
  <c r="F806" i="9"/>
  <c r="F807" i="9"/>
  <c r="F808" i="9"/>
  <c r="F809" i="9"/>
  <c r="F810" i="9"/>
  <c r="F811" i="9"/>
  <c r="F812" i="9"/>
  <c r="F813" i="9"/>
  <c r="F814" i="9"/>
  <c r="F815" i="9"/>
  <c r="F816" i="9"/>
  <c r="F817" i="9"/>
  <c r="F818" i="9"/>
  <c r="F819" i="9"/>
  <c r="F820" i="9"/>
  <c r="F821" i="9"/>
  <c r="F822" i="9"/>
  <c r="F823" i="9"/>
  <c r="F824" i="9"/>
  <c r="F825" i="9"/>
  <c r="F826" i="9"/>
  <c r="F827" i="9"/>
  <c r="F828" i="9"/>
  <c r="F829" i="9"/>
  <c r="F830" i="9"/>
  <c r="F831" i="9"/>
  <c r="F832" i="9"/>
  <c r="F833" i="9"/>
  <c r="F834" i="9"/>
  <c r="F835" i="9"/>
  <c r="F836" i="9"/>
  <c r="F576" i="9"/>
  <c r="F577" i="9"/>
  <c r="F578" i="9"/>
  <c r="F579" i="9"/>
  <c r="F580" i="9"/>
  <c r="F581" i="9"/>
  <c r="F582" i="9"/>
  <c r="F583" i="9"/>
  <c r="F584" i="9"/>
  <c r="F585" i="9"/>
  <c r="F586" i="9"/>
  <c r="F587" i="9"/>
  <c r="F588" i="9"/>
  <c r="F589" i="9"/>
  <c r="F590" i="9"/>
  <c r="F591" i="9"/>
  <c r="F592" i="9"/>
  <c r="F593" i="9"/>
  <c r="F594" i="9"/>
  <c r="F520" i="9"/>
  <c r="F521" i="9"/>
  <c r="F522" i="9"/>
  <c r="F523" i="9"/>
  <c r="F524" i="9"/>
  <c r="F525" i="9"/>
  <c r="F526" i="9"/>
  <c r="F527" i="9"/>
  <c r="F528" i="9"/>
  <c r="F529" i="9"/>
  <c r="F530" i="9"/>
  <c r="F531" i="9"/>
  <c r="F532" i="9"/>
  <c r="F533" i="9"/>
  <c r="F534" i="9"/>
  <c r="F535" i="9"/>
  <c r="F536" i="9"/>
  <c r="F537" i="9"/>
  <c r="F538" i="9"/>
  <c r="F539" i="9"/>
  <c r="F540" i="9"/>
  <c r="F541" i="9"/>
  <c r="F542" i="9"/>
  <c r="F543" i="9"/>
  <c r="F544" i="9"/>
  <c r="F545" i="9"/>
  <c r="F546" i="9"/>
  <c r="F547" i="9"/>
  <c r="F548" i="9"/>
  <c r="F549" i="9"/>
  <c r="F550" i="9"/>
  <c r="F551" i="9"/>
  <c r="F552" i="9"/>
  <c r="F553" i="9"/>
  <c r="F554" i="9"/>
  <c r="F555" i="9"/>
  <c r="F556" i="9"/>
  <c r="F557" i="9"/>
  <c r="F558" i="9"/>
  <c r="F559" i="9"/>
  <c r="F560" i="9"/>
  <c r="F968" i="9"/>
  <c r="F969" i="9"/>
  <c r="F970" i="9"/>
  <c r="F971" i="9"/>
  <c r="F972" i="9"/>
  <c r="F973" i="9"/>
  <c r="F974" i="9"/>
  <c r="F975" i="9"/>
  <c r="F976" i="9"/>
  <c r="F977" i="9"/>
  <c r="F978" i="9"/>
  <c r="F979" i="9"/>
  <c r="F980" i="9"/>
  <c r="F981" i="9"/>
  <c r="F982" i="9"/>
  <c r="F983" i="9"/>
  <c r="F984" i="9"/>
  <c r="F985" i="9"/>
  <c r="F986" i="9"/>
  <c r="F987" i="9"/>
  <c r="F988" i="9"/>
  <c r="F989" i="9"/>
  <c r="F990" i="9"/>
  <c r="F991" i="9"/>
  <c r="F992" i="9"/>
  <c r="F993" i="9"/>
  <c r="F994" i="9"/>
  <c r="F995" i="9"/>
  <c r="F996" i="9"/>
  <c r="F997" i="9"/>
  <c r="F998" i="9"/>
  <c r="F999" i="9"/>
  <c r="F1000" i="9"/>
  <c r="F1001" i="9"/>
  <c r="F609" i="9"/>
  <c r="F403" i="9"/>
  <c r="F404" i="9"/>
  <c r="F405" i="9"/>
  <c r="F406" i="9"/>
  <c r="F407" i="9"/>
  <c r="F408" i="9"/>
  <c r="F409" i="9"/>
  <c r="F410" i="9"/>
  <c r="F920" i="9"/>
  <c r="F921" i="9"/>
  <c r="F922" i="9"/>
  <c r="F923" i="9"/>
  <c r="F924" i="9"/>
  <c r="F925" i="9"/>
  <c r="F926" i="9"/>
  <c r="F927" i="9"/>
  <c r="F928" i="9"/>
  <c r="F929" i="9"/>
  <c r="F930" i="9"/>
  <c r="F931" i="9"/>
  <c r="F932" i="9"/>
  <c r="F933" i="9"/>
  <c r="F934" i="9"/>
  <c r="F935" i="9"/>
  <c r="F936" i="9"/>
  <c r="F937" i="9"/>
  <c r="F938" i="9"/>
  <c r="F939" i="9"/>
  <c r="F940" i="9"/>
  <c r="F941" i="9"/>
  <c r="F640" i="9"/>
  <c r="F641" i="9"/>
  <c r="F642" i="9"/>
  <c r="F643" i="9"/>
  <c r="F644" i="9"/>
  <c r="F645" i="9"/>
  <c r="F646" i="9"/>
  <c r="F647" i="9"/>
  <c r="F648" i="9"/>
  <c r="F649" i="9"/>
  <c r="F650" i="9"/>
  <c r="F651" i="9"/>
  <c r="F652" i="9"/>
  <c r="F653" i="9"/>
  <c r="F654" i="9"/>
  <c r="F655" i="9"/>
  <c r="F656" i="9"/>
  <c r="F657" i="9"/>
  <c r="F658" i="9"/>
  <c r="F659" i="9"/>
  <c r="F660" i="9"/>
  <c r="F661" i="9"/>
  <c r="F662" i="9"/>
  <c r="F663" i="9"/>
  <c r="F664" i="9"/>
  <c r="F665" i="9"/>
  <c r="F666" i="9"/>
  <c r="F667" i="9"/>
  <c r="F668" i="9"/>
  <c r="F669" i="9"/>
  <c r="F670" i="9"/>
  <c r="F671" i="9"/>
  <c r="F672" i="9"/>
  <c r="F673" i="9"/>
  <c r="F674" i="9"/>
  <c r="F675" i="9"/>
  <c r="F676" i="9"/>
  <c r="F677" i="9"/>
  <c r="F595" i="9"/>
  <c r="F596" i="9"/>
  <c r="F597" i="9"/>
  <c r="F598" i="9"/>
  <c r="F599" i="9"/>
  <c r="F600" i="9"/>
  <c r="F601" i="9"/>
  <c r="F602" i="9"/>
  <c r="F603" i="9"/>
  <c r="F604" i="9"/>
  <c r="F605" i="9"/>
  <c r="F606" i="9"/>
  <c r="F607" i="9"/>
  <c r="F608" i="9"/>
  <c r="F915" i="9"/>
  <c r="F916" i="9"/>
  <c r="F917" i="9"/>
  <c r="F918" i="9"/>
  <c r="F919" i="9"/>
  <c r="F874" i="9"/>
  <c r="F875" i="9"/>
  <c r="F876" i="9"/>
  <c r="F370" i="9"/>
  <c r="F371" i="9"/>
  <c r="F372" i="9"/>
  <c r="F373" i="9"/>
  <c r="F374" i="9"/>
  <c r="F375" i="9"/>
  <c r="F376" i="9"/>
  <c r="F377" i="9"/>
  <c r="F378" i="9"/>
  <c r="F379" i="9"/>
  <c r="F380" i="9"/>
  <c r="F381" i="9"/>
  <c r="F382" i="9"/>
  <c r="F383" i="9"/>
  <c r="F384" i="9"/>
  <c r="F385" i="9"/>
  <c r="F386" i="9"/>
  <c r="F387" i="9"/>
  <c r="F388" i="9"/>
  <c r="F389" i="9"/>
  <c r="F390" i="9"/>
  <c r="F391" i="9"/>
  <c r="F392" i="9"/>
  <c r="F393" i="9"/>
  <c r="F394" i="9"/>
  <c r="F395" i="9"/>
  <c r="F396" i="9"/>
  <c r="F397" i="9"/>
  <c r="F398" i="9"/>
  <c r="F399" i="9"/>
  <c r="F400" i="9"/>
  <c r="F401" i="9"/>
  <c r="F402" i="9"/>
  <c r="F34" i="9"/>
  <c r="F877" i="9"/>
  <c r="F878" i="9"/>
  <c r="F879" i="9"/>
  <c r="F880" i="9"/>
  <c r="F881" i="9"/>
  <c r="F882" i="9"/>
  <c r="F883" i="9"/>
  <c r="F884" i="9"/>
  <c r="F345" i="9"/>
  <c r="F346" i="9"/>
  <c r="F347" i="9"/>
  <c r="F348" i="9"/>
  <c r="F349" i="9"/>
  <c r="F350" i="9"/>
  <c r="F351" i="9"/>
  <c r="F352" i="9"/>
  <c r="F353" i="9"/>
  <c r="F354" i="9"/>
  <c r="F355" i="9"/>
  <c r="F356" i="9"/>
  <c r="F357" i="9"/>
  <c r="F358" i="9"/>
  <c r="F359" i="9"/>
  <c r="F360" i="9"/>
  <c r="F361" i="9"/>
  <c r="F362" i="9"/>
  <c r="F363" i="9"/>
  <c r="F364" i="9"/>
  <c r="F365" i="9"/>
  <c r="F366"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20" i="9"/>
  <c r="F21" i="9"/>
  <c r="F22" i="9"/>
  <c r="F23" i="9"/>
  <c r="F24" i="9"/>
  <c r="F25" i="9"/>
  <c r="F26" i="9"/>
  <c r="F27" i="9"/>
  <c r="F28" i="9"/>
  <c r="F29" i="9"/>
  <c r="F30" i="9"/>
  <c r="F31" i="9"/>
  <c r="F32" i="9"/>
  <c r="F33" i="9"/>
  <c r="F340" i="9"/>
  <c r="F341" i="9"/>
  <c r="F342" i="9"/>
  <c r="F343" i="9"/>
  <c r="F344" i="9"/>
  <c r="F299" i="9"/>
  <c r="F300" i="9"/>
  <c r="F301" i="9"/>
  <c r="F302" i="9"/>
  <c r="F303" i="9"/>
  <c r="F304" i="9"/>
  <c r="F305" i="9"/>
  <c r="F306" i="9"/>
  <c r="F307" i="9"/>
  <c r="F308" i="9"/>
  <c r="F309" i="9"/>
  <c r="F310" i="9"/>
  <c r="F311" i="9"/>
  <c r="F312" i="9"/>
  <c r="F313" i="9"/>
  <c r="F314" i="9"/>
  <c r="F315" i="9"/>
  <c r="F316" i="9"/>
  <c r="F317" i="9"/>
  <c r="F318" i="9"/>
  <c r="F319" i="9"/>
  <c r="F320" i="9"/>
  <c r="F321" i="9"/>
  <c r="F322" i="9"/>
  <c r="F323" i="9"/>
  <c r="F324" i="9"/>
  <c r="F325" i="9"/>
  <c r="F326" i="9"/>
  <c r="F327" i="9"/>
  <c r="F328" i="9"/>
  <c r="F329" i="9"/>
  <c r="F330" i="9"/>
  <c r="F331" i="9"/>
  <c r="F332" i="9"/>
  <c r="F885" i="9"/>
  <c r="F886" i="9"/>
  <c r="F887" i="9"/>
  <c r="F888" i="9"/>
  <c r="F889" i="9"/>
  <c r="F890" i="9"/>
  <c r="F891" i="9"/>
  <c r="F892" i="9"/>
  <c r="F893" i="9"/>
  <c r="F894" i="9"/>
  <c r="F895" i="9"/>
  <c r="F333" i="9"/>
  <c r="F334" i="9"/>
  <c r="F335" i="9"/>
  <c r="F336" i="9"/>
  <c r="F337" i="9"/>
  <c r="F338" i="9"/>
  <c r="F339" i="9"/>
  <c r="F947" i="9"/>
  <c r="F948" i="9"/>
  <c r="F949" i="9"/>
  <c r="F950" i="9"/>
  <c r="F951" i="9"/>
  <c r="F952" i="9"/>
  <c r="F953" i="9"/>
  <c r="F954" i="9"/>
  <c r="F955" i="9"/>
  <c r="F956" i="9"/>
  <c r="F957" i="9"/>
  <c r="F958" i="9"/>
  <c r="F959" i="9"/>
  <c r="F960" i="9"/>
  <c r="F961"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19" i="9"/>
  <c r="F620" i="9"/>
  <c r="F621" i="9"/>
  <c r="F622" i="9"/>
  <c r="F623" i="9"/>
  <c r="F624" i="9"/>
  <c r="F625" i="9"/>
  <c r="F626" i="9"/>
  <c r="F627" i="9"/>
  <c r="F628" i="9"/>
  <c r="F629" i="9"/>
  <c r="F630" i="9"/>
  <c r="F631" i="9"/>
  <c r="F632" i="9"/>
  <c r="F633" i="9"/>
  <c r="F634" i="9"/>
  <c r="F635" i="9"/>
  <c r="F636" i="9"/>
  <c r="F637" i="9"/>
  <c r="F638" i="9"/>
  <c r="F639" i="9"/>
  <c r="F476" i="9"/>
  <c r="F477" i="9"/>
  <c r="F478" i="9"/>
  <c r="F479" i="9"/>
  <c r="F480" i="9"/>
  <c r="F481" i="9"/>
  <c r="F482" i="9"/>
  <c r="F483" i="9"/>
  <c r="F484" i="9"/>
  <c r="F485" i="9"/>
  <c r="F486" i="9"/>
  <c r="F487" i="9"/>
  <c r="F488" i="9"/>
  <c r="F489" i="9"/>
  <c r="F490" i="9"/>
  <c r="F491" i="9"/>
  <c r="F492" i="9"/>
  <c r="F493" i="9"/>
  <c r="F494" i="9"/>
  <c r="F495" i="9"/>
  <c r="F496" i="9"/>
  <c r="F497" i="9"/>
  <c r="F498" i="9"/>
  <c r="F284" i="9"/>
  <c r="F285" i="9"/>
  <c r="F286" i="9"/>
  <c r="F369" i="9"/>
  <c r="F168" i="9"/>
  <c r="F169" i="9"/>
  <c r="F170" i="9"/>
  <c r="F171" i="9"/>
  <c r="F172" i="9"/>
  <c r="F173" i="9"/>
  <c r="F174" i="9"/>
  <c r="F175" i="9"/>
  <c r="F176" i="9"/>
  <c r="F177" i="9"/>
  <c r="F178" i="9"/>
  <c r="F179" i="9"/>
  <c r="F180" i="9"/>
  <c r="F181" i="9"/>
  <c r="F182" i="9"/>
  <c r="F183" i="9"/>
  <c r="F184" i="9"/>
  <c r="F185" i="9"/>
  <c r="F186" i="9"/>
  <c r="F187" i="9"/>
  <c r="F188" i="9"/>
  <c r="F189" i="9"/>
  <c r="F190" i="9"/>
  <c r="F191" i="9"/>
  <c r="F192" i="9"/>
  <c r="F193" i="9"/>
  <c r="F194" i="9"/>
  <c r="F195" i="9"/>
  <c r="F196" i="9"/>
  <c r="F197" i="9"/>
  <c r="F198" i="9"/>
  <c r="F199" i="9"/>
  <c r="F200" i="9"/>
  <c r="F201" i="9"/>
  <c r="F202" i="9"/>
  <c r="F203" i="9"/>
  <c r="F204" i="9"/>
  <c r="F205" i="9"/>
  <c r="F206" i="9"/>
  <c r="F207" i="9"/>
  <c r="F208" i="9"/>
  <c r="F209" i="9"/>
  <c r="F210" i="9"/>
  <c r="F211" i="9"/>
  <c r="F212" i="9"/>
  <c r="F213" i="9"/>
  <c r="F214" i="9"/>
  <c r="F215" i="9"/>
  <c r="F216" i="9"/>
  <c r="F217" i="9"/>
  <c r="F218" i="9"/>
  <c r="F219" i="9"/>
  <c r="F220" i="9"/>
  <c r="F221" i="9"/>
  <c r="F222" i="9"/>
  <c r="F223" i="9"/>
  <c r="F224" i="9"/>
  <c r="F225" i="9"/>
  <c r="F226" i="9"/>
  <c r="F227" i="9"/>
  <c r="F228" i="9"/>
  <c r="F229" i="9"/>
  <c r="F230" i="9"/>
  <c r="F231" i="9"/>
  <c r="F232" i="9"/>
  <c r="F233" i="9"/>
  <c r="F234" i="9"/>
  <c r="F235" i="9"/>
  <c r="F236" i="9"/>
  <c r="F237" i="9"/>
  <c r="F238" i="9"/>
  <c r="F239" i="9"/>
  <c r="F240" i="9"/>
  <c r="F241" i="9"/>
  <c r="F242" i="9"/>
  <c r="F243" i="9"/>
  <c r="F244" i="9"/>
  <c r="F245" i="9"/>
  <c r="F246" i="9"/>
  <c r="F247" i="9"/>
  <c r="F248" i="9"/>
  <c r="F249" i="9"/>
  <c r="F250" i="9"/>
  <c r="F251" i="9"/>
  <c r="F252" i="9"/>
  <c r="F253" i="9"/>
  <c r="F254" i="9"/>
  <c r="F255" i="9"/>
  <c r="F256" i="9"/>
  <c r="F257" i="9"/>
  <c r="F258" i="9"/>
  <c r="F259" i="9"/>
  <c r="F260" i="9"/>
  <c r="F261" i="9"/>
  <c r="F962" i="9"/>
  <c r="F963" i="9"/>
  <c r="F964" i="9"/>
  <c r="F965" i="9"/>
  <c r="F966" i="9"/>
  <c r="F967" i="9"/>
  <c r="F7" i="9"/>
  <c r="F8" i="9"/>
  <c r="F9" i="9"/>
  <c r="F10" i="9"/>
  <c r="F11" i="9"/>
  <c r="F12" i="9"/>
  <c r="F13" i="9"/>
  <c r="F14" i="9"/>
  <c r="F15" i="9"/>
  <c r="F16" i="9"/>
  <c r="F17" i="9"/>
  <c r="F18" i="9"/>
  <c r="F19" i="9"/>
  <c r="F499" i="9"/>
  <c r="F500" i="9"/>
  <c r="F501" i="9"/>
  <c r="F502" i="9"/>
  <c r="F503" i="9"/>
  <c r="F504" i="9"/>
  <c r="F505" i="9"/>
  <c r="F506" i="9"/>
  <c r="F507" i="9"/>
  <c r="F508" i="9"/>
  <c r="F509" i="9"/>
  <c r="F510" i="9"/>
  <c r="F511" i="9"/>
  <c r="F512" i="9"/>
  <c r="F513" i="9"/>
  <c r="F514" i="9"/>
  <c r="F515" i="9"/>
  <c r="F516" i="9"/>
  <c r="F517" i="9"/>
  <c r="F518" i="9"/>
  <c r="F519" i="9"/>
  <c r="F859" i="9"/>
  <c r="F860" i="9"/>
  <c r="F861" i="9"/>
  <c r="F862" i="9"/>
  <c r="F863" i="9"/>
  <c r="F864" i="9"/>
  <c r="F865" i="9"/>
  <c r="F866" i="9"/>
  <c r="F867" i="9"/>
  <c r="F868" i="9"/>
  <c r="F869" i="9"/>
  <c r="F870" i="9"/>
  <c r="F871" i="9"/>
  <c r="F872" i="9"/>
  <c r="F873" i="9"/>
  <c r="F942" i="9"/>
  <c r="F943" i="9"/>
  <c r="F944" i="9"/>
  <c r="F945" i="9"/>
  <c r="F946" i="9"/>
  <c r="F167" i="9"/>
  <c r="F162" i="9"/>
  <c r="F163" i="9"/>
  <c r="F164" i="9"/>
  <c r="F165" i="9"/>
  <c r="F166" i="9"/>
  <c r="F161"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158" i="9"/>
  <c r="F159" i="9"/>
  <c r="F160" i="9"/>
  <c r="F114" i="9"/>
  <c r="F113" i="9"/>
  <c r="F112" i="9"/>
  <c r="F897" i="9"/>
  <c r="F898" i="9"/>
  <c r="F899" i="9"/>
  <c r="F900" i="9"/>
  <c r="F901" i="9"/>
  <c r="F902" i="9"/>
  <c r="F903" i="9"/>
  <c r="F904" i="9"/>
  <c r="F905" i="9"/>
  <c r="F906" i="9"/>
  <c r="F907" i="9"/>
  <c r="F411" i="9"/>
  <c r="F412" i="9"/>
  <c r="F413" i="9"/>
  <c r="F414" i="9"/>
  <c r="F415" i="9"/>
  <c r="F416" i="9"/>
  <c r="F417" i="9"/>
  <c r="F418" i="9"/>
  <c r="F419" i="9"/>
  <c r="F420" i="9"/>
  <c r="F421" i="9"/>
  <c r="F908" i="9"/>
  <c r="F909" i="9"/>
  <c r="F910" i="9"/>
  <c r="F911" i="9"/>
  <c r="F912" i="9"/>
  <c r="F913" i="9"/>
  <c r="F914" i="9"/>
  <c r="F561" i="9"/>
  <c r="F562" i="9"/>
  <c r="F563" i="9"/>
  <c r="F564" i="9"/>
  <c r="F565" i="9"/>
  <c r="F566" i="9"/>
  <c r="F567" i="9"/>
  <c r="F568" i="9"/>
  <c r="F569" i="9"/>
  <c r="F570" i="9"/>
  <c r="F571" i="9"/>
  <c r="F572" i="9"/>
  <c r="F573" i="9"/>
  <c r="F574" i="9"/>
  <c r="F575" i="9"/>
  <c r="F610" i="9"/>
  <c r="F611" i="9"/>
  <c r="F612" i="9"/>
  <c r="F613" i="9"/>
  <c r="F614" i="9"/>
  <c r="F615" i="9"/>
  <c r="F616" i="9"/>
  <c r="F617" i="9"/>
  <c r="F618" i="9"/>
  <c r="F262" i="9"/>
  <c r="F263" i="9"/>
  <c r="F264" i="9"/>
  <c r="F265" i="9"/>
  <c r="F266" i="9"/>
  <c r="F267" i="9"/>
  <c r="F268" i="9"/>
  <c r="F269" i="9"/>
  <c r="F270" i="9"/>
  <c r="F271" i="9"/>
  <c r="F272" i="9"/>
  <c r="F273" i="9"/>
  <c r="F274" i="9"/>
  <c r="F275" i="9"/>
  <c r="F276" i="9"/>
  <c r="F277" i="9"/>
  <c r="F278" i="9"/>
  <c r="F279" i="9"/>
  <c r="F280" i="9"/>
  <c r="F281" i="9"/>
  <c r="F282" i="9"/>
  <c r="F283" i="9"/>
  <c r="F103" i="9"/>
  <c r="F104" i="9"/>
  <c r="F105" i="9"/>
  <c r="F106" i="9"/>
  <c r="F107" i="9"/>
  <c r="F108" i="9"/>
  <c r="F109" i="9"/>
  <c r="F110" i="9"/>
  <c r="F111" i="9"/>
  <c r="E287" i="9"/>
  <c r="E288" i="9"/>
  <c r="E289" i="9"/>
  <c r="E290" i="9"/>
  <c r="E291" i="9"/>
  <c r="E292" i="9"/>
  <c r="E293" i="9"/>
  <c r="E294" i="9"/>
  <c r="E295" i="9"/>
  <c r="E296" i="9"/>
  <c r="E297" i="9"/>
  <c r="E298" i="9"/>
  <c r="E367" i="9"/>
  <c r="E368" i="9"/>
  <c r="E422" i="9"/>
  <c r="E423" i="9"/>
  <c r="E424" i="9"/>
  <c r="E425" i="9"/>
  <c r="E426" i="9"/>
  <c r="E427" i="9"/>
  <c r="E428" i="9"/>
  <c r="E429" i="9"/>
  <c r="E430" i="9"/>
  <c r="E431" i="9"/>
  <c r="E432" i="9"/>
  <c r="E433" i="9"/>
  <c r="E434" i="9"/>
  <c r="E435" i="9"/>
  <c r="E436" i="9"/>
  <c r="E437" i="9"/>
  <c r="E438" i="9"/>
  <c r="E439" i="9"/>
  <c r="E440" i="9"/>
  <c r="E441" i="9"/>
  <c r="E442" i="9"/>
  <c r="E443" i="9"/>
  <c r="E444" i="9"/>
  <c r="E445" i="9"/>
  <c r="E446" i="9"/>
  <c r="E447" i="9"/>
  <c r="E448" i="9"/>
  <c r="E449" i="9"/>
  <c r="E450" i="9"/>
  <c r="E451" i="9"/>
  <c r="E452" i="9"/>
  <c r="E453" i="9"/>
  <c r="E454" i="9"/>
  <c r="E455" i="9"/>
  <c r="E456" i="9"/>
  <c r="E457" i="9"/>
  <c r="E458" i="9"/>
  <c r="E459" i="9"/>
  <c r="E460" i="9"/>
  <c r="E461" i="9"/>
  <c r="E462" i="9"/>
  <c r="E463" i="9"/>
  <c r="E464" i="9"/>
  <c r="E465" i="9"/>
  <c r="E466" i="9"/>
  <c r="E467" i="9"/>
  <c r="E468" i="9"/>
  <c r="E469" i="9"/>
  <c r="E470" i="9"/>
  <c r="E471" i="9"/>
  <c r="E472" i="9"/>
  <c r="E473" i="9"/>
  <c r="E474" i="9"/>
  <c r="E475" i="9"/>
  <c r="E837" i="9"/>
  <c r="E838" i="9"/>
  <c r="E839" i="9"/>
  <c r="E840" i="9"/>
  <c r="E841" i="9"/>
  <c r="E842" i="9"/>
  <c r="E843" i="9"/>
  <c r="E844" i="9"/>
  <c r="E845" i="9"/>
  <c r="E846" i="9"/>
  <c r="E847" i="9"/>
  <c r="E848" i="9"/>
  <c r="E849" i="9"/>
  <c r="E850" i="9"/>
  <c r="E851" i="9"/>
  <c r="E852" i="9"/>
  <c r="E853" i="9"/>
  <c r="E854" i="9"/>
  <c r="E855" i="9"/>
  <c r="E856" i="9"/>
  <c r="E857" i="9"/>
  <c r="E858" i="9"/>
  <c r="E678" i="9"/>
  <c r="E679" i="9"/>
  <c r="E680" i="9"/>
  <c r="E681" i="9"/>
  <c r="E682" i="9"/>
  <c r="E683" i="9"/>
  <c r="E684" i="9"/>
  <c r="E685" i="9"/>
  <c r="E686" i="9"/>
  <c r="E687" i="9"/>
  <c r="E688" i="9"/>
  <c r="E689" i="9"/>
  <c r="E690" i="9"/>
  <c r="E691" i="9"/>
  <c r="E692" i="9"/>
  <c r="E693" i="9"/>
  <c r="E694" i="9"/>
  <c r="E695" i="9"/>
  <c r="E696" i="9"/>
  <c r="E697" i="9"/>
  <c r="E698" i="9"/>
  <c r="E699" i="9"/>
  <c r="E700" i="9"/>
  <c r="E701" i="9"/>
  <c r="E702" i="9"/>
  <c r="E703" i="9"/>
  <c r="E704" i="9"/>
  <c r="E705" i="9"/>
  <c r="E706" i="9"/>
  <c r="E707" i="9"/>
  <c r="E708" i="9"/>
  <c r="E709" i="9"/>
  <c r="E710" i="9"/>
  <c r="E711" i="9"/>
  <c r="E712" i="9"/>
  <c r="E713" i="9"/>
  <c r="E714" i="9"/>
  <c r="E715" i="9"/>
  <c r="E716" i="9"/>
  <c r="E717" i="9"/>
  <c r="E718" i="9"/>
  <c r="E719" i="9"/>
  <c r="E720" i="9"/>
  <c r="E721" i="9"/>
  <c r="E722" i="9"/>
  <c r="E723" i="9"/>
  <c r="E724" i="9"/>
  <c r="E725" i="9"/>
  <c r="E726" i="9"/>
  <c r="E727" i="9"/>
  <c r="E728" i="9"/>
  <c r="E729" i="9"/>
  <c r="E730" i="9"/>
  <c r="E731" i="9"/>
  <c r="E732" i="9"/>
  <c r="E733" i="9"/>
  <c r="E734" i="9"/>
  <c r="E735" i="9"/>
  <c r="E736" i="9"/>
  <c r="E737" i="9"/>
  <c r="E738" i="9"/>
  <c r="E739" i="9"/>
  <c r="E740" i="9"/>
  <c r="E741" i="9"/>
  <c r="E742" i="9"/>
  <c r="E743" i="9"/>
  <c r="E744" i="9"/>
  <c r="E745" i="9"/>
  <c r="E746" i="9"/>
  <c r="E747" i="9"/>
  <c r="E748" i="9"/>
  <c r="E749" i="9"/>
  <c r="E750" i="9"/>
  <c r="E751" i="9"/>
  <c r="E752" i="9"/>
  <c r="E753" i="9"/>
  <c r="E754" i="9"/>
  <c r="E755" i="9"/>
  <c r="E756" i="9"/>
  <c r="E757" i="9"/>
  <c r="E758" i="9"/>
  <c r="E759" i="9"/>
  <c r="E760" i="9"/>
  <c r="E761" i="9"/>
  <c r="E762" i="9"/>
  <c r="E763" i="9"/>
  <c r="E764" i="9"/>
  <c r="E765" i="9"/>
  <c r="E766" i="9"/>
  <c r="E767" i="9"/>
  <c r="E768" i="9"/>
  <c r="E769" i="9"/>
  <c r="E770" i="9"/>
  <c r="E771" i="9"/>
  <c r="E772" i="9"/>
  <c r="E773" i="9"/>
  <c r="E774" i="9"/>
  <c r="E775" i="9"/>
  <c r="E776" i="9"/>
  <c r="E777" i="9"/>
  <c r="E778" i="9"/>
  <c r="E779" i="9"/>
  <c r="E780" i="9"/>
  <c r="E781" i="9"/>
  <c r="E782" i="9"/>
  <c r="E783" i="9"/>
  <c r="E784" i="9"/>
  <c r="E785" i="9"/>
  <c r="E786" i="9"/>
  <c r="E787" i="9"/>
  <c r="E788" i="9"/>
  <c r="E789" i="9"/>
  <c r="E790" i="9"/>
  <c r="E791" i="9"/>
  <c r="E792" i="9"/>
  <c r="E793" i="9"/>
  <c r="E794" i="9"/>
  <c r="E795" i="9"/>
  <c r="E796" i="9"/>
  <c r="E797" i="9"/>
  <c r="E798" i="9"/>
  <c r="E799" i="9"/>
  <c r="E800" i="9"/>
  <c r="E801" i="9"/>
  <c r="E802" i="9"/>
  <c r="E803" i="9"/>
  <c r="E804" i="9"/>
  <c r="E805" i="9"/>
  <c r="E806" i="9"/>
  <c r="E807" i="9"/>
  <c r="E808" i="9"/>
  <c r="E809" i="9"/>
  <c r="E810" i="9"/>
  <c r="E811" i="9"/>
  <c r="E812" i="9"/>
  <c r="E813" i="9"/>
  <c r="E814" i="9"/>
  <c r="E815" i="9"/>
  <c r="E816" i="9"/>
  <c r="E817" i="9"/>
  <c r="E818" i="9"/>
  <c r="E819" i="9"/>
  <c r="E820" i="9"/>
  <c r="E821" i="9"/>
  <c r="E822" i="9"/>
  <c r="E823" i="9"/>
  <c r="E824" i="9"/>
  <c r="E825" i="9"/>
  <c r="E826" i="9"/>
  <c r="E827" i="9"/>
  <c r="E828" i="9"/>
  <c r="E829" i="9"/>
  <c r="E830" i="9"/>
  <c r="E831" i="9"/>
  <c r="E832" i="9"/>
  <c r="E833" i="9"/>
  <c r="E834" i="9"/>
  <c r="E835" i="9"/>
  <c r="E836" i="9"/>
  <c r="E576" i="9"/>
  <c r="E577" i="9"/>
  <c r="E578" i="9"/>
  <c r="E579" i="9"/>
  <c r="E580" i="9"/>
  <c r="E581" i="9"/>
  <c r="E582" i="9"/>
  <c r="E583" i="9"/>
  <c r="E584" i="9"/>
  <c r="E585" i="9"/>
  <c r="E586" i="9"/>
  <c r="E587" i="9"/>
  <c r="E588" i="9"/>
  <c r="E589" i="9"/>
  <c r="E590" i="9"/>
  <c r="E591" i="9"/>
  <c r="E592" i="9"/>
  <c r="E593" i="9"/>
  <c r="E594" i="9"/>
  <c r="E520" i="9"/>
  <c r="E521" i="9"/>
  <c r="E522" i="9"/>
  <c r="E523" i="9"/>
  <c r="E524" i="9"/>
  <c r="E525" i="9"/>
  <c r="E526" i="9"/>
  <c r="E527" i="9"/>
  <c r="E528" i="9"/>
  <c r="E529" i="9"/>
  <c r="E530" i="9"/>
  <c r="E531" i="9"/>
  <c r="E532" i="9"/>
  <c r="E533" i="9"/>
  <c r="E534" i="9"/>
  <c r="E535" i="9"/>
  <c r="E536" i="9"/>
  <c r="E537" i="9"/>
  <c r="E538" i="9"/>
  <c r="E539" i="9"/>
  <c r="E540" i="9"/>
  <c r="E541" i="9"/>
  <c r="E542" i="9"/>
  <c r="E543" i="9"/>
  <c r="E544" i="9"/>
  <c r="E545" i="9"/>
  <c r="E546" i="9"/>
  <c r="E547" i="9"/>
  <c r="E548" i="9"/>
  <c r="E549" i="9"/>
  <c r="E550" i="9"/>
  <c r="E551" i="9"/>
  <c r="E552" i="9"/>
  <c r="E553" i="9"/>
  <c r="E554" i="9"/>
  <c r="E555" i="9"/>
  <c r="E556" i="9"/>
  <c r="E557" i="9"/>
  <c r="E558" i="9"/>
  <c r="E559" i="9"/>
  <c r="E560" i="9"/>
  <c r="E968" i="9"/>
  <c r="E969" i="9"/>
  <c r="E970" i="9"/>
  <c r="E971" i="9"/>
  <c r="E972" i="9"/>
  <c r="E973" i="9"/>
  <c r="E974" i="9"/>
  <c r="E975" i="9"/>
  <c r="E976" i="9"/>
  <c r="E977" i="9"/>
  <c r="E978" i="9"/>
  <c r="E979" i="9"/>
  <c r="E980" i="9"/>
  <c r="E981" i="9"/>
  <c r="E982" i="9"/>
  <c r="E983" i="9"/>
  <c r="E984" i="9"/>
  <c r="E985" i="9"/>
  <c r="E986" i="9"/>
  <c r="E987" i="9"/>
  <c r="E988" i="9"/>
  <c r="E989" i="9"/>
  <c r="E990" i="9"/>
  <c r="E991" i="9"/>
  <c r="E992" i="9"/>
  <c r="E993" i="9"/>
  <c r="E994" i="9"/>
  <c r="E995" i="9"/>
  <c r="E996" i="9"/>
  <c r="E997" i="9"/>
  <c r="E998" i="9"/>
  <c r="E999" i="9"/>
  <c r="E1000" i="9"/>
  <c r="E1001" i="9"/>
  <c r="E609" i="9"/>
  <c r="E403" i="9"/>
  <c r="E404" i="9"/>
  <c r="E405" i="9"/>
  <c r="E406" i="9"/>
  <c r="E407" i="9"/>
  <c r="E408" i="9"/>
  <c r="E409" i="9"/>
  <c r="E410" i="9"/>
  <c r="E920" i="9"/>
  <c r="E921" i="9"/>
  <c r="E922" i="9"/>
  <c r="E923" i="9"/>
  <c r="E924" i="9"/>
  <c r="E925" i="9"/>
  <c r="E926" i="9"/>
  <c r="E927" i="9"/>
  <c r="E928" i="9"/>
  <c r="E929" i="9"/>
  <c r="E930" i="9"/>
  <c r="E931" i="9"/>
  <c r="E932" i="9"/>
  <c r="E933" i="9"/>
  <c r="E934" i="9"/>
  <c r="E935" i="9"/>
  <c r="E936" i="9"/>
  <c r="E937" i="9"/>
  <c r="E938" i="9"/>
  <c r="E939" i="9"/>
  <c r="E940" i="9"/>
  <c r="E941" i="9"/>
  <c r="E640" i="9"/>
  <c r="E641" i="9"/>
  <c r="E642" i="9"/>
  <c r="E643" i="9"/>
  <c r="E644" i="9"/>
  <c r="E645" i="9"/>
  <c r="E646" i="9"/>
  <c r="E647" i="9"/>
  <c r="E648" i="9"/>
  <c r="E649" i="9"/>
  <c r="E650" i="9"/>
  <c r="E651" i="9"/>
  <c r="E652" i="9"/>
  <c r="E653" i="9"/>
  <c r="E654" i="9"/>
  <c r="E655" i="9"/>
  <c r="E656" i="9"/>
  <c r="E657" i="9"/>
  <c r="E658" i="9"/>
  <c r="E659" i="9"/>
  <c r="E660" i="9"/>
  <c r="E661" i="9"/>
  <c r="E662" i="9"/>
  <c r="E663" i="9"/>
  <c r="E664" i="9"/>
  <c r="E665" i="9"/>
  <c r="E666" i="9"/>
  <c r="E667" i="9"/>
  <c r="E668" i="9"/>
  <c r="E669" i="9"/>
  <c r="E670" i="9"/>
  <c r="E671" i="9"/>
  <c r="E672" i="9"/>
  <c r="E673" i="9"/>
  <c r="E674" i="9"/>
  <c r="E675" i="9"/>
  <c r="E676" i="9"/>
  <c r="E677" i="9"/>
  <c r="E595" i="9"/>
  <c r="E596" i="9"/>
  <c r="E597" i="9"/>
  <c r="E598" i="9"/>
  <c r="E599" i="9"/>
  <c r="E600" i="9"/>
  <c r="E601" i="9"/>
  <c r="E602" i="9"/>
  <c r="E603" i="9"/>
  <c r="E604" i="9"/>
  <c r="E605" i="9"/>
  <c r="E606" i="9"/>
  <c r="E607" i="9"/>
  <c r="E608" i="9"/>
  <c r="E915" i="9"/>
  <c r="E916" i="9"/>
  <c r="E917" i="9"/>
  <c r="E918" i="9"/>
  <c r="E919" i="9"/>
  <c r="E874" i="9"/>
  <c r="E875" i="9"/>
  <c r="E876" i="9"/>
  <c r="E370" i="9"/>
  <c r="E371" i="9"/>
  <c r="E372" i="9"/>
  <c r="E373" i="9"/>
  <c r="E374" i="9"/>
  <c r="E375" i="9"/>
  <c r="E376" i="9"/>
  <c r="E377" i="9"/>
  <c r="E378" i="9"/>
  <c r="E379" i="9"/>
  <c r="E380" i="9"/>
  <c r="E381" i="9"/>
  <c r="E382" i="9"/>
  <c r="E383" i="9"/>
  <c r="E384" i="9"/>
  <c r="E385" i="9"/>
  <c r="E386" i="9"/>
  <c r="E387" i="9"/>
  <c r="E388" i="9"/>
  <c r="E389" i="9"/>
  <c r="E390" i="9"/>
  <c r="E391" i="9"/>
  <c r="E392" i="9"/>
  <c r="E393" i="9"/>
  <c r="E394" i="9"/>
  <c r="E395" i="9"/>
  <c r="E396" i="9"/>
  <c r="E397" i="9"/>
  <c r="E398" i="9"/>
  <c r="E399" i="9"/>
  <c r="E400" i="9"/>
  <c r="E401" i="9"/>
  <c r="E402" i="9"/>
  <c r="E34" i="9"/>
  <c r="E877" i="9"/>
  <c r="E878" i="9"/>
  <c r="E879" i="9"/>
  <c r="E880" i="9"/>
  <c r="E881" i="9"/>
  <c r="E882" i="9"/>
  <c r="E883" i="9"/>
  <c r="E884" i="9"/>
  <c r="E345" i="9"/>
  <c r="E346" i="9"/>
  <c r="E347" i="9"/>
  <c r="E348" i="9"/>
  <c r="E349" i="9"/>
  <c r="E350" i="9"/>
  <c r="E351" i="9"/>
  <c r="E352" i="9"/>
  <c r="E353" i="9"/>
  <c r="E354" i="9"/>
  <c r="E355" i="9"/>
  <c r="E356" i="9"/>
  <c r="E357" i="9"/>
  <c r="E358" i="9"/>
  <c r="E359" i="9"/>
  <c r="E360" i="9"/>
  <c r="E361" i="9"/>
  <c r="E362" i="9"/>
  <c r="E363" i="9"/>
  <c r="E364" i="9"/>
  <c r="E365" i="9"/>
  <c r="E366" i="9"/>
  <c r="E65" i="9"/>
  <c r="E66" i="9"/>
  <c r="E67" i="9"/>
  <c r="E68" i="9"/>
  <c r="E69" i="9"/>
  <c r="E70" i="9"/>
  <c r="E71" i="9"/>
  <c r="E72" i="9"/>
  <c r="E73" i="9"/>
  <c r="E74" i="9"/>
  <c r="E75" i="9"/>
  <c r="E76" i="9"/>
  <c r="E77" i="9"/>
  <c r="E78" i="9"/>
  <c r="E79" i="9"/>
  <c r="E80" i="9"/>
  <c r="E81" i="9"/>
  <c r="E82" i="9"/>
  <c r="E83" i="9"/>
  <c r="E84" i="9"/>
  <c r="E85" i="9"/>
  <c r="E86" i="9"/>
  <c r="E87" i="9"/>
  <c r="E88" i="9"/>
  <c r="E89" i="9"/>
  <c r="E90" i="9"/>
  <c r="E91" i="9"/>
  <c r="E92" i="9"/>
  <c r="E93" i="9"/>
  <c r="E94" i="9"/>
  <c r="E95" i="9"/>
  <c r="E96" i="9"/>
  <c r="E97" i="9"/>
  <c r="E98" i="9"/>
  <c r="E99" i="9"/>
  <c r="E100" i="9"/>
  <c r="E101" i="9"/>
  <c r="E102" i="9"/>
  <c r="E20" i="9"/>
  <c r="E21" i="9"/>
  <c r="E22" i="9"/>
  <c r="E23" i="9"/>
  <c r="E24" i="9"/>
  <c r="E25" i="9"/>
  <c r="E26" i="9"/>
  <c r="E27" i="9"/>
  <c r="E28" i="9"/>
  <c r="E29" i="9"/>
  <c r="E30" i="9"/>
  <c r="E31" i="9"/>
  <c r="E32" i="9"/>
  <c r="E33" i="9"/>
  <c r="E340" i="9"/>
  <c r="E341" i="9"/>
  <c r="E342" i="9"/>
  <c r="E343" i="9"/>
  <c r="E344" i="9"/>
  <c r="E299" i="9"/>
  <c r="E300" i="9"/>
  <c r="E301" i="9"/>
  <c r="E302" i="9"/>
  <c r="E303" i="9"/>
  <c r="E304" i="9"/>
  <c r="E305" i="9"/>
  <c r="E306" i="9"/>
  <c r="E307" i="9"/>
  <c r="E308" i="9"/>
  <c r="E309" i="9"/>
  <c r="E310" i="9"/>
  <c r="E311" i="9"/>
  <c r="E312" i="9"/>
  <c r="E313" i="9"/>
  <c r="E314" i="9"/>
  <c r="E315" i="9"/>
  <c r="E316" i="9"/>
  <c r="E317" i="9"/>
  <c r="E318" i="9"/>
  <c r="E319" i="9"/>
  <c r="E320" i="9"/>
  <c r="E321" i="9"/>
  <c r="E322" i="9"/>
  <c r="E323" i="9"/>
  <c r="E324" i="9"/>
  <c r="E325" i="9"/>
  <c r="E326" i="9"/>
  <c r="E327" i="9"/>
  <c r="E328" i="9"/>
  <c r="E329" i="9"/>
  <c r="E330" i="9"/>
  <c r="E331" i="9"/>
  <c r="E332" i="9"/>
  <c r="E885" i="9"/>
  <c r="E886" i="9"/>
  <c r="E887" i="9"/>
  <c r="E888" i="9"/>
  <c r="E889" i="9"/>
  <c r="E890" i="9"/>
  <c r="E891" i="9"/>
  <c r="E892" i="9"/>
  <c r="E893" i="9"/>
  <c r="E894" i="9"/>
  <c r="E895" i="9"/>
  <c r="E333" i="9"/>
  <c r="E334" i="9"/>
  <c r="E335" i="9"/>
  <c r="E336" i="9"/>
  <c r="E337" i="9"/>
  <c r="E338" i="9"/>
  <c r="E339" i="9"/>
  <c r="E947" i="9"/>
  <c r="E948" i="9"/>
  <c r="E949" i="9"/>
  <c r="E950" i="9"/>
  <c r="E951" i="9"/>
  <c r="E952" i="9"/>
  <c r="E953" i="9"/>
  <c r="E954" i="9"/>
  <c r="E955" i="9"/>
  <c r="E956" i="9"/>
  <c r="E957" i="9"/>
  <c r="E958" i="9"/>
  <c r="E959" i="9"/>
  <c r="E960" i="9"/>
  <c r="E961"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19" i="9"/>
  <c r="E620" i="9"/>
  <c r="E621" i="9"/>
  <c r="E622" i="9"/>
  <c r="E623" i="9"/>
  <c r="E624" i="9"/>
  <c r="E625" i="9"/>
  <c r="E626" i="9"/>
  <c r="E627" i="9"/>
  <c r="E628" i="9"/>
  <c r="E629" i="9"/>
  <c r="E630" i="9"/>
  <c r="E631" i="9"/>
  <c r="E632" i="9"/>
  <c r="E633" i="9"/>
  <c r="E634" i="9"/>
  <c r="E635" i="9"/>
  <c r="E636" i="9"/>
  <c r="E637" i="9"/>
  <c r="E638" i="9"/>
  <c r="E639" i="9"/>
  <c r="E476" i="9"/>
  <c r="E477" i="9"/>
  <c r="E478" i="9"/>
  <c r="E479" i="9"/>
  <c r="E480" i="9"/>
  <c r="E481" i="9"/>
  <c r="E482" i="9"/>
  <c r="E483" i="9"/>
  <c r="E484" i="9"/>
  <c r="E485" i="9"/>
  <c r="E486" i="9"/>
  <c r="E487" i="9"/>
  <c r="E488" i="9"/>
  <c r="E489" i="9"/>
  <c r="E490" i="9"/>
  <c r="E491" i="9"/>
  <c r="E492" i="9"/>
  <c r="E493" i="9"/>
  <c r="E494" i="9"/>
  <c r="E495" i="9"/>
  <c r="E496" i="9"/>
  <c r="E497" i="9"/>
  <c r="E498" i="9"/>
  <c r="E284" i="9"/>
  <c r="E285" i="9"/>
  <c r="E286" i="9"/>
  <c r="E369" i="9"/>
  <c r="E168" i="9"/>
  <c r="E169" i="9"/>
  <c r="E170" i="9"/>
  <c r="E171" i="9"/>
  <c r="E172" i="9"/>
  <c r="E173" i="9"/>
  <c r="E174" i="9"/>
  <c r="E175" i="9"/>
  <c r="E176" i="9"/>
  <c r="E177" i="9"/>
  <c r="E178" i="9"/>
  <c r="E179" i="9"/>
  <c r="E180" i="9"/>
  <c r="E181" i="9"/>
  <c r="E182" i="9"/>
  <c r="E183" i="9"/>
  <c r="E184" i="9"/>
  <c r="E185" i="9"/>
  <c r="E186" i="9"/>
  <c r="E187" i="9"/>
  <c r="E188" i="9"/>
  <c r="E189" i="9"/>
  <c r="E190" i="9"/>
  <c r="E191" i="9"/>
  <c r="E192" i="9"/>
  <c r="E193" i="9"/>
  <c r="E194" i="9"/>
  <c r="E195" i="9"/>
  <c r="E196" i="9"/>
  <c r="E197" i="9"/>
  <c r="E198" i="9"/>
  <c r="E199" i="9"/>
  <c r="E200" i="9"/>
  <c r="E201" i="9"/>
  <c r="E202" i="9"/>
  <c r="E203" i="9"/>
  <c r="E204" i="9"/>
  <c r="E205" i="9"/>
  <c r="E206" i="9"/>
  <c r="E207" i="9"/>
  <c r="E208" i="9"/>
  <c r="E209" i="9"/>
  <c r="E210" i="9"/>
  <c r="E211" i="9"/>
  <c r="E212" i="9"/>
  <c r="E213" i="9"/>
  <c r="E214" i="9"/>
  <c r="E215" i="9"/>
  <c r="E216" i="9"/>
  <c r="E217" i="9"/>
  <c r="E218" i="9"/>
  <c r="E219" i="9"/>
  <c r="E220" i="9"/>
  <c r="E221" i="9"/>
  <c r="E222" i="9"/>
  <c r="E223" i="9"/>
  <c r="E224" i="9"/>
  <c r="E225" i="9"/>
  <c r="E226" i="9"/>
  <c r="E227" i="9"/>
  <c r="E228" i="9"/>
  <c r="E229" i="9"/>
  <c r="E230" i="9"/>
  <c r="E231" i="9"/>
  <c r="E232" i="9"/>
  <c r="E233" i="9"/>
  <c r="E234" i="9"/>
  <c r="E235" i="9"/>
  <c r="E236" i="9"/>
  <c r="E237" i="9"/>
  <c r="E238" i="9"/>
  <c r="E239" i="9"/>
  <c r="E240" i="9"/>
  <c r="E241" i="9"/>
  <c r="E242" i="9"/>
  <c r="E243" i="9"/>
  <c r="E244" i="9"/>
  <c r="E245" i="9"/>
  <c r="E246" i="9"/>
  <c r="E247" i="9"/>
  <c r="E248" i="9"/>
  <c r="E249" i="9"/>
  <c r="E250" i="9"/>
  <c r="E251" i="9"/>
  <c r="E252" i="9"/>
  <c r="E253" i="9"/>
  <c r="E254" i="9"/>
  <c r="E255" i="9"/>
  <c r="E256" i="9"/>
  <c r="E257" i="9"/>
  <c r="E258" i="9"/>
  <c r="E259" i="9"/>
  <c r="E260" i="9"/>
  <c r="E261" i="9"/>
  <c r="E962" i="9"/>
  <c r="E963" i="9"/>
  <c r="E964" i="9"/>
  <c r="E965" i="9"/>
  <c r="E966" i="9"/>
  <c r="E967" i="9"/>
  <c r="E7" i="9"/>
  <c r="E8" i="9"/>
  <c r="E9" i="9"/>
  <c r="E10" i="9"/>
  <c r="E11" i="9"/>
  <c r="E12" i="9"/>
  <c r="E13" i="9"/>
  <c r="E14" i="9"/>
  <c r="E15" i="9"/>
  <c r="E16" i="9"/>
  <c r="E17" i="9"/>
  <c r="E18" i="9"/>
  <c r="E19" i="9"/>
  <c r="E499" i="9"/>
  <c r="E500" i="9"/>
  <c r="E501" i="9"/>
  <c r="E502" i="9"/>
  <c r="E503" i="9"/>
  <c r="E504" i="9"/>
  <c r="E505" i="9"/>
  <c r="E506" i="9"/>
  <c r="E507" i="9"/>
  <c r="E508" i="9"/>
  <c r="E509" i="9"/>
  <c r="E510" i="9"/>
  <c r="E511" i="9"/>
  <c r="E512" i="9"/>
  <c r="E513" i="9"/>
  <c r="E514" i="9"/>
  <c r="E515" i="9"/>
  <c r="E516" i="9"/>
  <c r="E517" i="9"/>
  <c r="E518" i="9"/>
  <c r="E519" i="9"/>
  <c r="E859" i="9"/>
  <c r="E860" i="9"/>
  <c r="E861" i="9"/>
  <c r="E862" i="9"/>
  <c r="E863" i="9"/>
  <c r="E864" i="9"/>
  <c r="E865" i="9"/>
  <c r="E866" i="9"/>
  <c r="E867" i="9"/>
  <c r="E868" i="9"/>
  <c r="E869" i="9"/>
  <c r="E870" i="9"/>
  <c r="E871" i="9"/>
  <c r="E872" i="9"/>
  <c r="E873" i="9"/>
  <c r="E942" i="9"/>
  <c r="E943" i="9"/>
  <c r="E944" i="9"/>
  <c r="E945" i="9"/>
  <c r="E946" i="9"/>
  <c r="E167" i="9"/>
  <c r="E162" i="9"/>
  <c r="E163" i="9"/>
  <c r="E164" i="9"/>
  <c r="E165" i="9"/>
  <c r="E166" i="9"/>
  <c r="E161" i="9"/>
  <c r="E115" i="9"/>
  <c r="E116" i="9"/>
  <c r="E117" i="9"/>
  <c r="E118" i="9"/>
  <c r="E119" i="9"/>
  <c r="E120" i="9"/>
  <c r="E121" i="9"/>
  <c r="E122" i="9"/>
  <c r="E123" i="9"/>
  <c r="E124" i="9"/>
  <c r="E125" i="9"/>
  <c r="E126" i="9"/>
  <c r="E127" i="9"/>
  <c r="E128" i="9"/>
  <c r="E129" i="9"/>
  <c r="E130" i="9"/>
  <c r="E131" i="9"/>
  <c r="E132" i="9"/>
  <c r="E133" i="9"/>
  <c r="E134" i="9"/>
  <c r="E135" i="9"/>
  <c r="E136" i="9"/>
  <c r="E137" i="9"/>
  <c r="E138" i="9"/>
  <c r="E139" i="9"/>
  <c r="E140" i="9"/>
  <c r="E141" i="9"/>
  <c r="E142" i="9"/>
  <c r="E143" i="9"/>
  <c r="E144" i="9"/>
  <c r="E145" i="9"/>
  <c r="E146" i="9"/>
  <c r="E147" i="9"/>
  <c r="E148" i="9"/>
  <c r="E149" i="9"/>
  <c r="E150" i="9"/>
  <c r="E151" i="9"/>
  <c r="E152" i="9"/>
  <c r="E153" i="9"/>
  <c r="E154" i="9"/>
  <c r="E155" i="9"/>
  <c r="E156" i="9"/>
  <c r="E157" i="9"/>
  <c r="E158" i="9"/>
  <c r="E159" i="9"/>
  <c r="E160" i="9"/>
  <c r="E114" i="9"/>
  <c r="E113" i="9"/>
  <c r="E112" i="9"/>
  <c r="E897" i="9"/>
  <c r="E898" i="9"/>
  <c r="E899" i="9"/>
  <c r="E900" i="9"/>
  <c r="E901" i="9"/>
  <c r="E902" i="9"/>
  <c r="E903" i="9"/>
  <c r="E904" i="9"/>
  <c r="E905" i="9"/>
  <c r="E906" i="9"/>
  <c r="E907" i="9"/>
  <c r="E411" i="9"/>
  <c r="E412" i="9"/>
  <c r="E413" i="9"/>
  <c r="E414" i="9"/>
  <c r="E415" i="9"/>
  <c r="E416" i="9"/>
  <c r="E417" i="9"/>
  <c r="E418" i="9"/>
  <c r="E419" i="9"/>
  <c r="E420" i="9"/>
  <c r="E421" i="9"/>
  <c r="E908" i="9"/>
  <c r="E909" i="9"/>
  <c r="E910" i="9"/>
  <c r="E911" i="9"/>
  <c r="E912" i="9"/>
  <c r="E913" i="9"/>
  <c r="E914" i="9"/>
  <c r="E561" i="9"/>
  <c r="E562" i="9"/>
  <c r="E563" i="9"/>
  <c r="E564" i="9"/>
  <c r="E565" i="9"/>
  <c r="E566" i="9"/>
  <c r="E567" i="9"/>
  <c r="E568" i="9"/>
  <c r="E569" i="9"/>
  <c r="E570" i="9"/>
  <c r="E571" i="9"/>
  <c r="E572" i="9"/>
  <c r="E573" i="9"/>
  <c r="E574" i="9"/>
  <c r="E575" i="9"/>
  <c r="E610" i="9"/>
  <c r="E611" i="9"/>
  <c r="E612" i="9"/>
  <c r="E613" i="9"/>
  <c r="E614" i="9"/>
  <c r="E615" i="9"/>
  <c r="E616" i="9"/>
  <c r="E617" i="9"/>
  <c r="E618" i="9"/>
  <c r="E262" i="9"/>
  <c r="E263" i="9"/>
  <c r="E264" i="9"/>
  <c r="E265" i="9"/>
  <c r="E266" i="9"/>
  <c r="E267" i="9"/>
  <c r="E268" i="9"/>
  <c r="E269" i="9"/>
  <c r="E270" i="9"/>
  <c r="E271" i="9"/>
  <c r="E272" i="9"/>
  <c r="E273" i="9"/>
  <c r="E274" i="9"/>
  <c r="E275" i="9"/>
  <c r="E276" i="9"/>
  <c r="E277" i="9"/>
  <c r="E278" i="9"/>
  <c r="E279" i="9"/>
  <c r="E280" i="9"/>
  <c r="E281" i="9"/>
  <c r="E282" i="9"/>
  <c r="E283" i="9"/>
  <c r="E103" i="9"/>
  <c r="E104" i="9"/>
  <c r="E105" i="9"/>
  <c r="E106" i="9"/>
  <c r="E107" i="9"/>
  <c r="E108" i="9"/>
  <c r="E109" i="9"/>
  <c r="E110" i="9"/>
  <c r="E111" i="9"/>
  <c r="D897" i="9"/>
  <c r="D898" i="9"/>
  <c r="D899" i="9"/>
  <c r="D900" i="9"/>
  <c r="D901" i="9"/>
  <c r="D902" i="9"/>
  <c r="D903" i="9"/>
  <c r="D904" i="9"/>
  <c r="D905" i="9"/>
  <c r="D906" i="9"/>
  <c r="D907" i="9"/>
  <c r="D411" i="9"/>
  <c r="D412" i="9"/>
  <c r="D413" i="9"/>
  <c r="D414" i="9"/>
  <c r="D415" i="9"/>
  <c r="D416" i="9"/>
  <c r="D417" i="9"/>
  <c r="D418" i="9"/>
  <c r="D419" i="9"/>
  <c r="D420" i="9"/>
  <c r="D421" i="9"/>
  <c r="D908" i="9"/>
  <c r="D909" i="9"/>
  <c r="D910" i="9"/>
  <c r="D911" i="9"/>
  <c r="D912" i="9"/>
  <c r="D913" i="9"/>
  <c r="D914" i="9"/>
  <c r="D561" i="9"/>
  <c r="D562" i="9"/>
  <c r="D563" i="9"/>
  <c r="D564" i="9"/>
  <c r="D565" i="9"/>
  <c r="D566" i="9"/>
  <c r="D567" i="9"/>
  <c r="D568" i="9"/>
  <c r="D569" i="9"/>
  <c r="D570" i="9"/>
  <c r="D571" i="9"/>
  <c r="D572" i="9"/>
  <c r="D573" i="9"/>
  <c r="D574" i="9"/>
  <c r="D575" i="9"/>
  <c r="D610" i="9"/>
  <c r="D611" i="9"/>
  <c r="D612" i="9"/>
  <c r="D613" i="9"/>
  <c r="D614" i="9"/>
  <c r="D615" i="9"/>
  <c r="D616" i="9"/>
  <c r="D617" i="9"/>
  <c r="D618" i="9"/>
  <c r="D262" i="9"/>
  <c r="D263" i="9"/>
  <c r="D264" i="9"/>
  <c r="D265" i="9"/>
  <c r="D266" i="9"/>
  <c r="D267" i="9"/>
  <c r="D268" i="9"/>
  <c r="D269" i="9"/>
  <c r="D270" i="9"/>
  <c r="D271" i="9"/>
  <c r="D272" i="9"/>
  <c r="D273" i="9"/>
  <c r="D274" i="9"/>
  <c r="D275" i="9"/>
  <c r="D276" i="9"/>
  <c r="D277" i="9"/>
  <c r="D278" i="9"/>
  <c r="D279" i="9"/>
  <c r="D280" i="9"/>
  <c r="D281" i="9"/>
  <c r="D282" i="9"/>
  <c r="D283" i="9"/>
  <c r="D103" i="9"/>
  <c r="D104" i="9"/>
  <c r="D105" i="9"/>
  <c r="D106" i="9"/>
  <c r="D107" i="9"/>
  <c r="D108" i="9"/>
  <c r="D109" i="9"/>
  <c r="D110" i="9"/>
  <c r="D111" i="9"/>
  <c r="D112" i="9"/>
  <c r="D113" i="9"/>
  <c r="D114" i="9"/>
  <c r="D115" i="9"/>
  <c r="D116" i="9"/>
  <c r="D117" i="9"/>
  <c r="D118" i="9"/>
  <c r="D119" i="9"/>
  <c r="D120" i="9"/>
  <c r="D121" i="9"/>
  <c r="D122" i="9"/>
  <c r="D123" i="9"/>
  <c r="D124" i="9"/>
  <c r="D125" i="9"/>
  <c r="D126" i="9"/>
  <c r="D127" i="9"/>
  <c r="D128" i="9"/>
  <c r="D129" i="9"/>
  <c r="D130" i="9"/>
  <c r="D131" i="9"/>
  <c r="D132" i="9"/>
  <c r="D133" i="9"/>
  <c r="D134" i="9"/>
  <c r="D135" i="9"/>
  <c r="D136" i="9"/>
  <c r="D137" i="9"/>
  <c r="D138" i="9"/>
  <c r="D139" i="9"/>
  <c r="D140" i="9"/>
  <c r="D141" i="9"/>
  <c r="D142" i="9"/>
  <c r="D143" i="9"/>
  <c r="D144" i="9"/>
  <c r="D145" i="9"/>
  <c r="D146" i="9"/>
  <c r="D147" i="9"/>
  <c r="D148" i="9"/>
  <c r="D149" i="9"/>
  <c r="D150" i="9"/>
  <c r="D151" i="9"/>
  <c r="D152" i="9"/>
  <c r="D153" i="9"/>
  <c r="D154" i="9"/>
  <c r="D155" i="9"/>
  <c r="D156" i="9"/>
  <c r="D157" i="9"/>
  <c r="D158" i="9"/>
  <c r="D159" i="9"/>
  <c r="D160" i="9"/>
  <c r="D161" i="9"/>
  <c r="D162" i="9"/>
  <c r="D163" i="9"/>
  <c r="D164" i="9"/>
  <c r="D165" i="9"/>
  <c r="D166" i="9"/>
  <c r="D167" i="9"/>
  <c r="D168" i="9"/>
  <c r="D169" i="9"/>
  <c r="D170" i="9"/>
  <c r="D171" i="9"/>
  <c r="D172" i="9"/>
  <c r="D173" i="9"/>
  <c r="D174" i="9"/>
  <c r="D175" i="9"/>
  <c r="D176" i="9"/>
  <c r="D177" i="9"/>
  <c r="D178" i="9"/>
  <c r="D179" i="9"/>
  <c r="D180" i="9"/>
  <c r="D181" i="9"/>
  <c r="D182" i="9"/>
  <c r="D183" i="9"/>
  <c r="D184" i="9"/>
  <c r="D185" i="9"/>
  <c r="D186" i="9"/>
  <c r="D187" i="9"/>
  <c r="D188" i="9"/>
  <c r="D189" i="9"/>
  <c r="D190" i="9"/>
  <c r="D191" i="9"/>
  <c r="D192" i="9"/>
  <c r="D193" i="9"/>
  <c r="D194" i="9"/>
  <c r="D195" i="9"/>
  <c r="D196" i="9"/>
  <c r="D197" i="9"/>
  <c r="D198" i="9"/>
  <c r="D199" i="9"/>
  <c r="D200" i="9"/>
  <c r="D201" i="9"/>
  <c r="D202" i="9"/>
  <c r="D203" i="9"/>
  <c r="D204" i="9"/>
  <c r="D205" i="9"/>
  <c r="D206" i="9"/>
  <c r="D207" i="9"/>
  <c r="D208" i="9"/>
  <c r="D209" i="9"/>
  <c r="D210" i="9"/>
  <c r="D211" i="9"/>
  <c r="D212" i="9"/>
  <c r="D213" i="9"/>
  <c r="D214" i="9"/>
  <c r="D215" i="9"/>
  <c r="D216" i="9"/>
  <c r="D217" i="9"/>
  <c r="D218" i="9"/>
  <c r="D219" i="9"/>
  <c r="D220" i="9"/>
  <c r="D221" i="9"/>
  <c r="D222" i="9"/>
  <c r="D223" i="9"/>
  <c r="D224" i="9"/>
  <c r="D225" i="9"/>
  <c r="D226" i="9"/>
  <c r="D227" i="9"/>
  <c r="D228" i="9"/>
  <c r="D229" i="9"/>
  <c r="D230" i="9"/>
  <c r="D231" i="9"/>
  <c r="D232" i="9"/>
  <c r="D233" i="9"/>
  <c r="D234" i="9"/>
  <c r="D235" i="9"/>
  <c r="D236" i="9"/>
  <c r="D237" i="9"/>
  <c r="D238" i="9"/>
  <c r="D239" i="9"/>
  <c r="D240" i="9"/>
  <c r="D241" i="9"/>
  <c r="D242" i="9"/>
  <c r="D243" i="9"/>
  <c r="D244" i="9"/>
  <c r="D245" i="9"/>
  <c r="D246" i="9"/>
  <c r="D247" i="9"/>
  <c r="D248" i="9"/>
  <c r="D249" i="9"/>
  <c r="D250" i="9"/>
  <c r="D251" i="9"/>
  <c r="D252" i="9"/>
  <c r="D253" i="9"/>
  <c r="D254" i="9"/>
  <c r="D255" i="9"/>
  <c r="D256" i="9"/>
  <c r="D257" i="9"/>
  <c r="D258" i="9"/>
  <c r="D259" i="9"/>
  <c r="D260" i="9"/>
  <c r="D261" i="9"/>
  <c r="D962" i="9"/>
  <c r="D963" i="9"/>
  <c r="D964" i="9"/>
  <c r="D965" i="9"/>
  <c r="D966" i="9"/>
  <c r="D967" i="9"/>
  <c r="D7" i="9"/>
  <c r="D8" i="9"/>
  <c r="D9" i="9"/>
  <c r="D10" i="9"/>
  <c r="D11" i="9"/>
  <c r="D12" i="9"/>
  <c r="D13" i="9"/>
  <c r="D14" i="9"/>
  <c r="D15" i="9"/>
  <c r="D16" i="9"/>
  <c r="D17" i="9"/>
  <c r="D18" i="9"/>
  <c r="D19" i="9"/>
  <c r="D499" i="9"/>
  <c r="D500" i="9"/>
  <c r="D501" i="9"/>
  <c r="D502" i="9"/>
  <c r="D503" i="9"/>
  <c r="D504" i="9"/>
  <c r="D505" i="9"/>
  <c r="D506" i="9"/>
  <c r="D507" i="9"/>
  <c r="D508" i="9"/>
  <c r="D509" i="9"/>
  <c r="D510" i="9"/>
  <c r="D511" i="9"/>
  <c r="D512" i="9"/>
  <c r="D513" i="9"/>
  <c r="D514" i="9"/>
  <c r="D515" i="9"/>
  <c r="D516" i="9"/>
  <c r="D517" i="9"/>
  <c r="D518" i="9"/>
  <c r="D519" i="9"/>
  <c r="D859" i="9"/>
  <c r="D860" i="9"/>
  <c r="D861" i="9"/>
  <c r="D862" i="9"/>
  <c r="D863" i="9"/>
  <c r="D864" i="9"/>
  <c r="D865" i="9"/>
  <c r="D866" i="9"/>
  <c r="D867" i="9"/>
  <c r="D868" i="9"/>
  <c r="D869" i="9"/>
  <c r="D870" i="9"/>
  <c r="D871" i="9"/>
  <c r="D872" i="9"/>
  <c r="D873" i="9"/>
  <c r="D942" i="9"/>
  <c r="D943" i="9"/>
  <c r="D944" i="9"/>
  <c r="D945" i="9"/>
  <c r="D946" i="9"/>
  <c r="D369" i="9"/>
  <c r="D370" i="9"/>
  <c r="D371" i="9"/>
  <c r="D372" i="9"/>
  <c r="D373" i="9"/>
  <c r="D374" i="9"/>
  <c r="D375" i="9"/>
  <c r="D376" i="9"/>
  <c r="D377" i="9"/>
  <c r="D378" i="9"/>
  <c r="D379" i="9"/>
  <c r="D380" i="9"/>
  <c r="D381" i="9"/>
  <c r="D382" i="9"/>
  <c r="D383" i="9"/>
  <c r="D384" i="9"/>
  <c r="D385" i="9"/>
  <c r="D386" i="9"/>
  <c r="D387" i="9"/>
  <c r="D388" i="9"/>
  <c r="D389" i="9"/>
  <c r="D390" i="9"/>
  <c r="D391" i="9"/>
  <c r="D392" i="9"/>
  <c r="D393" i="9"/>
  <c r="D394" i="9"/>
  <c r="D395" i="9"/>
  <c r="D396" i="9"/>
  <c r="D397" i="9"/>
  <c r="D398" i="9"/>
  <c r="D399" i="9"/>
  <c r="D400" i="9"/>
  <c r="D401" i="9"/>
  <c r="D402" i="9"/>
  <c r="D34" i="9"/>
  <c r="D877" i="9"/>
  <c r="D878" i="9"/>
  <c r="D879" i="9"/>
  <c r="D880" i="9"/>
  <c r="D881" i="9"/>
  <c r="D882" i="9"/>
  <c r="D883" i="9"/>
  <c r="D884" i="9"/>
  <c r="D345" i="9"/>
  <c r="D346" i="9"/>
  <c r="D347" i="9"/>
  <c r="D348" i="9"/>
  <c r="D349" i="9"/>
  <c r="D350" i="9"/>
  <c r="D351" i="9"/>
  <c r="D352" i="9"/>
  <c r="D353" i="9"/>
  <c r="D354" i="9"/>
  <c r="D355" i="9"/>
  <c r="D356" i="9"/>
  <c r="D357" i="9"/>
  <c r="D358" i="9"/>
  <c r="D359" i="9"/>
  <c r="D360" i="9"/>
  <c r="D361" i="9"/>
  <c r="D362" i="9"/>
  <c r="D363" i="9"/>
  <c r="D364" i="9"/>
  <c r="D365" i="9"/>
  <c r="D366"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20" i="9"/>
  <c r="D21" i="9"/>
  <c r="D22" i="9"/>
  <c r="D23" i="9"/>
  <c r="D24" i="9"/>
  <c r="D25" i="9"/>
  <c r="D26" i="9"/>
  <c r="D27" i="9"/>
  <c r="D28" i="9"/>
  <c r="D29" i="9"/>
  <c r="D30" i="9"/>
  <c r="D31" i="9"/>
  <c r="D32" i="9"/>
  <c r="D33" i="9"/>
  <c r="D340" i="9"/>
  <c r="D341" i="9"/>
  <c r="D342" i="9"/>
  <c r="D343" i="9"/>
  <c r="D344" i="9"/>
  <c r="D299" i="9"/>
  <c r="D300" i="9"/>
  <c r="D301" i="9"/>
  <c r="D302" i="9"/>
  <c r="D303" i="9"/>
  <c r="D304" i="9"/>
  <c r="D305" i="9"/>
  <c r="D306" i="9"/>
  <c r="D307" i="9"/>
  <c r="D308" i="9"/>
  <c r="D309" i="9"/>
  <c r="D310" i="9"/>
  <c r="D311" i="9"/>
  <c r="D312" i="9"/>
  <c r="D313" i="9"/>
  <c r="D314" i="9"/>
  <c r="D315" i="9"/>
  <c r="D316" i="9"/>
  <c r="D317" i="9"/>
  <c r="D318" i="9"/>
  <c r="D319" i="9"/>
  <c r="D320" i="9"/>
  <c r="D321" i="9"/>
  <c r="D322" i="9"/>
  <c r="D323" i="9"/>
  <c r="D324" i="9"/>
  <c r="D325" i="9"/>
  <c r="D326" i="9"/>
  <c r="D327" i="9"/>
  <c r="D328" i="9"/>
  <c r="D329" i="9"/>
  <c r="D330" i="9"/>
  <c r="D331" i="9"/>
  <c r="D332" i="9"/>
  <c r="D885" i="9"/>
  <c r="D886" i="9"/>
  <c r="D887" i="9"/>
  <c r="D888" i="9"/>
  <c r="D889" i="9"/>
  <c r="D890" i="9"/>
  <c r="D891" i="9"/>
  <c r="D892" i="9"/>
  <c r="D893" i="9"/>
  <c r="D894" i="9"/>
  <c r="D895" i="9"/>
  <c r="D333" i="9"/>
  <c r="D334" i="9"/>
  <c r="D335" i="9"/>
  <c r="D336" i="9"/>
  <c r="D337" i="9"/>
  <c r="D338" i="9"/>
  <c r="D339" i="9"/>
  <c r="D947" i="9"/>
  <c r="D948" i="9"/>
  <c r="D949" i="9"/>
  <c r="D950" i="9"/>
  <c r="D951" i="9"/>
  <c r="D952" i="9"/>
  <c r="D953" i="9"/>
  <c r="D954" i="9"/>
  <c r="D955" i="9"/>
  <c r="D956" i="9"/>
  <c r="D957" i="9"/>
  <c r="D958" i="9"/>
  <c r="D959" i="9"/>
  <c r="D960" i="9"/>
  <c r="D961"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19" i="9"/>
  <c r="D620" i="9"/>
  <c r="D621" i="9"/>
  <c r="D622" i="9"/>
  <c r="D623" i="9"/>
  <c r="D624" i="9"/>
  <c r="D625" i="9"/>
  <c r="D626" i="9"/>
  <c r="D627" i="9"/>
  <c r="D628" i="9"/>
  <c r="D629" i="9"/>
  <c r="D630" i="9"/>
  <c r="D631" i="9"/>
  <c r="D632" i="9"/>
  <c r="D633" i="9"/>
  <c r="D634" i="9"/>
  <c r="D635" i="9"/>
  <c r="D636" i="9"/>
  <c r="D637" i="9"/>
  <c r="D638" i="9"/>
  <c r="D639" i="9"/>
  <c r="D476" i="9"/>
  <c r="D477" i="9"/>
  <c r="D478" i="9"/>
  <c r="D479" i="9"/>
  <c r="D480" i="9"/>
  <c r="D481" i="9"/>
  <c r="D482" i="9"/>
  <c r="D483" i="9"/>
  <c r="D484" i="9"/>
  <c r="D485" i="9"/>
  <c r="D486" i="9"/>
  <c r="D487" i="9"/>
  <c r="D488" i="9"/>
  <c r="D489" i="9"/>
  <c r="D490" i="9"/>
  <c r="D491" i="9"/>
  <c r="D492" i="9"/>
  <c r="D493" i="9"/>
  <c r="D494" i="9"/>
  <c r="D495" i="9"/>
  <c r="D496" i="9"/>
  <c r="D497" i="9"/>
  <c r="D498" i="9"/>
  <c r="D284" i="9"/>
  <c r="D285" i="9"/>
  <c r="D286" i="9"/>
  <c r="D287" i="9"/>
  <c r="D288" i="9"/>
  <c r="D289" i="9"/>
  <c r="D290" i="9"/>
  <c r="D291" i="9"/>
  <c r="D292" i="9"/>
  <c r="D293" i="9"/>
  <c r="D294" i="9"/>
  <c r="D295" i="9"/>
  <c r="D296" i="9"/>
  <c r="D297" i="9"/>
  <c r="D298" i="9"/>
  <c r="D367" i="9"/>
  <c r="D368" i="9"/>
  <c r="D422" i="9"/>
  <c r="D423" i="9"/>
  <c r="D424" i="9"/>
  <c r="D425" i="9"/>
  <c r="D426" i="9"/>
  <c r="D427" i="9"/>
  <c r="D428" i="9"/>
  <c r="D429" i="9"/>
  <c r="D430" i="9"/>
  <c r="D431" i="9"/>
  <c r="D432" i="9"/>
  <c r="D433" i="9"/>
  <c r="D434" i="9"/>
  <c r="D435" i="9"/>
  <c r="D436" i="9"/>
  <c r="D437" i="9"/>
  <c r="D438" i="9"/>
  <c r="D439" i="9"/>
  <c r="D440" i="9"/>
  <c r="D441" i="9"/>
  <c r="D442" i="9"/>
  <c r="D443" i="9"/>
  <c r="D444" i="9"/>
  <c r="D445" i="9"/>
  <c r="D446" i="9"/>
  <c r="D447" i="9"/>
  <c r="D448" i="9"/>
  <c r="D449" i="9"/>
  <c r="D450" i="9"/>
  <c r="D451" i="9"/>
  <c r="D452" i="9"/>
  <c r="D453" i="9"/>
  <c r="D454" i="9"/>
  <c r="D455" i="9"/>
  <c r="D456" i="9"/>
  <c r="D457" i="9"/>
  <c r="D458" i="9"/>
  <c r="D459" i="9"/>
  <c r="D460" i="9"/>
  <c r="D461" i="9"/>
  <c r="D462" i="9"/>
  <c r="D463" i="9"/>
  <c r="D464" i="9"/>
  <c r="D465" i="9"/>
  <c r="D466" i="9"/>
  <c r="D467" i="9"/>
  <c r="D468" i="9"/>
  <c r="D469" i="9"/>
  <c r="D470" i="9"/>
  <c r="D471" i="9"/>
  <c r="D472" i="9"/>
  <c r="D473" i="9"/>
  <c r="D474" i="9"/>
  <c r="D475" i="9"/>
  <c r="D837" i="9"/>
  <c r="D838" i="9"/>
  <c r="D839" i="9"/>
  <c r="D840" i="9"/>
  <c r="D841" i="9"/>
  <c r="D842" i="9"/>
  <c r="D843" i="9"/>
  <c r="D844" i="9"/>
  <c r="D845" i="9"/>
  <c r="D846" i="9"/>
  <c r="D847" i="9"/>
  <c r="D848" i="9"/>
  <c r="D849" i="9"/>
  <c r="D850" i="9"/>
  <c r="D851" i="9"/>
  <c r="D852" i="9"/>
  <c r="D853" i="9"/>
  <c r="D854" i="9"/>
  <c r="D855" i="9"/>
  <c r="D856" i="9"/>
  <c r="D857" i="9"/>
  <c r="D858" i="9"/>
  <c r="D678" i="9"/>
  <c r="D679" i="9"/>
  <c r="D680" i="9"/>
  <c r="D681" i="9"/>
  <c r="D682" i="9"/>
  <c r="D683" i="9"/>
  <c r="D684" i="9"/>
  <c r="D685" i="9"/>
  <c r="D686" i="9"/>
  <c r="D687" i="9"/>
  <c r="D688" i="9"/>
  <c r="D689" i="9"/>
  <c r="D690" i="9"/>
  <c r="D691" i="9"/>
  <c r="D692" i="9"/>
  <c r="D693" i="9"/>
  <c r="D694" i="9"/>
  <c r="D695" i="9"/>
  <c r="D696" i="9"/>
  <c r="D697" i="9"/>
  <c r="D698" i="9"/>
  <c r="D699" i="9"/>
  <c r="D700" i="9"/>
  <c r="D701" i="9"/>
  <c r="D702" i="9"/>
  <c r="D703" i="9"/>
  <c r="D704" i="9"/>
  <c r="D705" i="9"/>
  <c r="D706" i="9"/>
  <c r="D707" i="9"/>
  <c r="D708" i="9"/>
  <c r="D709" i="9"/>
  <c r="D710" i="9"/>
  <c r="D711" i="9"/>
  <c r="D712" i="9"/>
  <c r="D713" i="9"/>
  <c r="D714" i="9"/>
  <c r="D715" i="9"/>
  <c r="D716" i="9"/>
  <c r="D717" i="9"/>
  <c r="D718" i="9"/>
  <c r="D719" i="9"/>
  <c r="D720" i="9"/>
  <c r="D721" i="9"/>
  <c r="D722" i="9"/>
  <c r="D723" i="9"/>
  <c r="D724" i="9"/>
  <c r="D725" i="9"/>
  <c r="D726" i="9"/>
  <c r="D727" i="9"/>
  <c r="D728" i="9"/>
  <c r="D729" i="9"/>
  <c r="D730" i="9"/>
  <c r="D731" i="9"/>
  <c r="D732" i="9"/>
  <c r="D733" i="9"/>
  <c r="D734" i="9"/>
  <c r="D735" i="9"/>
  <c r="D736" i="9"/>
  <c r="D737" i="9"/>
  <c r="D738" i="9"/>
  <c r="D739" i="9"/>
  <c r="D740" i="9"/>
  <c r="D741" i="9"/>
  <c r="D742" i="9"/>
  <c r="D743" i="9"/>
  <c r="D744" i="9"/>
  <c r="D745" i="9"/>
  <c r="D746" i="9"/>
  <c r="D747" i="9"/>
  <c r="D748" i="9"/>
  <c r="D749" i="9"/>
  <c r="D750" i="9"/>
  <c r="D751" i="9"/>
  <c r="D752" i="9"/>
  <c r="D753" i="9"/>
  <c r="D754" i="9"/>
  <c r="D755" i="9"/>
  <c r="D756" i="9"/>
  <c r="D757" i="9"/>
  <c r="D758" i="9"/>
  <c r="D759" i="9"/>
  <c r="D760" i="9"/>
  <c r="D761" i="9"/>
  <c r="D762" i="9"/>
  <c r="D763" i="9"/>
  <c r="D764" i="9"/>
  <c r="D765" i="9"/>
  <c r="D766" i="9"/>
  <c r="D767" i="9"/>
  <c r="D768" i="9"/>
  <c r="D769" i="9"/>
  <c r="D770" i="9"/>
  <c r="D771" i="9"/>
  <c r="D772" i="9"/>
  <c r="D773" i="9"/>
  <c r="D774" i="9"/>
  <c r="D775" i="9"/>
  <c r="D776" i="9"/>
  <c r="D777" i="9"/>
  <c r="D778" i="9"/>
  <c r="D779" i="9"/>
  <c r="D780" i="9"/>
  <c r="D781" i="9"/>
  <c r="D782" i="9"/>
  <c r="D783" i="9"/>
  <c r="D784" i="9"/>
  <c r="D785" i="9"/>
  <c r="D786" i="9"/>
  <c r="D787" i="9"/>
  <c r="D788" i="9"/>
  <c r="D789" i="9"/>
  <c r="D790" i="9"/>
  <c r="D791" i="9"/>
  <c r="D792" i="9"/>
  <c r="D793" i="9"/>
  <c r="D794" i="9"/>
  <c r="D795" i="9"/>
  <c r="D796" i="9"/>
  <c r="D797" i="9"/>
  <c r="D798" i="9"/>
  <c r="D799" i="9"/>
  <c r="D800" i="9"/>
  <c r="D801" i="9"/>
  <c r="D802" i="9"/>
  <c r="D803" i="9"/>
  <c r="D804" i="9"/>
  <c r="D805" i="9"/>
  <c r="D806" i="9"/>
  <c r="D807" i="9"/>
  <c r="D808" i="9"/>
  <c r="D809" i="9"/>
  <c r="D810" i="9"/>
  <c r="D811" i="9"/>
  <c r="D812" i="9"/>
  <c r="D813" i="9"/>
  <c r="D814" i="9"/>
  <c r="D815" i="9"/>
  <c r="D816" i="9"/>
  <c r="D817" i="9"/>
  <c r="D818" i="9"/>
  <c r="D819" i="9"/>
  <c r="D820" i="9"/>
  <c r="D821" i="9"/>
  <c r="D822" i="9"/>
  <c r="D823" i="9"/>
  <c r="D824" i="9"/>
  <c r="D825" i="9"/>
  <c r="D826" i="9"/>
  <c r="D827" i="9"/>
  <c r="D828" i="9"/>
  <c r="D829" i="9"/>
  <c r="D830" i="9"/>
  <c r="D831" i="9"/>
  <c r="D832" i="9"/>
  <c r="D833" i="9"/>
  <c r="D834" i="9"/>
  <c r="D835" i="9"/>
  <c r="D836" i="9"/>
  <c r="D576" i="9"/>
  <c r="D577" i="9"/>
  <c r="D578" i="9"/>
  <c r="D579" i="9"/>
  <c r="D580" i="9"/>
  <c r="D581" i="9"/>
  <c r="D582" i="9"/>
  <c r="D583" i="9"/>
  <c r="D584" i="9"/>
  <c r="D585" i="9"/>
  <c r="D586" i="9"/>
  <c r="D587" i="9"/>
  <c r="D588" i="9"/>
  <c r="D589" i="9"/>
  <c r="D590" i="9"/>
  <c r="D591" i="9"/>
  <c r="D592" i="9"/>
  <c r="D593" i="9"/>
  <c r="D594" i="9"/>
  <c r="D520" i="9"/>
  <c r="D521" i="9"/>
  <c r="D522" i="9"/>
  <c r="D523" i="9"/>
  <c r="D524" i="9"/>
  <c r="D525" i="9"/>
  <c r="D526" i="9"/>
  <c r="D527" i="9"/>
  <c r="D528" i="9"/>
  <c r="D529" i="9"/>
  <c r="D530" i="9"/>
  <c r="D531" i="9"/>
  <c r="D532" i="9"/>
  <c r="D533" i="9"/>
  <c r="D534" i="9"/>
  <c r="D535" i="9"/>
  <c r="D536" i="9"/>
  <c r="D537" i="9"/>
  <c r="D538" i="9"/>
  <c r="D539" i="9"/>
  <c r="D540" i="9"/>
  <c r="D541" i="9"/>
  <c r="D542" i="9"/>
  <c r="D543" i="9"/>
  <c r="D544" i="9"/>
  <c r="D545" i="9"/>
  <c r="D546" i="9"/>
  <c r="D547" i="9"/>
  <c r="D548" i="9"/>
  <c r="D549" i="9"/>
  <c r="D550" i="9"/>
  <c r="D551" i="9"/>
  <c r="D552" i="9"/>
  <c r="D553" i="9"/>
  <c r="D554" i="9"/>
  <c r="D555" i="9"/>
  <c r="D556" i="9"/>
  <c r="D557" i="9"/>
  <c r="D558" i="9"/>
  <c r="D559" i="9"/>
  <c r="D560" i="9"/>
  <c r="D968" i="9"/>
  <c r="D969" i="9"/>
  <c r="D970" i="9"/>
  <c r="D971" i="9"/>
  <c r="D972" i="9"/>
  <c r="D973" i="9"/>
  <c r="D974" i="9"/>
  <c r="D975" i="9"/>
  <c r="D976" i="9"/>
  <c r="D977" i="9"/>
  <c r="D978" i="9"/>
  <c r="D979" i="9"/>
  <c r="D980" i="9"/>
  <c r="D981" i="9"/>
  <c r="D982" i="9"/>
  <c r="D983" i="9"/>
  <c r="D984" i="9"/>
  <c r="D985" i="9"/>
  <c r="D986" i="9"/>
  <c r="D987" i="9"/>
  <c r="D988" i="9"/>
  <c r="D989" i="9"/>
  <c r="D990" i="9"/>
  <c r="D991" i="9"/>
  <c r="D992" i="9"/>
  <c r="D993" i="9"/>
  <c r="D994" i="9"/>
  <c r="D995" i="9"/>
  <c r="D996" i="9"/>
  <c r="D997" i="9"/>
  <c r="D998" i="9"/>
  <c r="D999" i="9"/>
  <c r="D1000" i="9"/>
  <c r="D1001" i="9"/>
  <c r="D609" i="9"/>
  <c r="D403" i="9"/>
  <c r="D404" i="9"/>
  <c r="D405" i="9"/>
  <c r="D406" i="9"/>
  <c r="D407" i="9"/>
  <c r="D408" i="9"/>
  <c r="D409" i="9"/>
  <c r="D410" i="9"/>
  <c r="D920" i="9"/>
  <c r="D921" i="9"/>
  <c r="D922" i="9"/>
  <c r="D923" i="9"/>
  <c r="D924" i="9"/>
  <c r="D925" i="9"/>
  <c r="D926" i="9"/>
  <c r="D927" i="9"/>
  <c r="D928" i="9"/>
  <c r="D929" i="9"/>
  <c r="D930" i="9"/>
  <c r="D931" i="9"/>
  <c r="D932" i="9"/>
  <c r="D933" i="9"/>
  <c r="D934" i="9"/>
  <c r="D935" i="9"/>
  <c r="D936" i="9"/>
  <c r="D937" i="9"/>
  <c r="D938" i="9"/>
  <c r="D939" i="9"/>
  <c r="D940" i="9"/>
  <c r="D941" i="9"/>
  <c r="D640" i="9"/>
  <c r="D641" i="9"/>
  <c r="D642" i="9"/>
  <c r="D643" i="9"/>
  <c r="D644" i="9"/>
  <c r="D645" i="9"/>
  <c r="D646" i="9"/>
  <c r="D647" i="9"/>
  <c r="D648" i="9"/>
  <c r="D649" i="9"/>
  <c r="D650" i="9"/>
  <c r="D651" i="9"/>
  <c r="D652" i="9"/>
  <c r="D653" i="9"/>
  <c r="D654" i="9"/>
  <c r="D655" i="9"/>
  <c r="D656" i="9"/>
  <c r="D657" i="9"/>
  <c r="D658" i="9"/>
  <c r="D659" i="9"/>
  <c r="D660" i="9"/>
  <c r="D661" i="9"/>
  <c r="D662" i="9"/>
  <c r="D663" i="9"/>
  <c r="D664" i="9"/>
  <c r="D665" i="9"/>
  <c r="D666" i="9"/>
  <c r="D667" i="9"/>
  <c r="D668" i="9"/>
  <c r="D669" i="9"/>
  <c r="D670" i="9"/>
  <c r="D671" i="9"/>
  <c r="D672" i="9"/>
  <c r="D673" i="9"/>
  <c r="D674" i="9"/>
  <c r="D675" i="9"/>
  <c r="D676" i="9"/>
  <c r="D677" i="9"/>
  <c r="D595" i="9"/>
  <c r="D596" i="9"/>
  <c r="D597" i="9"/>
  <c r="D598" i="9"/>
  <c r="D599" i="9"/>
  <c r="D600" i="9"/>
  <c r="D601" i="9"/>
  <c r="D602" i="9"/>
  <c r="D603" i="9"/>
  <c r="D604" i="9"/>
  <c r="D605" i="9"/>
  <c r="D606" i="9"/>
  <c r="D607" i="9"/>
  <c r="D608" i="9"/>
  <c r="D915" i="9"/>
  <c r="D916" i="9"/>
  <c r="D917" i="9"/>
  <c r="D918" i="9"/>
  <c r="D919" i="9"/>
  <c r="D874" i="9"/>
  <c r="D875" i="9"/>
  <c r="D876" i="9"/>
  <c r="H287" i="9"/>
  <c r="H288" i="9"/>
  <c r="H289" i="9"/>
  <c r="H290" i="9"/>
  <c r="H291" i="9"/>
  <c r="H292" i="9"/>
  <c r="H293" i="9"/>
  <c r="H294" i="9"/>
  <c r="H295" i="9"/>
  <c r="H296" i="9"/>
  <c r="H297" i="9"/>
  <c r="H298" i="9"/>
  <c r="H367" i="9"/>
  <c r="H368" i="9"/>
  <c r="H422" i="9"/>
  <c r="H423" i="9"/>
  <c r="H424" i="9"/>
  <c r="H425" i="9"/>
  <c r="H426" i="9"/>
  <c r="H427" i="9"/>
  <c r="H428" i="9"/>
  <c r="H429" i="9"/>
  <c r="H430" i="9"/>
  <c r="H431" i="9"/>
  <c r="H432" i="9"/>
  <c r="H433" i="9"/>
  <c r="H434" i="9"/>
  <c r="H435" i="9"/>
  <c r="H436" i="9"/>
  <c r="H437" i="9"/>
  <c r="H438" i="9"/>
  <c r="H439" i="9"/>
  <c r="H440" i="9"/>
  <c r="H441" i="9"/>
  <c r="H442" i="9"/>
  <c r="H443" i="9"/>
  <c r="H444" i="9"/>
  <c r="H445" i="9"/>
  <c r="H446" i="9"/>
  <c r="H447" i="9"/>
  <c r="H448" i="9"/>
  <c r="H449" i="9"/>
  <c r="H450" i="9"/>
  <c r="H451" i="9"/>
  <c r="H452" i="9"/>
  <c r="H453" i="9"/>
  <c r="H454" i="9"/>
  <c r="H455" i="9"/>
  <c r="H456" i="9"/>
  <c r="H457" i="9"/>
  <c r="H458" i="9"/>
  <c r="H459" i="9"/>
  <c r="H460" i="9"/>
  <c r="H461" i="9"/>
  <c r="H462" i="9"/>
  <c r="H463" i="9"/>
  <c r="H464" i="9"/>
  <c r="H465" i="9"/>
  <c r="H466" i="9"/>
  <c r="H467" i="9"/>
  <c r="H468" i="9"/>
  <c r="H469" i="9"/>
  <c r="H470" i="9"/>
  <c r="H471" i="9"/>
  <c r="H472" i="9"/>
  <c r="H473" i="9"/>
  <c r="H474" i="9"/>
  <c r="H475" i="9"/>
  <c r="H837" i="9"/>
  <c r="H838" i="9"/>
  <c r="H839" i="9"/>
  <c r="H840" i="9"/>
  <c r="H841" i="9"/>
  <c r="H842" i="9"/>
  <c r="H843" i="9"/>
  <c r="H844" i="9"/>
  <c r="H845" i="9"/>
  <c r="H846" i="9"/>
  <c r="H847" i="9"/>
  <c r="H848" i="9"/>
  <c r="H849" i="9"/>
  <c r="H850" i="9"/>
  <c r="H851" i="9"/>
  <c r="H852" i="9"/>
  <c r="H853" i="9"/>
  <c r="H854" i="9"/>
  <c r="H855" i="9"/>
  <c r="H856" i="9"/>
  <c r="H857" i="9"/>
  <c r="H858" i="9"/>
  <c r="H678" i="9"/>
  <c r="H679" i="9"/>
  <c r="H680" i="9"/>
  <c r="H681" i="9"/>
  <c r="H682" i="9"/>
  <c r="H683" i="9"/>
  <c r="H684" i="9"/>
  <c r="H685" i="9"/>
  <c r="H686" i="9"/>
  <c r="H687" i="9"/>
  <c r="H688" i="9"/>
  <c r="H689" i="9"/>
  <c r="H690" i="9"/>
  <c r="H691" i="9"/>
  <c r="H692" i="9"/>
  <c r="H693" i="9"/>
  <c r="H694" i="9"/>
  <c r="H695" i="9"/>
  <c r="H696" i="9"/>
  <c r="H697" i="9"/>
  <c r="H698" i="9"/>
  <c r="H699" i="9"/>
  <c r="H700" i="9"/>
  <c r="H701" i="9"/>
  <c r="H702" i="9"/>
  <c r="H703" i="9"/>
  <c r="H704" i="9"/>
  <c r="H705" i="9"/>
  <c r="H706" i="9"/>
  <c r="H707" i="9"/>
  <c r="H708" i="9"/>
  <c r="H709" i="9"/>
  <c r="H710" i="9"/>
  <c r="H711" i="9"/>
  <c r="H712" i="9"/>
  <c r="H713" i="9"/>
  <c r="H714" i="9"/>
  <c r="H715" i="9"/>
  <c r="H716" i="9"/>
  <c r="H717" i="9"/>
  <c r="H718" i="9"/>
  <c r="H719" i="9"/>
  <c r="H720" i="9"/>
  <c r="H721" i="9"/>
  <c r="H722" i="9"/>
  <c r="H723" i="9"/>
  <c r="H724" i="9"/>
  <c r="H725" i="9"/>
  <c r="H726" i="9"/>
  <c r="H727" i="9"/>
  <c r="H728" i="9"/>
  <c r="H729" i="9"/>
  <c r="H730" i="9"/>
  <c r="H731" i="9"/>
  <c r="H732" i="9"/>
  <c r="H733" i="9"/>
  <c r="H734" i="9"/>
  <c r="H735" i="9"/>
  <c r="H736" i="9"/>
  <c r="H737" i="9"/>
  <c r="H738" i="9"/>
  <c r="H739" i="9"/>
  <c r="H740" i="9"/>
  <c r="H741" i="9"/>
  <c r="H742" i="9"/>
  <c r="H743" i="9"/>
  <c r="H744" i="9"/>
  <c r="H745" i="9"/>
  <c r="H746" i="9"/>
  <c r="H747" i="9"/>
  <c r="H748" i="9"/>
  <c r="H749" i="9"/>
  <c r="H750" i="9"/>
  <c r="H751" i="9"/>
  <c r="H752" i="9"/>
  <c r="H753" i="9"/>
  <c r="H754" i="9"/>
  <c r="H755" i="9"/>
  <c r="H756" i="9"/>
  <c r="H757" i="9"/>
  <c r="H758" i="9"/>
  <c r="H759" i="9"/>
  <c r="H760" i="9"/>
  <c r="H761" i="9"/>
  <c r="H762" i="9"/>
  <c r="H763" i="9"/>
  <c r="H764" i="9"/>
  <c r="H765" i="9"/>
  <c r="H766" i="9"/>
  <c r="H767" i="9"/>
  <c r="H768" i="9"/>
  <c r="H769" i="9"/>
  <c r="H770" i="9"/>
  <c r="H771" i="9"/>
  <c r="H772" i="9"/>
  <c r="H773" i="9"/>
  <c r="H774" i="9"/>
  <c r="H775" i="9"/>
  <c r="H776" i="9"/>
  <c r="H777" i="9"/>
  <c r="H778" i="9"/>
  <c r="H779" i="9"/>
  <c r="H780" i="9"/>
  <c r="H781" i="9"/>
  <c r="H782" i="9"/>
  <c r="H783" i="9"/>
  <c r="H784" i="9"/>
  <c r="H785" i="9"/>
  <c r="H786" i="9"/>
  <c r="H787" i="9"/>
  <c r="H788" i="9"/>
  <c r="H789" i="9"/>
  <c r="H790" i="9"/>
  <c r="H791" i="9"/>
  <c r="H792" i="9"/>
  <c r="H793" i="9"/>
  <c r="H794" i="9"/>
  <c r="H795" i="9"/>
  <c r="H796" i="9"/>
  <c r="H797" i="9"/>
  <c r="H798" i="9"/>
  <c r="H799" i="9"/>
  <c r="H800" i="9"/>
  <c r="H801" i="9"/>
  <c r="H802" i="9"/>
  <c r="H803" i="9"/>
  <c r="H804" i="9"/>
  <c r="H805" i="9"/>
  <c r="H806" i="9"/>
  <c r="H807" i="9"/>
  <c r="H808" i="9"/>
  <c r="H809" i="9"/>
  <c r="H810" i="9"/>
  <c r="H811" i="9"/>
  <c r="H812" i="9"/>
  <c r="H813" i="9"/>
  <c r="H814" i="9"/>
  <c r="H815" i="9"/>
  <c r="H816" i="9"/>
  <c r="H817" i="9"/>
  <c r="H818" i="9"/>
  <c r="H819" i="9"/>
  <c r="H820" i="9"/>
  <c r="H821" i="9"/>
  <c r="H822" i="9"/>
  <c r="H823" i="9"/>
  <c r="H824" i="9"/>
  <c r="H825" i="9"/>
  <c r="H826" i="9"/>
  <c r="H827" i="9"/>
  <c r="H828" i="9"/>
  <c r="H829" i="9"/>
  <c r="H830" i="9"/>
  <c r="H831" i="9"/>
  <c r="H832" i="9"/>
  <c r="H833" i="9"/>
  <c r="H834" i="9"/>
  <c r="H835" i="9"/>
  <c r="H836" i="9"/>
  <c r="H576" i="9"/>
  <c r="H577" i="9"/>
  <c r="H578" i="9"/>
  <c r="H579" i="9"/>
  <c r="H580" i="9"/>
  <c r="H581" i="9"/>
  <c r="H582" i="9"/>
  <c r="H583" i="9"/>
  <c r="H584" i="9"/>
  <c r="H585" i="9"/>
  <c r="H586" i="9"/>
  <c r="H587" i="9"/>
  <c r="H588" i="9"/>
  <c r="H589" i="9"/>
  <c r="H590" i="9"/>
  <c r="H591" i="9"/>
  <c r="H592" i="9"/>
  <c r="H593" i="9"/>
  <c r="H594" i="9"/>
  <c r="H520" i="9"/>
  <c r="H521" i="9"/>
  <c r="H522" i="9"/>
  <c r="H523" i="9"/>
  <c r="H524" i="9"/>
  <c r="H525" i="9"/>
  <c r="H526" i="9"/>
  <c r="H527" i="9"/>
  <c r="H528" i="9"/>
  <c r="H529" i="9"/>
  <c r="H530" i="9"/>
  <c r="H531" i="9"/>
  <c r="H532" i="9"/>
  <c r="H533" i="9"/>
  <c r="H534" i="9"/>
  <c r="H535" i="9"/>
  <c r="H536" i="9"/>
  <c r="H537" i="9"/>
  <c r="H538" i="9"/>
  <c r="H539" i="9"/>
  <c r="H540" i="9"/>
  <c r="H541" i="9"/>
  <c r="H542" i="9"/>
  <c r="H543" i="9"/>
  <c r="H544" i="9"/>
  <c r="H545" i="9"/>
  <c r="H546" i="9"/>
  <c r="H547" i="9"/>
  <c r="H548" i="9"/>
  <c r="H549" i="9"/>
  <c r="H550" i="9"/>
  <c r="H551" i="9"/>
  <c r="H552" i="9"/>
  <c r="H553" i="9"/>
  <c r="H554" i="9"/>
  <c r="H555" i="9"/>
  <c r="H556" i="9"/>
  <c r="H557" i="9"/>
  <c r="H558" i="9"/>
  <c r="H559" i="9"/>
  <c r="H560" i="9"/>
  <c r="H968" i="9"/>
  <c r="H969" i="9"/>
  <c r="H970" i="9"/>
  <c r="H971" i="9"/>
  <c r="H972" i="9"/>
  <c r="H973" i="9"/>
  <c r="H974" i="9"/>
  <c r="H975" i="9"/>
  <c r="H976" i="9"/>
  <c r="H977" i="9"/>
  <c r="H978" i="9"/>
  <c r="H979" i="9"/>
  <c r="H980" i="9"/>
  <c r="H981" i="9"/>
  <c r="H982" i="9"/>
  <c r="H983" i="9"/>
  <c r="H984" i="9"/>
  <c r="H985" i="9"/>
  <c r="H986" i="9"/>
  <c r="H987" i="9"/>
  <c r="H988" i="9"/>
  <c r="H989" i="9"/>
  <c r="H990" i="9"/>
  <c r="H991" i="9"/>
  <c r="H992" i="9"/>
  <c r="H993" i="9"/>
  <c r="H994" i="9"/>
  <c r="H995" i="9"/>
  <c r="H996" i="9"/>
  <c r="H997" i="9"/>
  <c r="H998" i="9"/>
  <c r="H999" i="9"/>
  <c r="H1000" i="9"/>
  <c r="H1001" i="9"/>
  <c r="H609" i="9"/>
  <c r="H403" i="9"/>
  <c r="H404" i="9"/>
  <c r="H405" i="9"/>
  <c r="H406" i="9"/>
  <c r="H407" i="9"/>
  <c r="H408" i="9"/>
  <c r="H409" i="9"/>
  <c r="H410" i="9"/>
  <c r="H920" i="9"/>
  <c r="H921" i="9"/>
  <c r="H922" i="9"/>
  <c r="H923" i="9"/>
  <c r="H924" i="9"/>
  <c r="H925" i="9"/>
  <c r="H926" i="9"/>
  <c r="H927" i="9"/>
  <c r="H928" i="9"/>
  <c r="H929" i="9"/>
  <c r="H930" i="9"/>
  <c r="H931" i="9"/>
  <c r="H932" i="9"/>
  <c r="H933" i="9"/>
  <c r="H934" i="9"/>
  <c r="H935" i="9"/>
  <c r="H936" i="9"/>
  <c r="H937" i="9"/>
  <c r="H938" i="9"/>
  <c r="H939" i="9"/>
  <c r="H940" i="9"/>
  <c r="H941" i="9"/>
  <c r="H640" i="9"/>
  <c r="H641" i="9"/>
  <c r="H642" i="9"/>
  <c r="H643" i="9"/>
  <c r="H644" i="9"/>
  <c r="H645" i="9"/>
  <c r="H646" i="9"/>
  <c r="H647" i="9"/>
  <c r="H648" i="9"/>
  <c r="H649" i="9"/>
  <c r="H650" i="9"/>
  <c r="H651" i="9"/>
  <c r="H652" i="9"/>
  <c r="H653" i="9"/>
  <c r="H654" i="9"/>
  <c r="H655" i="9"/>
  <c r="H656" i="9"/>
  <c r="H657" i="9"/>
  <c r="H658" i="9"/>
  <c r="H659" i="9"/>
  <c r="H660" i="9"/>
  <c r="H661" i="9"/>
  <c r="H662" i="9"/>
  <c r="H663" i="9"/>
  <c r="H664" i="9"/>
  <c r="H665" i="9"/>
  <c r="H666" i="9"/>
  <c r="H667" i="9"/>
  <c r="H668" i="9"/>
  <c r="H669" i="9"/>
  <c r="H670" i="9"/>
  <c r="H671" i="9"/>
  <c r="H672" i="9"/>
  <c r="H673" i="9"/>
  <c r="H674" i="9"/>
  <c r="H675" i="9"/>
  <c r="H676" i="9"/>
  <c r="H677" i="9"/>
  <c r="H595" i="9"/>
  <c r="H596" i="9"/>
  <c r="H597" i="9"/>
  <c r="H598" i="9"/>
  <c r="H599" i="9"/>
  <c r="H600" i="9"/>
  <c r="H601" i="9"/>
  <c r="H602" i="9"/>
  <c r="H603" i="9"/>
  <c r="H604" i="9"/>
  <c r="H605" i="9"/>
  <c r="H606" i="9"/>
  <c r="H607" i="9"/>
  <c r="H608" i="9"/>
  <c r="H915" i="9"/>
  <c r="H916" i="9"/>
  <c r="H917" i="9"/>
  <c r="H918" i="9"/>
  <c r="H919" i="9"/>
  <c r="H874" i="9"/>
  <c r="H875" i="9"/>
  <c r="H876" i="9"/>
  <c r="H370" i="9"/>
  <c r="H371" i="9"/>
  <c r="H372" i="9"/>
  <c r="H373" i="9"/>
  <c r="H374" i="9"/>
  <c r="H375" i="9"/>
  <c r="H376" i="9"/>
  <c r="H377" i="9"/>
  <c r="H378" i="9"/>
  <c r="H379" i="9"/>
  <c r="H380" i="9"/>
  <c r="H381" i="9"/>
  <c r="H382" i="9"/>
  <c r="H383" i="9"/>
  <c r="H384" i="9"/>
  <c r="H385" i="9"/>
  <c r="H386" i="9"/>
  <c r="H387" i="9"/>
  <c r="H388" i="9"/>
  <c r="H389" i="9"/>
  <c r="H390" i="9"/>
  <c r="H391" i="9"/>
  <c r="H392" i="9"/>
  <c r="H393" i="9"/>
  <c r="H394" i="9"/>
  <c r="H395" i="9"/>
  <c r="H396" i="9"/>
  <c r="H397" i="9"/>
  <c r="H398" i="9"/>
  <c r="H399" i="9"/>
  <c r="H400" i="9"/>
  <c r="H401" i="9"/>
  <c r="H402" i="9"/>
  <c r="H34" i="9"/>
  <c r="H877" i="9"/>
  <c r="H878" i="9"/>
  <c r="H879" i="9"/>
  <c r="H880" i="9"/>
  <c r="H881" i="9"/>
  <c r="H882" i="9"/>
  <c r="H883" i="9"/>
  <c r="H884" i="9"/>
  <c r="H345" i="9"/>
  <c r="H346" i="9"/>
  <c r="H347" i="9"/>
  <c r="H348" i="9"/>
  <c r="H349" i="9"/>
  <c r="H350" i="9"/>
  <c r="H351" i="9"/>
  <c r="H352" i="9"/>
  <c r="H353" i="9"/>
  <c r="H354" i="9"/>
  <c r="H355" i="9"/>
  <c r="H356" i="9"/>
  <c r="H357" i="9"/>
  <c r="H358" i="9"/>
  <c r="H359" i="9"/>
  <c r="H360" i="9"/>
  <c r="H361" i="9"/>
  <c r="H362" i="9"/>
  <c r="H363" i="9"/>
  <c r="H364" i="9"/>
  <c r="H365" i="9"/>
  <c r="H366" i="9"/>
  <c r="H65" i="9"/>
  <c r="H66" i="9"/>
  <c r="H67" i="9"/>
  <c r="H68" i="9"/>
  <c r="H69" i="9"/>
  <c r="H70" i="9"/>
  <c r="H71" i="9"/>
  <c r="H72" i="9"/>
  <c r="H73" i="9"/>
  <c r="H74" i="9"/>
  <c r="H75" i="9"/>
  <c r="H76" i="9"/>
  <c r="H77" i="9"/>
  <c r="H78" i="9"/>
  <c r="H79" i="9"/>
  <c r="H80" i="9"/>
  <c r="H81" i="9"/>
  <c r="H82" i="9"/>
  <c r="H83" i="9"/>
  <c r="H84" i="9"/>
  <c r="H85" i="9"/>
  <c r="H86" i="9"/>
  <c r="H87" i="9"/>
  <c r="H88" i="9"/>
  <c r="H89" i="9"/>
  <c r="H90" i="9"/>
  <c r="H91" i="9"/>
  <c r="H92" i="9"/>
  <c r="H93" i="9"/>
  <c r="H94" i="9"/>
  <c r="H95" i="9"/>
  <c r="H96" i="9"/>
  <c r="H97" i="9"/>
  <c r="H98" i="9"/>
  <c r="H99" i="9"/>
  <c r="H100" i="9"/>
  <c r="H101" i="9"/>
  <c r="H102" i="9"/>
  <c r="H20" i="9"/>
  <c r="H21" i="9"/>
  <c r="H22" i="9"/>
  <c r="H23" i="9"/>
  <c r="H24" i="9"/>
  <c r="H25" i="9"/>
  <c r="H26" i="9"/>
  <c r="H27" i="9"/>
  <c r="H28" i="9"/>
  <c r="H29" i="9"/>
  <c r="H30" i="9"/>
  <c r="H31" i="9"/>
  <c r="H32" i="9"/>
  <c r="H33" i="9"/>
  <c r="H340" i="9"/>
  <c r="H341" i="9"/>
  <c r="H342" i="9"/>
  <c r="H343" i="9"/>
  <c r="H344" i="9"/>
  <c r="H299" i="9"/>
  <c r="H300" i="9"/>
  <c r="H301" i="9"/>
  <c r="H302" i="9"/>
  <c r="H303" i="9"/>
  <c r="H304" i="9"/>
  <c r="H305" i="9"/>
  <c r="H306" i="9"/>
  <c r="H307" i="9"/>
  <c r="H308" i="9"/>
  <c r="H309" i="9"/>
  <c r="H310" i="9"/>
  <c r="H311" i="9"/>
  <c r="H312" i="9"/>
  <c r="H313" i="9"/>
  <c r="H314" i="9"/>
  <c r="H315" i="9"/>
  <c r="H316" i="9"/>
  <c r="H317" i="9"/>
  <c r="H318" i="9"/>
  <c r="H319" i="9"/>
  <c r="H320" i="9"/>
  <c r="H321" i="9"/>
  <c r="H322" i="9"/>
  <c r="H323" i="9"/>
  <c r="H324" i="9"/>
  <c r="H325" i="9"/>
  <c r="H326" i="9"/>
  <c r="H327" i="9"/>
  <c r="H328" i="9"/>
  <c r="H329" i="9"/>
  <c r="H330" i="9"/>
  <c r="H331" i="9"/>
  <c r="H332" i="9"/>
  <c r="H885" i="9"/>
  <c r="H886" i="9"/>
  <c r="H887" i="9"/>
  <c r="H888" i="9"/>
  <c r="H889" i="9"/>
  <c r="H890" i="9"/>
  <c r="H891" i="9"/>
  <c r="H892" i="9"/>
  <c r="H893" i="9"/>
  <c r="H894" i="9"/>
  <c r="H895" i="9"/>
  <c r="H333" i="9"/>
  <c r="H334" i="9"/>
  <c r="H335" i="9"/>
  <c r="H336" i="9"/>
  <c r="H337" i="9"/>
  <c r="H338" i="9"/>
  <c r="H339" i="9"/>
  <c r="H947" i="9"/>
  <c r="H948" i="9"/>
  <c r="H949" i="9"/>
  <c r="H950" i="9"/>
  <c r="H951" i="9"/>
  <c r="H952" i="9"/>
  <c r="H953" i="9"/>
  <c r="H954" i="9"/>
  <c r="H955" i="9"/>
  <c r="H956" i="9"/>
  <c r="H957" i="9"/>
  <c r="H958" i="9"/>
  <c r="H959" i="9"/>
  <c r="H960" i="9"/>
  <c r="H961" i="9"/>
  <c r="H35" i="9"/>
  <c r="H36" i="9"/>
  <c r="H37" i="9"/>
  <c r="H38" i="9"/>
  <c r="H39" i="9"/>
  <c r="H40" i="9"/>
  <c r="H41" i="9"/>
  <c r="H42" i="9"/>
  <c r="H43" i="9"/>
  <c r="H44" i="9"/>
  <c r="H45" i="9"/>
  <c r="H46" i="9"/>
  <c r="H47" i="9"/>
  <c r="H48" i="9"/>
  <c r="H49" i="9"/>
  <c r="H50" i="9"/>
  <c r="H51" i="9"/>
  <c r="H52" i="9"/>
  <c r="H53" i="9"/>
  <c r="H54" i="9"/>
  <c r="H55" i="9"/>
  <c r="H56" i="9"/>
  <c r="H57" i="9"/>
  <c r="H58" i="9"/>
  <c r="H59" i="9"/>
  <c r="H60" i="9"/>
  <c r="H61" i="9"/>
  <c r="H62" i="9"/>
  <c r="H63" i="9"/>
  <c r="H64" i="9"/>
  <c r="H619" i="9"/>
  <c r="H620" i="9"/>
  <c r="H621" i="9"/>
  <c r="H622" i="9"/>
  <c r="H623" i="9"/>
  <c r="H624" i="9"/>
  <c r="H625" i="9"/>
  <c r="H626" i="9"/>
  <c r="H627" i="9"/>
  <c r="H628" i="9"/>
  <c r="H629" i="9"/>
  <c r="H630" i="9"/>
  <c r="H631" i="9"/>
  <c r="H632" i="9"/>
  <c r="H633" i="9"/>
  <c r="H634" i="9"/>
  <c r="H635" i="9"/>
  <c r="H636" i="9"/>
  <c r="H637" i="9"/>
  <c r="H638" i="9"/>
  <c r="H639" i="9"/>
  <c r="H476" i="9"/>
  <c r="H477" i="9"/>
  <c r="H478" i="9"/>
  <c r="H479" i="9"/>
  <c r="H480" i="9"/>
  <c r="H481" i="9"/>
  <c r="H482" i="9"/>
  <c r="H483" i="9"/>
  <c r="H484" i="9"/>
  <c r="H485" i="9"/>
  <c r="H486" i="9"/>
  <c r="H487" i="9"/>
  <c r="H488" i="9"/>
  <c r="H489" i="9"/>
  <c r="H490" i="9"/>
  <c r="H491" i="9"/>
  <c r="H492" i="9"/>
  <c r="H493" i="9"/>
  <c r="H494" i="9"/>
  <c r="H495" i="9"/>
  <c r="H496" i="9"/>
  <c r="H497" i="9"/>
  <c r="H498" i="9"/>
  <c r="H284" i="9"/>
  <c r="H285" i="9"/>
  <c r="H286" i="9"/>
  <c r="H369" i="9"/>
  <c r="H168" i="9"/>
  <c r="H169" i="9"/>
  <c r="H170" i="9"/>
  <c r="H171" i="9"/>
  <c r="H172" i="9"/>
  <c r="H173" i="9"/>
  <c r="H174" i="9"/>
  <c r="H175" i="9"/>
  <c r="H176" i="9"/>
  <c r="H177" i="9"/>
  <c r="H178" i="9"/>
  <c r="H179" i="9"/>
  <c r="H180" i="9"/>
  <c r="H181" i="9"/>
  <c r="H182" i="9"/>
  <c r="H183" i="9"/>
  <c r="H184" i="9"/>
  <c r="H185" i="9"/>
  <c r="H186" i="9"/>
  <c r="H187" i="9"/>
  <c r="H188" i="9"/>
  <c r="H189" i="9"/>
  <c r="H190" i="9"/>
  <c r="H191" i="9"/>
  <c r="H192" i="9"/>
  <c r="H193" i="9"/>
  <c r="H194" i="9"/>
  <c r="H195" i="9"/>
  <c r="H196" i="9"/>
  <c r="H197" i="9"/>
  <c r="H198" i="9"/>
  <c r="H199" i="9"/>
  <c r="H200" i="9"/>
  <c r="H201" i="9"/>
  <c r="H202" i="9"/>
  <c r="H203" i="9"/>
  <c r="H204" i="9"/>
  <c r="H205" i="9"/>
  <c r="H206" i="9"/>
  <c r="H207" i="9"/>
  <c r="H208" i="9"/>
  <c r="H209" i="9"/>
  <c r="H210" i="9"/>
  <c r="H211" i="9"/>
  <c r="H212" i="9"/>
  <c r="H213" i="9"/>
  <c r="H214" i="9"/>
  <c r="H215" i="9"/>
  <c r="H216" i="9"/>
  <c r="H217" i="9"/>
  <c r="H218" i="9"/>
  <c r="H219" i="9"/>
  <c r="H220" i="9"/>
  <c r="H221" i="9"/>
  <c r="H222" i="9"/>
  <c r="H223" i="9"/>
  <c r="H224" i="9"/>
  <c r="H225" i="9"/>
  <c r="H226" i="9"/>
  <c r="H227" i="9"/>
  <c r="H228" i="9"/>
  <c r="H229" i="9"/>
  <c r="H230" i="9"/>
  <c r="H231" i="9"/>
  <c r="H232" i="9"/>
  <c r="H233" i="9"/>
  <c r="H234" i="9"/>
  <c r="H235" i="9"/>
  <c r="H236" i="9"/>
  <c r="H237" i="9"/>
  <c r="H238" i="9"/>
  <c r="H239" i="9"/>
  <c r="H240" i="9"/>
  <c r="H241" i="9"/>
  <c r="H242" i="9"/>
  <c r="H243" i="9"/>
  <c r="H244" i="9"/>
  <c r="H245" i="9"/>
  <c r="H246" i="9"/>
  <c r="H247" i="9"/>
  <c r="H248" i="9"/>
  <c r="H249" i="9"/>
  <c r="H250" i="9"/>
  <c r="H251" i="9"/>
  <c r="H252" i="9"/>
  <c r="H253" i="9"/>
  <c r="H254" i="9"/>
  <c r="H255" i="9"/>
  <c r="H256" i="9"/>
  <c r="H257" i="9"/>
  <c r="H258" i="9"/>
  <c r="H259" i="9"/>
  <c r="H260" i="9"/>
  <c r="H261" i="9"/>
  <c r="H962" i="9"/>
  <c r="H963" i="9"/>
  <c r="H964" i="9"/>
  <c r="H965" i="9"/>
  <c r="H966" i="9"/>
  <c r="H967" i="9"/>
  <c r="H7" i="9"/>
  <c r="H8" i="9"/>
  <c r="H9" i="9"/>
  <c r="H10" i="9"/>
  <c r="H11" i="9"/>
  <c r="H12" i="9"/>
  <c r="H13" i="9"/>
  <c r="H14" i="9"/>
  <c r="H15" i="9"/>
  <c r="H16" i="9"/>
  <c r="H17" i="9"/>
  <c r="H18" i="9"/>
  <c r="H19" i="9"/>
  <c r="H499" i="9"/>
  <c r="H500" i="9"/>
  <c r="H501" i="9"/>
  <c r="H502" i="9"/>
  <c r="H503" i="9"/>
  <c r="H504" i="9"/>
  <c r="H505" i="9"/>
  <c r="H506" i="9"/>
  <c r="H507" i="9"/>
  <c r="H508" i="9"/>
  <c r="H509" i="9"/>
  <c r="H510" i="9"/>
  <c r="H511" i="9"/>
  <c r="H512" i="9"/>
  <c r="H513" i="9"/>
  <c r="H514" i="9"/>
  <c r="H515" i="9"/>
  <c r="H516" i="9"/>
  <c r="H517" i="9"/>
  <c r="H518" i="9"/>
  <c r="H519" i="9"/>
  <c r="H859" i="9"/>
  <c r="H860" i="9"/>
  <c r="H861" i="9"/>
  <c r="H862" i="9"/>
  <c r="H863" i="9"/>
  <c r="H864" i="9"/>
  <c r="H865" i="9"/>
  <c r="H866" i="9"/>
  <c r="H867" i="9"/>
  <c r="H868" i="9"/>
  <c r="H869" i="9"/>
  <c r="H870" i="9"/>
  <c r="H871" i="9"/>
  <c r="H872" i="9"/>
  <c r="H873" i="9"/>
  <c r="H942" i="9"/>
  <c r="H943" i="9"/>
  <c r="H944" i="9"/>
  <c r="H945" i="9"/>
  <c r="H946" i="9"/>
  <c r="H167" i="9"/>
  <c r="H162" i="9"/>
  <c r="H163" i="9"/>
  <c r="H164" i="9"/>
  <c r="H165" i="9"/>
  <c r="H166" i="9"/>
  <c r="H161" i="9"/>
  <c r="H115" i="9"/>
  <c r="H116" i="9"/>
  <c r="H117" i="9"/>
  <c r="H118" i="9"/>
  <c r="H119" i="9"/>
  <c r="H120" i="9"/>
  <c r="H121" i="9"/>
  <c r="H122" i="9"/>
  <c r="H123" i="9"/>
  <c r="H124" i="9"/>
  <c r="H125" i="9"/>
  <c r="H126" i="9"/>
  <c r="H127" i="9"/>
  <c r="H128" i="9"/>
  <c r="H129" i="9"/>
  <c r="H130" i="9"/>
  <c r="H131" i="9"/>
  <c r="H132" i="9"/>
  <c r="H133" i="9"/>
  <c r="H134" i="9"/>
  <c r="H135" i="9"/>
  <c r="H136" i="9"/>
  <c r="H137" i="9"/>
  <c r="H138" i="9"/>
  <c r="H139" i="9"/>
  <c r="H140" i="9"/>
  <c r="H141" i="9"/>
  <c r="H142" i="9"/>
  <c r="H143" i="9"/>
  <c r="H144" i="9"/>
  <c r="H145" i="9"/>
  <c r="H146" i="9"/>
  <c r="H147" i="9"/>
  <c r="H148" i="9"/>
  <c r="H149" i="9"/>
  <c r="H150" i="9"/>
  <c r="H151" i="9"/>
  <c r="H152" i="9"/>
  <c r="H153" i="9"/>
  <c r="H154" i="9"/>
  <c r="H155" i="9"/>
  <c r="H156" i="9"/>
  <c r="H157" i="9"/>
  <c r="H158" i="9"/>
  <c r="H159" i="9"/>
  <c r="H160" i="9"/>
  <c r="H114" i="9"/>
  <c r="H113" i="9"/>
  <c r="H112" i="9"/>
  <c r="H897" i="9"/>
  <c r="H898" i="9"/>
  <c r="H899" i="9"/>
  <c r="H900" i="9"/>
  <c r="H901" i="9"/>
  <c r="H902" i="9"/>
  <c r="H903" i="9"/>
  <c r="H904" i="9"/>
  <c r="H905" i="9"/>
  <c r="H906" i="9"/>
  <c r="H907" i="9"/>
  <c r="H411" i="9"/>
  <c r="H412" i="9"/>
  <c r="H413" i="9"/>
  <c r="H414" i="9"/>
  <c r="H415" i="9"/>
  <c r="H416" i="9"/>
  <c r="H417" i="9"/>
  <c r="H418" i="9"/>
  <c r="H419" i="9"/>
  <c r="H420" i="9"/>
  <c r="H421" i="9"/>
  <c r="H908" i="9"/>
  <c r="H909" i="9"/>
  <c r="H910" i="9"/>
  <c r="H911" i="9"/>
  <c r="H912" i="9"/>
  <c r="H913" i="9"/>
  <c r="H914" i="9"/>
  <c r="H561" i="9"/>
  <c r="H562" i="9"/>
  <c r="H563" i="9"/>
  <c r="H564" i="9"/>
  <c r="H565" i="9"/>
  <c r="H566" i="9"/>
  <c r="H567" i="9"/>
  <c r="H568" i="9"/>
  <c r="H569" i="9"/>
  <c r="H570" i="9"/>
  <c r="H571" i="9"/>
  <c r="H572" i="9"/>
  <c r="H573" i="9"/>
  <c r="H574" i="9"/>
  <c r="H575" i="9"/>
  <c r="H610" i="9"/>
  <c r="H611" i="9"/>
  <c r="H612" i="9"/>
  <c r="H613" i="9"/>
  <c r="H614" i="9"/>
  <c r="H615" i="9"/>
  <c r="H616" i="9"/>
  <c r="H617" i="9"/>
  <c r="H618" i="9"/>
  <c r="H262" i="9"/>
  <c r="H263" i="9"/>
  <c r="H264" i="9"/>
  <c r="H265" i="9"/>
  <c r="H266" i="9"/>
  <c r="H267" i="9"/>
  <c r="H268" i="9"/>
  <c r="H269" i="9"/>
  <c r="H270" i="9"/>
  <c r="H271" i="9"/>
  <c r="H272" i="9"/>
  <c r="H273" i="9"/>
  <c r="H274" i="9"/>
  <c r="H275" i="9"/>
  <c r="H276" i="9"/>
  <c r="H277" i="9"/>
  <c r="H278" i="9"/>
  <c r="H279" i="9"/>
  <c r="H280" i="9"/>
  <c r="H281" i="9"/>
  <c r="H282" i="9"/>
  <c r="H283" i="9"/>
  <c r="H103" i="9"/>
  <c r="H104" i="9"/>
  <c r="H105" i="9"/>
  <c r="H106" i="9"/>
  <c r="H107" i="9"/>
  <c r="H108" i="9"/>
  <c r="H109" i="9"/>
  <c r="H110" i="9"/>
  <c r="H111" i="9"/>
  <c r="B368" i="9"/>
  <c r="B422" i="9"/>
  <c r="B423" i="9"/>
  <c r="B424" i="9"/>
  <c r="B425" i="9"/>
  <c r="B426" i="9"/>
  <c r="B427" i="9"/>
  <c r="B428" i="9"/>
  <c r="B429" i="9"/>
  <c r="B430" i="9"/>
  <c r="B431" i="9"/>
  <c r="B432" i="9"/>
  <c r="B433" i="9"/>
  <c r="B434" i="9"/>
  <c r="B435" i="9"/>
  <c r="B436" i="9"/>
  <c r="B437" i="9"/>
  <c r="B438" i="9"/>
  <c r="B439" i="9"/>
  <c r="B440" i="9"/>
  <c r="B441" i="9"/>
  <c r="B442" i="9"/>
  <c r="B443" i="9"/>
  <c r="B444" i="9"/>
  <c r="B445" i="9"/>
  <c r="B446" i="9"/>
  <c r="B447" i="9"/>
  <c r="B448" i="9"/>
  <c r="B449" i="9"/>
  <c r="B450" i="9"/>
  <c r="B451" i="9"/>
  <c r="B452" i="9"/>
  <c r="B453" i="9"/>
  <c r="B454" i="9"/>
  <c r="B455" i="9"/>
  <c r="B456" i="9"/>
  <c r="B457" i="9"/>
  <c r="B458" i="9"/>
  <c r="B459" i="9"/>
  <c r="B460" i="9"/>
  <c r="B461" i="9"/>
  <c r="B462" i="9"/>
  <c r="B463" i="9"/>
  <c r="B464" i="9"/>
  <c r="B465" i="9"/>
  <c r="B466" i="9"/>
  <c r="B467" i="9"/>
  <c r="B468" i="9"/>
  <c r="B469" i="9"/>
  <c r="B470" i="9"/>
  <c r="B471" i="9"/>
  <c r="B472" i="9"/>
  <c r="B473" i="9"/>
  <c r="B474" i="9"/>
  <c r="B475" i="9"/>
  <c r="B837" i="9"/>
  <c r="B838" i="9"/>
  <c r="B839" i="9"/>
  <c r="B840" i="9"/>
  <c r="B841" i="9"/>
  <c r="B842" i="9"/>
  <c r="B843" i="9"/>
  <c r="B844" i="9"/>
  <c r="B845" i="9"/>
  <c r="B846" i="9"/>
  <c r="B847" i="9"/>
  <c r="B848" i="9"/>
  <c r="B849" i="9"/>
  <c r="B850" i="9"/>
  <c r="B851" i="9"/>
  <c r="B852" i="9"/>
  <c r="B853" i="9"/>
  <c r="B854" i="9"/>
  <c r="B855" i="9"/>
  <c r="B856" i="9"/>
  <c r="B857" i="9"/>
  <c r="B858" i="9"/>
  <c r="B678" i="9"/>
  <c r="B679" i="9"/>
  <c r="B680" i="9"/>
  <c r="B681" i="9"/>
  <c r="B682" i="9"/>
  <c r="B683" i="9"/>
  <c r="B684" i="9"/>
  <c r="B685" i="9"/>
  <c r="B686" i="9"/>
  <c r="B687" i="9"/>
  <c r="B688" i="9"/>
  <c r="B689" i="9"/>
  <c r="B690" i="9"/>
  <c r="B691" i="9"/>
  <c r="B692" i="9"/>
  <c r="B693" i="9"/>
  <c r="B694" i="9"/>
  <c r="B695" i="9"/>
  <c r="B696" i="9"/>
  <c r="B697" i="9"/>
  <c r="B698" i="9"/>
  <c r="B699" i="9"/>
  <c r="B700" i="9"/>
  <c r="B701" i="9"/>
  <c r="B702" i="9"/>
  <c r="B703" i="9"/>
  <c r="B704" i="9"/>
  <c r="B705" i="9"/>
  <c r="B706" i="9"/>
  <c r="B707" i="9"/>
  <c r="B708" i="9"/>
  <c r="B709" i="9"/>
  <c r="B710" i="9"/>
  <c r="B711" i="9"/>
  <c r="B712" i="9"/>
  <c r="B713" i="9"/>
  <c r="B714" i="9"/>
  <c r="B715" i="9"/>
  <c r="B716" i="9"/>
  <c r="B717" i="9"/>
  <c r="B718" i="9"/>
  <c r="B719" i="9"/>
  <c r="B720" i="9"/>
  <c r="B721" i="9"/>
  <c r="B722" i="9"/>
  <c r="B723" i="9"/>
  <c r="B724" i="9"/>
  <c r="B725" i="9"/>
  <c r="B726" i="9"/>
  <c r="B727" i="9"/>
  <c r="B728" i="9"/>
  <c r="B729" i="9"/>
  <c r="B730" i="9"/>
  <c r="B731" i="9"/>
  <c r="B732" i="9"/>
  <c r="B733" i="9"/>
  <c r="B734" i="9"/>
  <c r="B735" i="9"/>
  <c r="B736" i="9"/>
  <c r="B737" i="9"/>
  <c r="B738" i="9"/>
  <c r="B739" i="9"/>
  <c r="B740" i="9"/>
  <c r="B741" i="9"/>
  <c r="B742" i="9"/>
  <c r="B743" i="9"/>
  <c r="B744" i="9"/>
  <c r="B745" i="9"/>
  <c r="B746" i="9"/>
  <c r="B747" i="9"/>
  <c r="B748" i="9"/>
  <c r="B749" i="9"/>
  <c r="B750" i="9"/>
  <c r="B751" i="9"/>
  <c r="B752" i="9"/>
  <c r="B753" i="9"/>
  <c r="B754" i="9"/>
  <c r="B755" i="9"/>
  <c r="B756" i="9"/>
  <c r="B757" i="9"/>
  <c r="B758" i="9"/>
  <c r="B759" i="9"/>
  <c r="B760" i="9"/>
  <c r="B761" i="9"/>
  <c r="B762" i="9"/>
  <c r="B763" i="9"/>
  <c r="B764" i="9"/>
  <c r="B765" i="9"/>
  <c r="B766" i="9"/>
  <c r="B767" i="9"/>
  <c r="B768" i="9"/>
  <c r="B769" i="9"/>
  <c r="B770" i="9"/>
  <c r="B771" i="9"/>
  <c r="B772" i="9"/>
  <c r="B773" i="9"/>
  <c r="B774" i="9"/>
  <c r="B775" i="9"/>
  <c r="B776" i="9"/>
  <c r="B777" i="9"/>
  <c r="B778" i="9"/>
  <c r="B779" i="9"/>
  <c r="B780" i="9"/>
  <c r="B781" i="9"/>
  <c r="B782" i="9"/>
  <c r="B783" i="9"/>
  <c r="B784" i="9"/>
  <c r="B785" i="9"/>
  <c r="B786" i="9"/>
  <c r="B787" i="9"/>
  <c r="B788" i="9"/>
  <c r="B789" i="9"/>
  <c r="B790" i="9"/>
  <c r="B791" i="9"/>
  <c r="B792" i="9"/>
  <c r="B793" i="9"/>
  <c r="B794" i="9"/>
  <c r="B795" i="9"/>
  <c r="B796" i="9"/>
  <c r="B797" i="9"/>
  <c r="B798" i="9"/>
  <c r="B799" i="9"/>
  <c r="B800" i="9"/>
  <c r="B801" i="9"/>
  <c r="B802" i="9"/>
  <c r="B803" i="9"/>
  <c r="B804" i="9"/>
  <c r="B805" i="9"/>
  <c r="B806" i="9"/>
  <c r="B807" i="9"/>
  <c r="B808" i="9"/>
  <c r="B809" i="9"/>
  <c r="B810" i="9"/>
  <c r="B811" i="9"/>
  <c r="B812" i="9"/>
  <c r="B813" i="9"/>
  <c r="B814" i="9"/>
  <c r="B815" i="9"/>
  <c r="B816" i="9"/>
  <c r="B817" i="9"/>
  <c r="B818" i="9"/>
  <c r="B819" i="9"/>
  <c r="B820" i="9"/>
  <c r="B821" i="9"/>
  <c r="B822" i="9"/>
  <c r="B823" i="9"/>
  <c r="B824" i="9"/>
  <c r="B825" i="9"/>
  <c r="B826" i="9"/>
  <c r="B827" i="9"/>
  <c r="B828" i="9"/>
  <c r="B829" i="9"/>
  <c r="B830" i="9"/>
  <c r="B831" i="9"/>
  <c r="B832" i="9"/>
  <c r="B833" i="9"/>
  <c r="B834" i="9"/>
  <c r="B835" i="9"/>
  <c r="B836" i="9"/>
  <c r="B576" i="9"/>
  <c r="B577" i="9"/>
  <c r="B578" i="9"/>
  <c r="B579" i="9"/>
  <c r="B580" i="9"/>
  <c r="B581" i="9"/>
  <c r="B582" i="9"/>
  <c r="B583" i="9"/>
  <c r="B584" i="9"/>
  <c r="B585" i="9"/>
  <c r="B586" i="9"/>
  <c r="B587" i="9"/>
  <c r="B588" i="9"/>
  <c r="B589" i="9"/>
  <c r="B590" i="9"/>
  <c r="B591" i="9"/>
  <c r="B592" i="9"/>
  <c r="B593" i="9"/>
  <c r="B594" i="9"/>
  <c r="B520" i="9"/>
  <c r="B521" i="9"/>
  <c r="B522" i="9"/>
  <c r="B523" i="9"/>
  <c r="B524" i="9"/>
  <c r="B525" i="9"/>
  <c r="B526" i="9"/>
  <c r="B527" i="9"/>
  <c r="B528" i="9"/>
  <c r="B529" i="9"/>
  <c r="B530" i="9"/>
  <c r="B531" i="9"/>
  <c r="B532" i="9"/>
  <c r="B533" i="9"/>
  <c r="B534" i="9"/>
  <c r="B535" i="9"/>
  <c r="B536" i="9"/>
  <c r="B537" i="9"/>
  <c r="B538" i="9"/>
  <c r="B539" i="9"/>
  <c r="B540" i="9"/>
  <c r="B541" i="9"/>
  <c r="B542" i="9"/>
  <c r="B543" i="9"/>
  <c r="B544" i="9"/>
  <c r="B545" i="9"/>
  <c r="B546" i="9"/>
  <c r="B547" i="9"/>
  <c r="B548" i="9"/>
  <c r="B549" i="9"/>
  <c r="B550" i="9"/>
  <c r="B551" i="9"/>
  <c r="B552" i="9"/>
  <c r="B553" i="9"/>
  <c r="B554" i="9"/>
  <c r="B555" i="9"/>
  <c r="B556" i="9"/>
  <c r="B557" i="9"/>
  <c r="B558" i="9"/>
  <c r="B559" i="9"/>
  <c r="B560" i="9"/>
  <c r="B968" i="9"/>
  <c r="B969" i="9"/>
  <c r="B970" i="9"/>
  <c r="B971" i="9"/>
  <c r="B972" i="9"/>
  <c r="B973" i="9"/>
  <c r="B974" i="9"/>
  <c r="B975" i="9"/>
  <c r="B976" i="9"/>
  <c r="B977" i="9"/>
  <c r="B978" i="9"/>
  <c r="B979" i="9"/>
  <c r="B980" i="9"/>
  <c r="B981" i="9"/>
  <c r="B982" i="9"/>
  <c r="B983" i="9"/>
  <c r="B984" i="9"/>
  <c r="B985" i="9"/>
  <c r="B986" i="9"/>
  <c r="B987" i="9"/>
  <c r="B988" i="9"/>
  <c r="B989" i="9"/>
  <c r="B990" i="9"/>
  <c r="B991" i="9"/>
  <c r="B992" i="9"/>
  <c r="B993" i="9"/>
  <c r="B994" i="9"/>
  <c r="B995" i="9"/>
  <c r="B996" i="9"/>
  <c r="B997" i="9"/>
  <c r="B998" i="9"/>
  <c r="B999" i="9"/>
  <c r="B1000" i="9"/>
  <c r="B1001" i="9"/>
  <c r="B609" i="9"/>
  <c r="B403" i="9"/>
  <c r="B404" i="9"/>
  <c r="B405" i="9"/>
  <c r="B406" i="9"/>
  <c r="B407" i="9"/>
  <c r="B408" i="9"/>
  <c r="B409" i="9"/>
  <c r="B410" i="9"/>
  <c r="B920" i="9"/>
  <c r="B921" i="9"/>
  <c r="B922" i="9"/>
  <c r="B923" i="9"/>
  <c r="B924" i="9"/>
  <c r="B925" i="9"/>
  <c r="B926" i="9"/>
  <c r="B927" i="9"/>
  <c r="B928" i="9"/>
  <c r="B929" i="9"/>
  <c r="B930" i="9"/>
  <c r="B931" i="9"/>
  <c r="B932" i="9"/>
  <c r="B933" i="9"/>
  <c r="B934" i="9"/>
  <c r="B935" i="9"/>
  <c r="B936" i="9"/>
  <c r="B937" i="9"/>
  <c r="B938" i="9"/>
  <c r="B939" i="9"/>
  <c r="B940" i="9"/>
  <c r="B941" i="9"/>
  <c r="B640" i="9"/>
  <c r="B641" i="9"/>
  <c r="B642" i="9"/>
  <c r="B643" i="9"/>
  <c r="B644" i="9"/>
  <c r="B645" i="9"/>
  <c r="B646" i="9"/>
  <c r="B647" i="9"/>
  <c r="B648" i="9"/>
  <c r="B649" i="9"/>
  <c r="B650" i="9"/>
  <c r="B651" i="9"/>
  <c r="B652" i="9"/>
  <c r="B653" i="9"/>
  <c r="B654" i="9"/>
  <c r="B655" i="9"/>
  <c r="B656" i="9"/>
  <c r="B657" i="9"/>
  <c r="B658" i="9"/>
  <c r="B659" i="9"/>
  <c r="B660" i="9"/>
  <c r="B661" i="9"/>
  <c r="B662" i="9"/>
  <c r="B663" i="9"/>
  <c r="B664" i="9"/>
  <c r="B665" i="9"/>
  <c r="B666" i="9"/>
  <c r="B667" i="9"/>
  <c r="B668" i="9"/>
  <c r="B669" i="9"/>
  <c r="B670" i="9"/>
  <c r="B671" i="9"/>
  <c r="B672" i="9"/>
  <c r="B673" i="9"/>
  <c r="B674" i="9"/>
  <c r="B675" i="9"/>
  <c r="B676" i="9"/>
  <c r="B677" i="9"/>
  <c r="B595" i="9"/>
  <c r="B596" i="9"/>
  <c r="B597" i="9"/>
  <c r="B598" i="9"/>
  <c r="B599" i="9"/>
  <c r="B600" i="9"/>
  <c r="B601" i="9"/>
  <c r="B602" i="9"/>
  <c r="B603" i="9"/>
  <c r="B604" i="9"/>
  <c r="B605" i="9"/>
  <c r="B606" i="9"/>
  <c r="B607" i="9"/>
  <c r="B608" i="9"/>
  <c r="B915" i="9"/>
  <c r="B916" i="9"/>
  <c r="B917" i="9"/>
  <c r="B918" i="9"/>
  <c r="B919" i="9"/>
  <c r="B874" i="9"/>
  <c r="B875" i="9"/>
  <c r="B876" i="9"/>
  <c r="B287" i="9"/>
  <c r="B288" i="9"/>
  <c r="B289" i="9"/>
  <c r="B290" i="9"/>
  <c r="B291" i="9"/>
  <c r="B292" i="9"/>
  <c r="B293" i="9"/>
  <c r="B294" i="9"/>
  <c r="B295" i="9"/>
  <c r="B296" i="9"/>
  <c r="B297" i="9"/>
  <c r="B298" i="9"/>
  <c r="B367" i="9"/>
  <c r="J240" i="8"/>
  <c r="J564" i="8"/>
  <c r="J565" i="8"/>
  <c r="J566" i="8"/>
  <c r="J567" i="8"/>
  <c r="J568" i="8"/>
  <c r="J569" i="8"/>
  <c r="J570" i="8"/>
  <c r="J571" i="8"/>
  <c r="J572" i="8"/>
  <c r="J573" i="8"/>
  <c r="J574" i="8"/>
  <c r="J575" i="8"/>
  <c r="J576" i="8"/>
  <c r="J577" i="8"/>
  <c r="J578" i="8"/>
  <c r="J579" i="8"/>
  <c r="J580" i="8"/>
  <c r="J581" i="8"/>
  <c r="J582" i="8"/>
  <c r="J583" i="8"/>
  <c r="J584" i="8"/>
  <c r="J585" i="8"/>
  <c r="J586" i="8"/>
  <c r="J587" i="8"/>
  <c r="J588" i="8"/>
  <c r="J589" i="8"/>
  <c r="J154" i="8"/>
  <c r="J515" i="8"/>
  <c r="J208" i="8"/>
  <c r="J516" i="8"/>
  <c r="J25" i="8"/>
  <c r="J539" i="8"/>
  <c r="J220" i="8"/>
  <c r="J15" i="8"/>
  <c r="J16" i="8"/>
  <c r="J127" i="8"/>
  <c r="J221" i="8"/>
  <c r="J222" i="8"/>
  <c r="J223" i="8"/>
  <c r="J224" i="8"/>
  <c r="J225" i="8"/>
  <c r="J226" i="8"/>
  <c r="J227" i="8"/>
  <c r="J228" i="8"/>
  <c r="J624" i="8"/>
  <c r="J625" i="8"/>
  <c r="J626" i="8"/>
  <c r="J627" i="8"/>
  <c r="J628" i="8"/>
  <c r="J629" i="8"/>
  <c r="J630" i="8"/>
  <c r="J631" i="8"/>
  <c r="J632" i="8"/>
  <c r="J633" i="8"/>
  <c r="J634" i="8"/>
  <c r="J635" i="8"/>
  <c r="J636" i="8"/>
  <c r="J637" i="8"/>
  <c r="J638" i="8"/>
  <c r="J639" i="8"/>
  <c r="J640" i="8"/>
  <c r="J641" i="8"/>
  <c r="J642" i="8"/>
  <c r="J643" i="8"/>
  <c r="J644" i="8"/>
  <c r="J645" i="8"/>
  <c r="J646" i="8"/>
  <c r="J647" i="8"/>
  <c r="J648" i="8"/>
  <c r="J649" i="8"/>
  <c r="J650" i="8"/>
  <c r="J651" i="8"/>
  <c r="J652" i="8"/>
  <c r="J653" i="8"/>
  <c r="J654" i="8"/>
  <c r="J655" i="8"/>
  <c r="J656" i="8"/>
  <c r="J657" i="8"/>
  <c r="J658" i="8"/>
  <c r="J659" i="8"/>
  <c r="J660" i="8"/>
  <c r="J661" i="8"/>
  <c r="J662" i="8"/>
  <c r="J663" i="8"/>
  <c r="J664" i="8"/>
  <c r="J665" i="8"/>
  <c r="J666" i="8"/>
  <c r="J667" i="8"/>
  <c r="J668" i="8"/>
  <c r="J669" i="8"/>
  <c r="J670" i="8"/>
  <c r="J671" i="8"/>
  <c r="J672" i="8"/>
  <c r="J673" i="8"/>
  <c r="J674" i="8"/>
  <c r="J675" i="8"/>
  <c r="J676" i="8"/>
  <c r="J677" i="8"/>
  <c r="J678" i="8"/>
  <c r="J679" i="8"/>
  <c r="J680" i="8"/>
  <c r="J681" i="8"/>
  <c r="J682" i="8"/>
  <c r="J683" i="8"/>
  <c r="J684" i="8"/>
  <c r="J685" i="8"/>
  <c r="J686" i="8"/>
  <c r="J687" i="8"/>
  <c r="J688" i="8"/>
  <c r="J689" i="8"/>
  <c r="J690" i="8"/>
  <c r="J691" i="8"/>
  <c r="J692" i="8"/>
  <c r="J693" i="8"/>
  <c r="J694" i="8"/>
  <c r="J695" i="8"/>
  <c r="J696" i="8"/>
  <c r="J697" i="8"/>
  <c r="J698" i="8"/>
  <c r="J699" i="8"/>
  <c r="J700" i="8"/>
  <c r="J701" i="8"/>
  <c r="J702" i="8"/>
  <c r="J703" i="8"/>
  <c r="J704" i="8"/>
  <c r="J705" i="8"/>
  <c r="J706" i="8"/>
  <c r="J707" i="8"/>
  <c r="J708" i="8"/>
  <c r="J709" i="8"/>
  <c r="J710" i="8"/>
  <c r="J711" i="8"/>
  <c r="J712" i="8"/>
  <c r="J713" i="8"/>
  <c r="J714" i="8"/>
  <c r="J715" i="8"/>
  <c r="J716" i="8"/>
  <c r="J717" i="8"/>
  <c r="J718" i="8"/>
  <c r="J719" i="8"/>
  <c r="J720" i="8"/>
  <c r="J721" i="8"/>
  <c r="J722" i="8"/>
  <c r="J723" i="8"/>
  <c r="J724" i="8"/>
  <c r="J725" i="8"/>
  <c r="J726" i="8"/>
  <c r="J727" i="8"/>
  <c r="J728" i="8"/>
  <c r="J729" i="8"/>
  <c r="J730" i="8"/>
  <c r="J731" i="8"/>
  <c r="J732" i="8"/>
  <c r="J733" i="8"/>
  <c r="J734" i="8"/>
  <c r="J735" i="8"/>
  <c r="J736" i="8"/>
  <c r="J737" i="8"/>
  <c r="J738" i="8"/>
  <c r="J739" i="8"/>
  <c r="J740" i="8"/>
  <c r="J741" i="8"/>
  <c r="J742" i="8"/>
  <c r="J743" i="8"/>
  <c r="J744" i="8"/>
  <c r="J745" i="8"/>
  <c r="J746" i="8"/>
  <c r="J747" i="8"/>
  <c r="J748" i="8"/>
  <c r="J749" i="8"/>
  <c r="J750" i="8"/>
  <c r="J751" i="8"/>
  <c r="J752" i="8"/>
  <c r="J753" i="8"/>
  <c r="J754" i="8"/>
  <c r="J755" i="8"/>
  <c r="J756" i="8"/>
  <c r="J757" i="8"/>
  <c r="J758" i="8"/>
  <c r="J759" i="8"/>
  <c r="J760" i="8"/>
  <c r="J761" i="8"/>
  <c r="J762" i="8"/>
  <c r="J763" i="8"/>
  <c r="J764" i="8"/>
  <c r="J765" i="8"/>
  <c r="J766" i="8"/>
  <c r="J767" i="8"/>
  <c r="J768" i="8"/>
  <c r="J769" i="8"/>
  <c r="J770" i="8"/>
  <c r="J771" i="8"/>
  <c r="J772" i="8"/>
  <c r="J773" i="8"/>
  <c r="J774" i="8"/>
  <c r="J775" i="8"/>
  <c r="J776" i="8"/>
  <c r="J777" i="8"/>
  <c r="J778" i="8"/>
  <c r="J779" i="8"/>
  <c r="J780" i="8"/>
  <c r="J781" i="8"/>
  <c r="J782" i="8"/>
  <c r="J783" i="8"/>
  <c r="J784" i="8"/>
  <c r="J785" i="8"/>
  <c r="J786" i="8"/>
  <c r="J787" i="8"/>
  <c r="J788" i="8"/>
  <c r="J789" i="8"/>
  <c r="J790" i="8"/>
  <c r="J791" i="8"/>
  <c r="J792" i="8"/>
  <c r="J793" i="8"/>
  <c r="J794" i="8"/>
  <c r="J795" i="8"/>
  <c r="J796" i="8"/>
  <c r="J797" i="8"/>
  <c r="J798" i="8"/>
  <c r="J799" i="8"/>
  <c r="J800" i="8"/>
  <c r="J801" i="8"/>
  <c r="J802" i="8"/>
  <c r="J803" i="8"/>
  <c r="J804" i="8"/>
  <c r="J805" i="8"/>
  <c r="J806" i="8"/>
  <c r="J807" i="8"/>
  <c r="J808" i="8"/>
  <c r="J809" i="8"/>
  <c r="J810" i="8"/>
  <c r="J811" i="8"/>
  <c r="J812" i="8"/>
  <c r="J813" i="8"/>
  <c r="J814" i="8"/>
  <c r="J815" i="8"/>
  <c r="J816" i="8"/>
  <c r="J817" i="8"/>
  <c r="J818" i="8"/>
  <c r="J819" i="8"/>
  <c r="J820" i="8"/>
  <c r="J821" i="8"/>
  <c r="J822" i="8"/>
  <c r="J823" i="8"/>
  <c r="J824" i="8"/>
  <c r="J825" i="8"/>
  <c r="J826" i="8"/>
  <c r="J827" i="8"/>
  <c r="J828" i="8"/>
  <c r="J829" i="8"/>
  <c r="J830" i="8"/>
  <c r="J831" i="8"/>
  <c r="J832" i="8"/>
  <c r="J833" i="8"/>
  <c r="J834" i="8"/>
  <c r="J835" i="8"/>
  <c r="J836" i="8"/>
  <c r="J837" i="8"/>
  <c r="J838" i="8"/>
  <c r="J839" i="8"/>
  <c r="J840" i="8"/>
  <c r="J841" i="8"/>
  <c r="J842" i="8"/>
  <c r="J843" i="8"/>
  <c r="J844" i="8"/>
  <c r="J845" i="8"/>
  <c r="J846" i="8"/>
  <c r="J847" i="8"/>
  <c r="J848" i="8"/>
  <c r="J849" i="8"/>
  <c r="J850" i="8"/>
  <c r="J851" i="8"/>
  <c r="J852" i="8"/>
  <c r="J853" i="8"/>
  <c r="J854" i="8"/>
  <c r="J855" i="8"/>
  <c r="J856" i="8"/>
  <c r="J857" i="8"/>
  <c r="J858" i="8"/>
  <c r="J859" i="8"/>
  <c r="J860" i="8"/>
  <c r="J861" i="8"/>
  <c r="J862" i="8"/>
  <c r="J863" i="8"/>
  <c r="J864" i="8"/>
  <c r="J865" i="8"/>
  <c r="J866" i="8"/>
  <c r="J867" i="8"/>
  <c r="J868" i="8"/>
  <c r="J869" i="8"/>
  <c r="J870" i="8"/>
  <c r="J871" i="8"/>
  <c r="J872" i="8"/>
  <c r="J873" i="8"/>
  <c r="J874" i="8"/>
  <c r="J875" i="8"/>
  <c r="J876" i="8"/>
  <c r="J877" i="8"/>
  <c r="J878" i="8"/>
  <c r="J879" i="8"/>
  <c r="J880" i="8"/>
  <c r="J881" i="8"/>
  <c r="J882" i="8"/>
  <c r="J883" i="8"/>
  <c r="J884" i="8"/>
  <c r="J885" i="8"/>
  <c r="J886" i="8"/>
  <c r="J887" i="8"/>
  <c r="J888" i="8"/>
  <c r="J889" i="8"/>
  <c r="J890" i="8"/>
  <c r="J891" i="8"/>
  <c r="J892" i="8"/>
  <c r="J893" i="8"/>
  <c r="J894" i="8"/>
  <c r="J895" i="8"/>
  <c r="J896" i="8"/>
  <c r="J897" i="8"/>
  <c r="J898" i="8"/>
  <c r="J899" i="8"/>
  <c r="J900" i="8"/>
  <c r="J901" i="8"/>
  <c r="J902" i="8"/>
  <c r="J903" i="8"/>
  <c r="J904" i="8"/>
  <c r="J905" i="8"/>
  <c r="J906" i="8"/>
  <c r="J907" i="8"/>
  <c r="J908" i="8"/>
  <c r="J909" i="8"/>
  <c r="J910" i="8"/>
  <c r="J911" i="8"/>
  <c r="J912" i="8"/>
  <c r="J913" i="8"/>
  <c r="J914" i="8"/>
  <c r="J915" i="8"/>
  <c r="J916" i="8"/>
  <c r="J917" i="8"/>
  <c r="J918" i="8"/>
  <c r="J919" i="8"/>
  <c r="J920" i="8"/>
  <c r="J921" i="8"/>
  <c r="J922" i="8"/>
  <c r="J923" i="8"/>
  <c r="J924" i="8"/>
  <c r="J925" i="8"/>
  <c r="J926" i="8"/>
  <c r="J927" i="8"/>
  <c r="J928" i="8"/>
  <c r="J929" i="8"/>
  <c r="J930" i="8"/>
  <c r="J931" i="8"/>
  <c r="J932" i="8"/>
  <c r="J933" i="8"/>
  <c r="J934" i="8"/>
  <c r="J935" i="8"/>
  <c r="J936" i="8"/>
  <c r="J937" i="8"/>
  <c r="J938" i="8"/>
  <c r="J939" i="8"/>
  <c r="J940" i="8"/>
  <c r="J941" i="8"/>
  <c r="J942" i="8"/>
  <c r="J943" i="8"/>
  <c r="J944" i="8"/>
  <c r="J945" i="8"/>
  <c r="J946" i="8"/>
  <c r="J947" i="8"/>
  <c r="J948" i="8"/>
  <c r="J949" i="8"/>
  <c r="J950" i="8"/>
  <c r="J951" i="8"/>
  <c r="J952" i="8"/>
  <c r="J953" i="8"/>
  <c r="J954" i="8"/>
  <c r="J955" i="8"/>
  <c r="J956" i="8"/>
  <c r="J957" i="8"/>
  <c r="J958" i="8"/>
  <c r="J959" i="8"/>
  <c r="J960" i="8"/>
  <c r="J961" i="8"/>
  <c r="J962" i="8"/>
  <c r="J963" i="8"/>
  <c r="J964" i="8"/>
  <c r="J965" i="8"/>
  <c r="J966" i="8"/>
  <c r="J967" i="8"/>
  <c r="J968" i="8"/>
  <c r="J969" i="8"/>
  <c r="J970" i="8"/>
  <c r="J971" i="8"/>
  <c r="J972" i="8"/>
  <c r="J973" i="8"/>
  <c r="J974" i="8"/>
  <c r="J975" i="8"/>
  <c r="J976" i="8"/>
  <c r="J977" i="8"/>
  <c r="J978" i="8"/>
  <c r="J979" i="8"/>
  <c r="J980" i="8"/>
  <c r="J981" i="8"/>
  <c r="J982" i="8"/>
  <c r="J983" i="8"/>
  <c r="J984" i="8"/>
  <c r="J985" i="8"/>
  <c r="J986" i="8"/>
  <c r="J987" i="8"/>
  <c r="J988" i="8"/>
  <c r="J989" i="8"/>
  <c r="J990" i="8"/>
  <c r="J991" i="8"/>
  <c r="J992" i="8"/>
  <c r="J993" i="8"/>
  <c r="J994" i="8"/>
  <c r="J995" i="8"/>
  <c r="J996" i="8"/>
  <c r="J997" i="8"/>
  <c r="J998" i="8"/>
  <c r="J999" i="8"/>
  <c r="J1000" i="8"/>
  <c r="J1001" i="8"/>
  <c r="C287" i="9"/>
  <c r="C288" i="9"/>
  <c r="C289" i="9"/>
  <c r="C290" i="9"/>
  <c r="C291" i="9"/>
  <c r="C292" i="9"/>
  <c r="C293" i="9"/>
  <c r="C294" i="9"/>
  <c r="C295" i="9"/>
  <c r="C296" i="9"/>
  <c r="C297" i="9"/>
  <c r="C298" i="9"/>
  <c r="C367" i="9"/>
  <c r="C368" i="9"/>
  <c r="C422" i="9"/>
  <c r="C423" i="9"/>
  <c r="C424" i="9"/>
  <c r="C425" i="9"/>
  <c r="C426" i="9"/>
  <c r="C427" i="9"/>
  <c r="C428" i="9"/>
  <c r="C429" i="9"/>
  <c r="C430" i="9"/>
  <c r="C431" i="9"/>
  <c r="C432" i="9"/>
  <c r="C433" i="9"/>
  <c r="C434" i="9"/>
  <c r="C435" i="9"/>
  <c r="C436" i="9"/>
  <c r="C437" i="9"/>
  <c r="C438" i="9"/>
  <c r="C439" i="9"/>
  <c r="C440" i="9"/>
  <c r="C441" i="9"/>
  <c r="C442" i="9"/>
  <c r="C443" i="9"/>
  <c r="C444" i="9"/>
  <c r="C445" i="9"/>
  <c r="C446" i="9"/>
  <c r="C447" i="9"/>
  <c r="C448" i="9"/>
  <c r="C449" i="9"/>
  <c r="C450" i="9"/>
  <c r="C451" i="9"/>
  <c r="C452" i="9"/>
  <c r="C453" i="9"/>
  <c r="C454" i="9"/>
  <c r="C455" i="9"/>
  <c r="C456" i="9"/>
  <c r="C457" i="9"/>
  <c r="C458" i="9"/>
  <c r="C459" i="9"/>
  <c r="C460" i="9"/>
  <c r="C461" i="9"/>
  <c r="C462" i="9"/>
  <c r="C463" i="9"/>
  <c r="C464" i="9"/>
  <c r="C465" i="9"/>
  <c r="C466" i="9"/>
  <c r="C467" i="9"/>
  <c r="C468" i="9"/>
  <c r="C469" i="9"/>
  <c r="C470" i="9"/>
  <c r="C471" i="9"/>
  <c r="C472" i="9"/>
  <c r="C473" i="9"/>
  <c r="C474" i="9"/>
  <c r="C475" i="9"/>
  <c r="C837" i="9"/>
  <c r="C838" i="9"/>
  <c r="C839" i="9"/>
  <c r="C840" i="9"/>
  <c r="C841" i="9"/>
  <c r="C842" i="9"/>
  <c r="C843" i="9"/>
  <c r="C844" i="9"/>
  <c r="C845" i="9"/>
  <c r="C846" i="9"/>
  <c r="C847" i="9"/>
  <c r="C848" i="9"/>
  <c r="C849" i="9"/>
  <c r="C850" i="9"/>
  <c r="C851" i="9"/>
  <c r="C852" i="9"/>
  <c r="C853" i="9"/>
  <c r="C854" i="9"/>
  <c r="C855" i="9"/>
  <c r="C856" i="9"/>
  <c r="C857" i="9"/>
  <c r="C858" i="9"/>
  <c r="C678" i="9"/>
  <c r="C679" i="9"/>
  <c r="C680" i="9"/>
  <c r="C681" i="9"/>
  <c r="C682" i="9"/>
  <c r="C683" i="9"/>
  <c r="C684" i="9"/>
  <c r="C685" i="9"/>
  <c r="C686" i="9"/>
  <c r="C687" i="9"/>
  <c r="C688" i="9"/>
  <c r="C689" i="9"/>
  <c r="C690" i="9"/>
  <c r="C691" i="9"/>
  <c r="C692" i="9"/>
  <c r="C693" i="9"/>
  <c r="C694" i="9"/>
  <c r="C695" i="9"/>
  <c r="C696" i="9"/>
  <c r="C697" i="9"/>
  <c r="C698" i="9"/>
  <c r="C699" i="9"/>
  <c r="C700" i="9"/>
  <c r="C701" i="9"/>
  <c r="C702" i="9"/>
  <c r="C703" i="9"/>
  <c r="C704" i="9"/>
  <c r="C705" i="9"/>
  <c r="C706" i="9"/>
  <c r="C707" i="9"/>
  <c r="C708" i="9"/>
  <c r="C709" i="9"/>
  <c r="C710" i="9"/>
  <c r="C711" i="9"/>
  <c r="C712" i="9"/>
  <c r="C713" i="9"/>
  <c r="C714" i="9"/>
  <c r="C715" i="9"/>
  <c r="C716" i="9"/>
  <c r="C717" i="9"/>
  <c r="C718" i="9"/>
  <c r="C719" i="9"/>
  <c r="C720" i="9"/>
  <c r="C721" i="9"/>
  <c r="C722" i="9"/>
  <c r="C723" i="9"/>
  <c r="C724" i="9"/>
  <c r="C725" i="9"/>
  <c r="C726" i="9"/>
  <c r="C727" i="9"/>
  <c r="C728" i="9"/>
  <c r="C729" i="9"/>
  <c r="C730" i="9"/>
  <c r="C731" i="9"/>
  <c r="C732" i="9"/>
  <c r="C733" i="9"/>
  <c r="C734" i="9"/>
  <c r="C735" i="9"/>
  <c r="C736" i="9"/>
  <c r="C737" i="9"/>
  <c r="C738" i="9"/>
  <c r="C739" i="9"/>
  <c r="C740" i="9"/>
  <c r="C741" i="9"/>
  <c r="C742" i="9"/>
  <c r="C743" i="9"/>
  <c r="C744" i="9"/>
  <c r="C745" i="9"/>
  <c r="C746" i="9"/>
  <c r="C747" i="9"/>
  <c r="C748" i="9"/>
  <c r="C749" i="9"/>
  <c r="C750" i="9"/>
  <c r="C751" i="9"/>
  <c r="C752" i="9"/>
  <c r="C753" i="9"/>
  <c r="C754" i="9"/>
  <c r="C755" i="9"/>
  <c r="C756" i="9"/>
  <c r="C757" i="9"/>
  <c r="C758" i="9"/>
  <c r="C759" i="9"/>
  <c r="C760" i="9"/>
  <c r="C761" i="9"/>
  <c r="C762" i="9"/>
  <c r="C763" i="9"/>
  <c r="C764" i="9"/>
  <c r="C765" i="9"/>
  <c r="C766" i="9"/>
  <c r="C767" i="9"/>
  <c r="C768" i="9"/>
  <c r="C769" i="9"/>
  <c r="C770" i="9"/>
  <c r="C771" i="9"/>
  <c r="C772" i="9"/>
  <c r="C773" i="9"/>
  <c r="C774" i="9"/>
  <c r="C775" i="9"/>
  <c r="C776" i="9"/>
  <c r="C777" i="9"/>
  <c r="C778" i="9"/>
  <c r="C779" i="9"/>
  <c r="C780" i="9"/>
  <c r="C781" i="9"/>
  <c r="C782" i="9"/>
  <c r="C783" i="9"/>
  <c r="C784" i="9"/>
  <c r="C785" i="9"/>
  <c r="C786" i="9"/>
  <c r="C787" i="9"/>
  <c r="C788" i="9"/>
  <c r="C789" i="9"/>
  <c r="C790" i="9"/>
  <c r="C791" i="9"/>
  <c r="C792" i="9"/>
  <c r="C793" i="9"/>
  <c r="C794" i="9"/>
  <c r="C795" i="9"/>
  <c r="C796" i="9"/>
  <c r="C797" i="9"/>
  <c r="C798" i="9"/>
  <c r="C799" i="9"/>
  <c r="C800" i="9"/>
  <c r="C801" i="9"/>
  <c r="C802" i="9"/>
  <c r="C803" i="9"/>
  <c r="C804" i="9"/>
  <c r="C805" i="9"/>
  <c r="C806" i="9"/>
  <c r="C807" i="9"/>
  <c r="C808" i="9"/>
  <c r="C809" i="9"/>
  <c r="C810" i="9"/>
  <c r="C811" i="9"/>
  <c r="C812" i="9"/>
  <c r="C813" i="9"/>
  <c r="C814" i="9"/>
  <c r="C815" i="9"/>
  <c r="C816" i="9"/>
  <c r="C817" i="9"/>
  <c r="C818" i="9"/>
  <c r="C819" i="9"/>
  <c r="C820" i="9"/>
  <c r="C821" i="9"/>
  <c r="C822" i="9"/>
  <c r="C823" i="9"/>
  <c r="C824" i="9"/>
  <c r="C825" i="9"/>
  <c r="C826" i="9"/>
  <c r="C827" i="9"/>
  <c r="C828" i="9"/>
  <c r="C829" i="9"/>
  <c r="C830" i="9"/>
  <c r="C831" i="9"/>
  <c r="C832" i="9"/>
  <c r="C833" i="9"/>
  <c r="C834" i="9"/>
  <c r="C835" i="9"/>
  <c r="C836" i="9"/>
  <c r="C576" i="9"/>
  <c r="C577" i="9"/>
  <c r="C578" i="9"/>
  <c r="C579" i="9"/>
  <c r="C580" i="9"/>
  <c r="C581" i="9"/>
  <c r="C582" i="9"/>
  <c r="C583" i="9"/>
  <c r="C584" i="9"/>
  <c r="C585" i="9"/>
  <c r="C586" i="9"/>
  <c r="C587" i="9"/>
  <c r="C588" i="9"/>
  <c r="C589" i="9"/>
  <c r="C590" i="9"/>
  <c r="C591" i="9"/>
  <c r="C592" i="9"/>
  <c r="C593" i="9"/>
  <c r="C594" i="9"/>
  <c r="C520" i="9"/>
  <c r="C521" i="9"/>
  <c r="C522" i="9"/>
  <c r="C523" i="9"/>
  <c r="C524" i="9"/>
  <c r="C525" i="9"/>
  <c r="C526" i="9"/>
  <c r="C527" i="9"/>
  <c r="C528" i="9"/>
  <c r="C529" i="9"/>
  <c r="C530" i="9"/>
  <c r="C531" i="9"/>
  <c r="C532" i="9"/>
  <c r="C533" i="9"/>
  <c r="C534" i="9"/>
  <c r="C535" i="9"/>
  <c r="C536" i="9"/>
  <c r="C537" i="9"/>
  <c r="C538" i="9"/>
  <c r="C539" i="9"/>
  <c r="C540" i="9"/>
  <c r="C541" i="9"/>
  <c r="C542" i="9"/>
  <c r="C543" i="9"/>
  <c r="C544" i="9"/>
  <c r="C545" i="9"/>
  <c r="C546" i="9"/>
  <c r="C547" i="9"/>
  <c r="C548" i="9"/>
  <c r="C549" i="9"/>
  <c r="C550" i="9"/>
  <c r="C551" i="9"/>
  <c r="C552" i="9"/>
  <c r="C553" i="9"/>
  <c r="C554" i="9"/>
  <c r="C555" i="9"/>
  <c r="C556" i="9"/>
  <c r="C557" i="9"/>
  <c r="C558" i="9"/>
  <c r="C559" i="9"/>
  <c r="C560" i="9"/>
  <c r="C968" i="9"/>
  <c r="C969" i="9"/>
  <c r="C970" i="9"/>
  <c r="C971" i="9"/>
  <c r="C972" i="9"/>
  <c r="C973" i="9"/>
  <c r="C974" i="9"/>
  <c r="C975" i="9"/>
  <c r="C976" i="9"/>
  <c r="C977" i="9"/>
  <c r="C978" i="9"/>
  <c r="C979" i="9"/>
  <c r="C980" i="9"/>
  <c r="C981" i="9"/>
  <c r="C982" i="9"/>
  <c r="C983" i="9"/>
  <c r="C984" i="9"/>
  <c r="C985" i="9"/>
  <c r="C986" i="9"/>
  <c r="C987" i="9"/>
  <c r="C988" i="9"/>
  <c r="C989" i="9"/>
  <c r="C990" i="9"/>
  <c r="C991" i="9"/>
  <c r="C992" i="9"/>
  <c r="C993" i="9"/>
  <c r="C994" i="9"/>
  <c r="C995" i="9"/>
  <c r="C996" i="9"/>
  <c r="C997" i="9"/>
  <c r="C998" i="9"/>
  <c r="C999" i="9"/>
  <c r="C1000" i="9"/>
  <c r="C1001" i="9"/>
  <c r="C609" i="9"/>
  <c r="C403" i="9"/>
  <c r="C404" i="9"/>
  <c r="C405" i="9"/>
  <c r="C406" i="9"/>
  <c r="C407" i="9"/>
  <c r="C408" i="9"/>
  <c r="C409" i="9"/>
  <c r="C410" i="9"/>
  <c r="C920" i="9"/>
  <c r="C921" i="9"/>
  <c r="C922" i="9"/>
  <c r="C923" i="9"/>
  <c r="C924" i="9"/>
  <c r="C925" i="9"/>
  <c r="C926" i="9"/>
  <c r="C927" i="9"/>
  <c r="C928" i="9"/>
  <c r="C929" i="9"/>
  <c r="C930" i="9"/>
  <c r="C931" i="9"/>
  <c r="C932" i="9"/>
  <c r="C933" i="9"/>
  <c r="C934" i="9"/>
  <c r="C935" i="9"/>
  <c r="C936" i="9"/>
  <c r="C937" i="9"/>
  <c r="C938" i="9"/>
  <c r="C939" i="9"/>
  <c r="C940" i="9"/>
  <c r="C941" i="9"/>
  <c r="C640" i="9"/>
  <c r="C641" i="9"/>
  <c r="C642" i="9"/>
  <c r="C643" i="9"/>
  <c r="C644" i="9"/>
  <c r="C645" i="9"/>
  <c r="C646" i="9"/>
  <c r="C647" i="9"/>
  <c r="C648" i="9"/>
  <c r="C649" i="9"/>
  <c r="C650" i="9"/>
  <c r="C651" i="9"/>
  <c r="C652" i="9"/>
  <c r="C653" i="9"/>
  <c r="C654" i="9"/>
  <c r="C655" i="9"/>
  <c r="C656" i="9"/>
  <c r="C657" i="9"/>
  <c r="C658" i="9"/>
  <c r="C659" i="9"/>
  <c r="C660" i="9"/>
  <c r="C661" i="9"/>
  <c r="C662" i="9"/>
  <c r="C663" i="9"/>
  <c r="C664" i="9"/>
  <c r="C665" i="9"/>
  <c r="C666" i="9"/>
  <c r="C667" i="9"/>
  <c r="C668" i="9"/>
  <c r="C669" i="9"/>
  <c r="C670" i="9"/>
  <c r="C671" i="9"/>
  <c r="C672" i="9"/>
  <c r="C673" i="9"/>
  <c r="C674" i="9"/>
  <c r="C675" i="9"/>
  <c r="C676" i="9"/>
  <c r="C677" i="9"/>
  <c r="C595" i="9"/>
  <c r="C596" i="9"/>
  <c r="C597" i="9"/>
  <c r="C598" i="9"/>
  <c r="C599" i="9"/>
  <c r="C600" i="9"/>
  <c r="C601" i="9"/>
  <c r="C602" i="9"/>
  <c r="C603" i="9"/>
  <c r="C604" i="9"/>
  <c r="C605" i="9"/>
  <c r="C606" i="9"/>
  <c r="C607" i="9"/>
  <c r="C608" i="9"/>
  <c r="C915" i="9"/>
  <c r="C916" i="9"/>
  <c r="C917" i="9"/>
  <c r="C918" i="9"/>
  <c r="C919" i="9"/>
  <c r="C874" i="9"/>
  <c r="C875" i="9"/>
  <c r="C876" i="9"/>
  <c r="H896" i="9"/>
  <c r="G896" i="9"/>
  <c r="F896" i="9"/>
  <c r="D896" i="9"/>
  <c r="E896" i="9"/>
  <c r="C897" i="9"/>
  <c r="C898" i="9"/>
  <c r="C899" i="9"/>
  <c r="C900" i="9"/>
  <c r="C901" i="9"/>
  <c r="C902" i="9"/>
  <c r="C903" i="9"/>
  <c r="C904" i="9"/>
  <c r="C905" i="9"/>
  <c r="C906" i="9"/>
  <c r="C907" i="9"/>
  <c r="C411" i="9"/>
  <c r="C412" i="9"/>
  <c r="C413" i="9"/>
  <c r="C414" i="9"/>
  <c r="C415" i="9"/>
  <c r="C416" i="9"/>
  <c r="C417" i="9"/>
  <c r="C418" i="9"/>
  <c r="C419" i="9"/>
  <c r="C420" i="9"/>
  <c r="C421" i="9"/>
  <c r="C908" i="9"/>
  <c r="C909" i="9"/>
  <c r="C910" i="9"/>
  <c r="C911" i="9"/>
  <c r="C912" i="9"/>
  <c r="C913" i="9"/>
  <c r="C914" i="9"/>
  <c r="C561" i="9"/>
  <c r="C562" i="9"/>
  <c r="C563" i="9"/>
  <c r="C564" i="9"/>
  <c r="C565" i="9"/>
  <c r="C566" i="9"/>
  <c r="C567" i="9"/>
  <c r="C568" i="9"/>
  <c r="C569" i="9"/>
  <c r="C570" i="9"/>
  <c r="C571" i="9"/>
  <c r="C572" i="9"/>
  <c r="C573" i="9"/>
  <c r="C574" i="9"/>
  <c r="C575" i="9"/>
  <c r="C610" i="9"/>
  <c r="C611" i="9"/>
  <c r="C612" i="9"/>
  <c r="C613" i="9"/>
  <c r="C614" i="9"/>
  <c r="C615" i="9"/>
  <c r="C616" i="9"/>
  <c r="C617" i="9"/>
  <c r="C618" i="9"/>
  <c r="C262" i="9"/>
  <c r="C263" i="9"/>
  <c r="C264" i="9"/>
  <c r="C265" i="9"/>
  <c r="C266" i="9"/>
  <c r="C267" i="9"/>
  <c r="C268" i="9"/>
  <c r="C269" i="9"/>
  <c r="C270" i="9"/>
  <c r="C271" i="9"/>
  <c r="C272" i="9"/>
  <c r="C273" i="9"/>
  <c r="C274" i="9"/>
  <c r="C275" i="9"/>
  <c r="C276" i="9"/>
  <c r="C277" i="9"/>
  <c r="C278" i="9"/>
  <c r="C279" i="9"/>
  <c r="C280" i="9"/>
  <c r="C281" i="9"/>
  <c r="C282" i="9"/>
  <c r="C283" i="9"/>
  <c r="C103" i="9"/>
  <c r="C104" i="9"/>
  <c r="C105" i="9"/>
  <c r="C106" i="9"/>
  <c r="C107" i="9"/>
  <c r="C108" i="9"/>
  <c r="C109" i="9"/>
  <c r="C110" i="9"/>
  <c r="C111" i="9"/>
  <c r="C112" i="9"/>
  <c r="C113" i="9"/>
  <c r="C114" i="9"/>
  <c r="C115" i="9"/>
  <c r="C116" i="9"/>
  <c r="C117" i="9"/>
  <c r="C118" i="9"/>
  <c r="C119" i="9"/>
  <c r="C120" i="9"/>
  <c r="C121" i="9"/>
  <c r="C122" i="9"/>
  <c r="C123" i="9"/>
  <c r="C124" i="9"/>
  <c r="C125" i="9"/>
  <c r="C126" i="9"/>
  <c r="C127" i="9"/>
  <c r="C128" i="9"/>
  <c r="C129" i="9"/>
  <c r="C130" i="9"/>
  <c r="C131" i="9"/>
  <c r="C132" i="9"/>
  <c r="C133" i="9"/>
  <c r="C134" i="9"/>
  <c r="C135" i="9"/>
  <c r="C136" i="9"/>
  <c r="C137" i="9"/>
  <c r="C138" i="9"/>
  <c r="C139" i="9"/>
  <c r="C140" i="9"/>
  <c r="C141" i="9"/>
  <c r="C142" i="9"/>
  <c r="C143" i="9"/>
  <c r="C144" i="9"/>
  <c r="C145" i="9"/>
  <c r="C146" i="9"/>
  <c r="C147" i="9"/>
  <c r="C148" i="9"/>
  <c r="C149" i="9"/>
  <c r="C150" i="9"/>
  <c r="C151" i="9"/>
  <c r="C152" i="9"/>
  <c r="C153" i="9"/>
  <c r="C154" i="9"/>
  <c r="C155" i="9"/>
  <c r="C156" i="9"/>
  <c r="C157" i="9"/>
  <c r="C158" i="9"/>
  <c r="C159" i="9"/>
  <c r="C160" i="9"/>
  <c r="C161" i="9"/>
  <c r="C162" i="9"/>
  <c r="C163" i="9"/>
  <c r="C164" i="9"/>
  <c r="C165" i="9"/>
  <c r="C166" i="9"/>
  <c r="C167" i="9"/>
  <c r="C168" i="9"/>
  <c r="C169" i="9"/>
  <c r="C170" i="9"/>
  <c r="C171" i="9"/>
  <c r="C172" i="9"/>
  <c r="C173" i="9"/>
  <c r="C174" i="9"/>
  <c r="C175" i="9"/>
  <c r="C176" i="9"/>
  <c r="C177" i="9"/>
  <c r="C178" i="9"/>
  <c r="C179" i="9"/>
  <c r="C180" i="9"/>
  <c r="C181" i="9"/>
  <c r="C182" i="9"/>
  <c r="C183" i="9"/>
  <c r="C184" i="9"/>
  <c r="C185" i="9"/>
  <c r="C186" i="9"/>
  <c r="C187" i="9"/>
  <c r="C188" i="9"/>
  <c r="C189" i="9"/>
  <c r="C190" i="9"/>
  <c r="C191" i="9"/>
  <c r="C192" i="9"/>
  <c r="C193" i="9"/>
  <c r="C194" i="9"/>
  <c r="C195" i="9"/>
  <c r="C196" i="9"/>
  <c r="C197" i="9"/>
  <c r="C198" i="9"/>
  <c r="C199" i="9"/>
  <c r="C200" i="9"/>
  <c r="C201" i="9"/>
  <c r="C202" i="9"/>
  <c r="C203" i="9"/>
  <c r="C204" i="9"/>
  <c r="C205" i="9"/>
  <c r="C206" i="9"/>
  <c r="C207" i="9"/>
  <c r="C208" i="9"/>
  <c r="C209" i="9"/>
  <c r="C210" i="9"/>
  <c r="C211" i="9"/>
  <c r="C212" i="9"/>
  <c r="C213" i="9"/>
  <c r="C214" i="9"/>
  <c r="C215" i="9"/>
  <c r="C216" i="9"/>
  <c r="C217" i="9"/>
  <c r="C218" i="9"/>
  <c r="C219" i="9"/>
  <c r="C220" i="9"/>
  <c r="C221" i="9"/>
  <c r="C222" i="9"/>
  <c r="C223" i="9"/>
  <c r="C224" i="9"/>
  <c r="C225" i="9"/>
  <c r="C226" i="9"/>
  <c r="C227" i="9"/>
  <c r="C228" i="9"/>
  <c r="C229" i="9"/>
  <c r="C230" i="9"/>
  <c r="C231" i="9"/>
  <c r="C232" i="9"/>
  <c r="C233" i="9"/>
  <c r="C234" i="9"/>
  <c r="C235" i="9"/>
  <c r="C236" i="9"/>
  <c r="C237" i="9"/>
  <c r="C238" i="9"/>
  <c r="C239" i="9"/>
  <c r="C240" i="9"/>
  <c r="C241" i="9"/>
  <c r="C242" i="9"/>
  <c r="C243" i="9"/>
  <c r="C244" i="9"/>
  <c r="C245" i="9"/>
  <c r="C246" i="9"/>
  <c r="C247" i="9"/>
  <c r="C248" i="9"/>
  <c r="C249" i="9"/>
  <c r="C250" i="9"/>
  <c r="C251" i="9"/>
  <c r="C252" i="9"/>
  <c r="C253" i="9"/>
  <c r="C254" i="9"/>
  <c r="C255" i="9"/>
  <c r="C256" i="9"/>
  <c r="C257" i="9"/>
  <c r="C258" i="9"/>
  <c r="C259" i="9"/>
  <c r="C260" i="9"/>
  <c r="C261" i="9"/>
  <c r="C962" i="9"/>
  <c r="C963" i="9"/>
  <c r="C964" i="9"/>
  <c r="C965" i="9"/>
  <c r="C966" i="9"/>
  <c r="C967" i="9"/>
  <c r="C7" i="9"/>
  <c r="C8" i="9"/>
  <c r="C9" i="9"/>
  <c r="C10" i="9"/>
  <c r="C11" i="9"/>
  <c r="C12" i="9"/>
  <c r="C13" i="9"/>
  <c r="C14" i="9"/>
  <c r="C15" i="9"/>
  <c r="C16" i="9"/>
  <c r="C17" i="9"/>
  <c r="C18" i="9"/>
  <c r="C19" i="9"/>
  <c r="C499" i="9"/>
  <c r="C500" i="9"/>
  <c r="C501" i="9"/>
  <c r="C502" i="9"/>
  <c r="C503" i="9"/>
  <c r="C504" i="9"/>
  <c r="C505" i="9"/>
  <c r="C506" i="9"/>
  <c r="C507" i="9"/>
  <c r="C508" i="9"/>
  <c r="C509" i="9"/>
  <c r="C510" i="9"/>
  <c r="C511" i="9"/>
  <c r="C512" i="9"/>
  <c r="C513" i="9"/>
  <c r="C514" i="9"/>
  <c r="C515" i="9"/>
  <c r="C516" i="9"/>
  <c r="C517" i="9"/>
  <c r="C518" i="9"/>
  <c r="C519" i="9"/>
  <c r="C859" i="9"/>
  <c r="C860" i="9"/>
  <c r="C861" i="9"/>
  <c r="C862" i="9"/>
  <c r="C863" i="9"/>
  <c r="C864" i="9"/>
  <c r="C865" i="9"/>
  <c r="C866" i="9"/>
  <c r="C867" i="9"/>
  <c r="C868" i="9"/>
  <c r="C869" i="9"/>
  <c r="C870" i="9"/>
  <c r="C871" i="9"/>
  <c r="C872" i="9"/>
  <c r="C873" i="9"/>
  <c r="C942" i="9"/>
  <c r="C943" i="9"/>
  <c r="C944" i="9"/>
  <c r="C945" i="9"/>
  <c r="C946" i="9"/>
  <c r="C369" i="9"/>
  <c r="C370" i="9"/>
  <c r="C371" i="9"/>
  <c r="C372" i="9"/>
  <c r="C373" i="9"/>
  <c r="C374" i="9"/>
  <c r="C375" i="9"/>
  <c r="C376" i="9"/>
  <c r="C377" i="9"/>
  <c r="C378" i="9"/>
  <c r="C379" i="9"/>
  <c r="C380" i="9"/>
  <c r="C381" i="9"/>
  <c r="C382" i="9"/>
  <c r="C383" i="9"/>
  <c r="C384" i="9"/>
  <c r="C385" i="9"/>
  <c r="C386" i="9"/>
  <c r="C387" i="9"/>
  <c r="C388" i="9"/>
  <c r="C389" i="9"/>
  <c r="C390" i="9"/>
  <c r="C391" i="9"/>
  <c r="C392" i="9"/>
  <c r="C393" i="9"/>
  <c r="C394" i="9"/>
  <c r="C395" i="9"/>
  <c r="C396" i="9"/>
  <c r="C397" i="9"/>
  <c r="C398" i="9"/>
  <c r="C399" i="9"/>
  <c r="C400" i="9"/>
  <c r="C401" i="9"/>
  <c r="C402" i="9"/>
  <c r="C34" i="9"/>
  <c r="C877" i="9"/>
  <c r="C878" i="9"/>
  <c r="C879" i="9"/>
  <c r="C880" i="9"/>
  <c r="C881" i="9"/>
  <c r="C882" i="9"/>
  <c r="C883" i="9"/>
  <c r="C884" i="9"/>
  <c r="C345" i="9"/>
  <c r="C346" i="9"/>
  <c r="C347" i="9"/>
  <c r="C348" i="9"/>
  <c r="C349" i="9"/>
  <c r="C350" i="9"/>
  <c r="C351" i="9"/>
  <c r="C352" i="9"/>
  <c r="C353" i="9"/>
  <c r="C354" i="9"/>
  <c r="C355" i="9"/>
  <c r="C356" i="9"/>
  <c r="C357" i="9"/>
  <c r="C358" i="9"/>
  <c r="C359" i="9"/>
  <c r="C360" i="9"/>
  <c r="C361" i="9"/>
  <c r="C362" i="9"/>
  <c r="C363" i="9"/>
  <c r="C364" i="9"/>
  <c r="C365" i="9"/>
  <c r="C366"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20" i="9"/>
  <c r="C21" i="9"/>
  <c r="C22" i="9"/>
  <c r="C23" i="9"/>
  <c r="C24" i="9"/>
  <c r="C25" i="9"/>
  <c r="C26" i="9"/>
  <c r="C27" i="9"/>
  <c r="C28" i="9"/>
  <c r="C29" i="9"/>
  <c r="C30" i="9"/>
  <c r="C31" i="9"/>
  <c r="C32" i="9"/>
  <c r="C33" i="9"/>
  <c r="C340" i="9"/>
  <c r="C341" i="9"/>
  <c r="C342" i="9"/>
  <c r="C343" i="9"/>
  <c r="C344" i="9"/>
  <c r="C299" i="9"/>
  <c r="C300" i="9"/>
  <c r="C301" i="9"/>
  <c r="C302" i="9"/>
  <c r="C303" i="9"/>
  <c r="C304" i="9"/>
  <c r="C305" i="9"/>
  <c r="C306" i="9"/>
  <c r="C307" i="9"/>
  <c r="C308" i="9"/>
  <c r="C309" i="9"/>
  <c r="C310" i="9"/>
  <c r="C311" i="9"/>
  <c r="C312" i="9"/>
  <c r="C313" i="9"/>
  <c r="C314" i="9"/>
  <c r="C315" i="9"/>
  <c r="C316" i="9"/>
  <c r="C317" i="9"/>
  <c r="C318" i="9"/>
  <c r="C319" i="9"/>
  <c r="C320" i="9"/>
  <c r="C321" i="9"/>
  <c r="C322" i="9"/>
  <c r="C323" i="9"/>
  <c r="C324" i="9"/>
  <c r="C325" i="9"/>
  <c r="C326" i="9"/>
  <c r="C327" i="9"/>
  <c r="C328" i="9"/>
  <c r="C329" i="9"/>
  <c r="C330" i="9"/>
  <c r="C331" i="9"/>
  <c r="C332" i="9"/>
  <c r="C885" i="9"/>
  <c r="C886" i="9"/>
  <c r="C887" i="9"/>
  <c r="C888" i="9"/>
  <c r="C889" i="9"/>
  <c r="C890" i="9"/>
  <c r="C891" i="9"/>
  <c r="C892" i="9"/>
  <c r="C893" i="9"/>
  <c r="C894" i="9"/>
  <c r="C895" i="9"/>
  <c r="C333" i="9"/>
  <c r="C334" i="9"/>
  <c r="C335" i="9"/>
  <c r="C336" i="9"/>
  <c r="C337" i="9"/>
  <c r="C338" i="9"/>
  <c r="C339" i="9"/>
  <c r="C947" i="9"/>
  <c r="C948" i="9"/>
  <c r="C949" i="9"/>
  <c r="C950" i="9"/>
  <c r="C951" i="9"/>
  <c r="C952" i="9"/>
  <c r="C953" i="9"/>
  <c r="C954" i="9"/>
  <c r="C955" i="9"/>
  <c r="C956" i="9"/>
  <c r="C957" i="9"/>
  <c r="C958" i="9"/>
  <c r="C959" i="9"/>
  <c r="C960" i="9"/>
  <c r="C961"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19" i="9"/>
  <c r="C620" i="9"/>
  <c r="C621" i="9"/>
  <c r="C622" i="9"/>
  <c r="C623" i="9"/>
  <c r="C624" i="9"/>
  <c r="C625" i="9"/>
  <c r="C626" i="9"/>
  <c r="C627" i="9"/>
  <c r="C628" i="9"/>
  <c r="C629" i="9"/>
  <c r="C630" i="9"/>
  <c r="C631" i="9"/>
  <c r="C632" i="9"/>
  <c r="C633" i="9"/>
  <c r="C634" i="9"/>
  <c r="C635" i="9"/>
  <c r="C636" i="9"/>
  <c r="C637" i="9"/>
  <c r="C638" i="9"/>
  <c r="C639" i="9"/>
  <c r="C476" i="9"/>
  <c r="C477" i="9"/>
  <c r="C478" i="9"/>
  <c r="C479" i="9"/>
  <c r="C480" i="9"/>
  <c r="C481" i="9"/>
  <c r="C482" i="9"/>
  <c r="C483" i="9"/>
  <c r="C484" i="9"/>
  <c r="C485" i="9"/>
  <c r="C486" i="9"/>
  <c r="C487" i="9"/>
  <c r="C488" i="9"/>
  <c r="C489" i="9"/>
  <c r="C490" i="9"/>
  <c r="C491" i="9"/>
  <c r="C492" i="9"/>
  <c r="C493" i="9"/>
  <c r="C494" i="9"/>
  <c r="C495" i="9"/>
  <c r="C496" i="9"/>
  <c r="C497" i="9"/>
  <c r="C498" i="9"/>
  <c r="C284" i="9"/>
  <c r="C285" i="9"/>
  <c r="C286" i="9"/>
  <c r="B372" i="9"/>
  <c r="B373" i="9"/>
  <c r="B374" i="9"/>
  <c r="B375" i="9"/>
  <c r="B376" i="9"/>
  <c r="B377" i="9"/>
  <c r="B378" i="9"/>
  <c r="B379" i="9"/>
  <c r="B380" i="9"/>
  <c r="B381" i="9"/>
  <c r="B382" i="9"/>
  <c r="B383" i="9"/>
  <c r="B384" i="9"/>
  <c r="B385" i="9"/>
  <c r="B386" i="9"/>
  <c r="B387" i="9"/>
  <c r="B388" i="9"/>
  <c r="B389" i="9"/>
  <c r="B390" i="9"/>
  <c r="B391" i="9"/>
  <c r="B392" i="9"/>
  <c r="B393" i="9"/>
  <c r="B394" i="9"/>
  <c r="B395" i="9"/>
  <c r="B396" i="9"/>
  <c r="B397" i="9"/>
  <c r="B398" i="9"/>
  <c r="B399" i="9"/>
  <c r="B400" i="9"/>
  <c r="B401" i="9"/>
  <c r="B402" i="9"/>
  <c r="B34" i="9"/>
  <c r="B877" i="9"/>
  <c r="B878" i="9"/>
  <c r="B879" i="9"/>
  <c r="B880" i="9"/>
  <c r="B881" i="9"/>
  <c r="B882" i="9"/>
  <c r="B883" i="9"/>
  <c r="B884" i="9"/>
  <c r="B345" i="9"/>
  <c r="B346" i="9"/>
  <c r="B347" i="9"/>
  <c r="B348" i="9"/>
  <c r="B349" i="9"/>
  <c r="B350" i="9"/>
  <c r="B351" i="9"/>
  <c r="B352" i="9"/>
  <c r="B353" i="9"/>
  <c r="B354" i="9"/>
  <c r="B355" i="9"/>
  <c r="B356" i="9"/>
  <c r="B357" i="9"/>
  <c r="B358" i="9"/>
  <c r="B359" i="9"/>
  <c r="B360" i="9"/>
  <c r="B361" i="9"/>
  <c r="B362" i="9"/>
  <c r="B363" i="9"/>
  <c r="B364" i="9"/>
  <c r="B365" i="9"/>
  <c r="B366"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20" i="9"/>
  <c r="B21" i="9"/>
  <c r="B22" i="9"/>
  <c r="B23" i="9"/>
  <c r="B24" i="9"/>
  <c r="B25" i="9"/>
  <c r="B26" i="9"/>
  <c r="B27" i="9"/>
  <c r="B28" i="9"/>
  <c r="B29" i="9"/>
  <c r="B30" i="9"/>
  <c r="B31" i="9"/>
  <c r="B32" i="9"/>
  <c r="B33" i="9"/>
  <c r="B340" i="9"/>
  <c r="B341" i="9"/>
  <c r="B342" i="9"/>
  <c r="B343" i="9"/>
  <c r="B344" i="9"/>
  <c r="B299" i="9"/>
  <c r="B300" i="9"/>
  <c r="B301" i="9"/>
  <c r="B302" i="9"/>
  <c r="B303" i="9"/>
  <c r="B304" i="9"/>
  <c r="B305" i="9"/>
  <c r="B306" i="9"/>
  <c r="B307" i="9"/>
  <c r="B308" i="9"/>
  <c r="B309" i="9"/>
  <c r="B310" i="9"/>
  <c r="B311" i="9"/>
  <c r="B312" i="9"/>
  <c r="B313" i="9"/>
  <c r="B314" i="9"/>
  <c r="B315" i="9"/>
  <c r="B316" i="9"/>
  <c r="B317" i="9"/>
  <c r="B318" i="9"/>
  <c r="B319" i="9"/>
  <c r="B320" i="9"/>
  <c r="B321" i="9"/>
  <c r="B322" i="9"/>
  <c r="B323" i="9"/>
  <c r="B324" i="9"/>
  <c r="B325" i="9"/>
  <c r="B326" i="9"/>
  <c r="B327" i="9"/>
  <c r="B328" i="9"/>
  <c r="B329" i="9"/>
  <c r="B330" i="9"/>
  <c r="B331" i="9"/>
  <c r="B332" i="9"/>
  <c r="B885" i="9"/>
  <c r="B886" i="9"/>
  <c r="B887" i="9"/>
  <c r="B888" i="9"/>
  <c r="B889" i="9"/>
  <c r="B890" i="9"/>
  <c r="B891" i="9"/>
  <c r="B892" i="9"/>
  <c r="B893" i="9"/>
  <c r="B894" i="9"/>
  <c r="B895" i="9"/>
  <c r="B333" i="9"/>
  <c r="B334" i="9"/>
  <c r="B335" i="9"/>
  <c r="B336" i="9"/>
  <c r="B337" i="9"/>
  <c r="B338" i="9"/>
  <c r="B339" i="9"/>
  <c r="B947" i="9"/>
  <c r="B948" i="9"/>
  <c r="B949" i="9"/>
  <c r="B950" i="9"/>
  <c r="B951" i="9"/>
  <c r="B952" i="9"/>
  <c r="B953" i="9"/>
  <c r="B954" i="9"/>
  <c r="B955" i="9"/>
  <c r="B956" i="9"/>
  <c r="B957" i="9"/>
  <c r="B958" i="9"/>
  <c r="B959" i="9"/>
  <c r="B960" i="9"/>
  <c r="B961"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19" i="9"/>
  <c r="B620" i="9"/>
  <c r="B621" i="9"/>
  <c r="B622" i="9"/>
  <c r="B623" i="9"/>
  <c r="B624" i="9"/>
  <c r="B625" i="9"/>
  <c r="B626" i="9"/>
  <c r="B627" i="9"/>
  <c r="B628" i="9"/>
  <c r="B629" i="9"/>
  <c r="B630" i="9"/>
  <c r="B631" i="9"/>
  <c r="B632" i="9"/>
  <c r="B633" i="9"/>
  <c r="B634" i="9"/>
  <c r="B635" i="9"/>
  <c r="B636" i="9"/>
  <c r="B637" i="9"/>
  <c r="B638" i="9"/>
  <c r="B639" i="9"/>
  <c r="B476" i="9"/>
  <c r="B477" i="9"/>
  <c r="B478" i="9"/>
  <c r="B479" i="9"/>
  <c r="B480" i="9"/>
  <c r="B481" i="9"/>
  <c r="B482" i="9"/>
  <c r="B483" i="9"/>
  <c r="B484" i="9"/>
  <c r="B485" i="9"/>
  <c r="B486" i="9"/>
  <c r="B487" i="9"/>
  <c r="B488" i="9"/>
  <c r="B489" i="9"/>
  <c r="B490" i="9"/>
  <c r="B491" i="9"/>
  <c r="B492" i="9"/>
  <c r="B493" i="9"/>
  <c r="B494" i="9"/>
  <c r="B495" i="9"/>
  <c r="B496" i="9"/>
  <c r="B497" i="9"/>
  <c r="B498" i="9"/>
  <c r="B284" i="9"/>
  <c r="B285" i="9"/>
  <c r="B286" i="9"/>
  <c r="B370" i="9"/>
  <c r="B371" i="9"/>
  <c r="B863" i="9"/>
  <c r="B864" i="9"/>
  <c r="B865" i="9"/>
  <c r="B866" i="9"/>
  <c r="B867" i="9"/>
  <c r="B868" i="9"/>
  <c r="B869" i="9"/>
  <c r="B870" i="9"/>
  <c r="B871" i="9"/>
  <c r="B872" i="9"/>
  <c r="B873" i="9"/>
  <c r="B942" i="9"/>
  <c r="B943" i="9"/>
  <c r="B944" i="9"/>
  <c r="B945" i="9"/>
  <c r="B946" i="9"/>
  <c r="B369" i="9"/>
  <c r="B506" i="9"/>
  <c r="B507" i="9"/>
  <c r="B508" i="9"/>
  <c r="B509" i="9"/>
  <c r="B510" i="9"/>
  <c r="B511" i="9"/>
  <c r="B512" i="9"/>
  <c r="B513" i="9"/>
  <c r="B514" i="9"/>
  <c r="B515" i="9"/>
  <c r="B516" i="9"/>
  <c r="B517" i="9"/>
  <c r="B518" i="9"/>
  <c r="B519" i="9"/>
  <c r="B859" i="9"/>
  <c r="B860" i="9"/>
  <c r="B861" i="9"/>
  <c r="B862" i="9"/>
  <c r="B11" i="9"/>
  <c r="B12" i="9"/>
  <c r="B13" i="9"/>
  <c r="B14" i="9"/>
  <c r="B15" i="9"/>
  <c r="B16" i="9"/>
  <c r="B17" i="9"/>
  <c r="B18" i="9"/>
  <c r="B19" i="9"/>
  <c r="B499" i="9"/>
  <c r="B500" i="9"/>
  <c r="B501" i="9"/>
  <c r="B502" i="9"/>
  <c r="B503" i="9"/>
  <c r="B504" i="9"/>
  <c r="B505" i="9"/>
  <c r="B259" i="9"/>
  <c r="B260" i="9"/>
  <c r="B261" i="9"/>
  <c r="B962" i="9"/>
  <c r="B963" i="9"/>
  <c r="B964" i="9"/>
  <c r="B965" i="9"/>
  <c r="B966" i="9"/>
  <c r="B967" i="9"/>
  <c r="B7" i="9"/>
  <c r="B8" i="9"/>
  <c r="B9" i="9"/>
  <c r="B10" i="9"/>
  <c r="B242" i="9"/>
  <c r="B243" i="9"/>
  <c r="B244" i="9"/>
  <c r="B245" i="9"/>
  <c r="B246" i="9"/>
  <c r="B247" i="9"/>
  <c r="B248" i="9"/>
  <c r="B249" i="9"/>
  <c r="B250" i="9"/>
  <c r="B251" i="9"/>
  <c r="B252" i="9"/>
  <c r="B253" i="9"/>
  <c r="B254" i="9"/>
  <c r="B255" i="9"/>
  <c r="B256" i="9"/>
  <c r="B257" i="9"/>
  <c r="B258" i="9"/>
  <c r="B223" i="9"/>
  <c r="B224" i="9"/>
  <c r="B225" i="9"/>
  <c r="B226" i="9"/>
  <c r="B227" i="9"/>
  <c r="B228" i="9"/>
  <c r="B229" i="9"/>
  <c r="B230" i="9"/>
  <c r="B231" i="9"/>
  <c r="B232" i="9"/>
  <c r="B233" i="9"/>
  <c r="B234" i="9"/>
  <c r="B235" i="9"/>
  <c r="B236" i="9"/>
  <c r="B237" i="9"/>
  <c r="B238" i="9"/>
  <c r="B239" i="9"/>
  <c r="B240" i="9"/>
  <c r="B241" i="9"/>
  <c r="B211" i="9"/>
  <c r="B212" i="9"/>
  <c r="B213" i="9"/>
  <c r="B214" i="9"/>
  <c r="B215" i="9"/>
  <c r="B216" i="9"/>
  <c r="B217" i="9"/>
  <c r="B218" i="9"/>
  <c r="B219" i="9"/>
  <c r="B220" i="9"/>
  <c r="B221" i="9"/>
  <c r="B222" i="9"/>
  <c r="B195" i="9"/>
  <c r="B196" i="9"/>
  <c r="B197" i="9"/>
  <c r="B198" i="9"/>
  <c r="B199" i="9"/>
  <c r="B200" i="9"/>
  <c r="B201" i="9"/>
  <c r="B202" i="9"/>
  <c r="B203" i="9"/>
  <c r="B204" i="9"/>
  <c r="B205" i="9"/>
  <c r="B206" i="9"/>
  <c r="B207" i="9"/>
  <c r="B208" i="9"/>
  <c r="B209" i="9"/>
  <c r="B210" i="9"/>
  <c r="B183" i="9"/>
  <c r="B184" i="9"/>
  <c r="B185" i="9"/>
  <c r="B186" i="9"/>
  <c r="B187" i="9"/>
  <c r="B188" i="9"/>
  <c r="B189" i="9"/>
  <c r="B190" i="9"/>
  <c r="B191" i="9"/>
  <c r="B192" i="9"/>
  <c r="B193" i="9"/>
  <c r="B194" i="9"/>
  <c r="B169" i="9"/>
  <c r="B170" i="9"/>
  <c r="B171" i="9"/>
  <c r="B172" i="9"/>
  <c r="B173" i="9"/>
  <c r="B174" i="9"/>
  <c r="B175" i="9"/>
  <c r="B176" i="9"/>
  <c r="B177" i="9"/>
  <c r="B178" i="9"/>
  <c r="B179" i="9"/>
  <c r="B180" i="9"/>
  <c r="B181" i="9"/>
  <c r="B182" i="9"/>
  <c r="B157" i="9"/>
  <c r="B158" i="9"/>
  <c r="B159" i="9"/>
  <c r="B160" i="9"/>
  <c r="B161" i="9"/>
  <c r="B162" i="9"/>
  <c r="B163" i="9"/>
  <c r="B164" i="9"/>
  <c r="B165" i="9"/>
  <c r="B166" i="9"/>
  <c r="B167" i="9"/>
  <c r="B168" i="9"/>
  <c r="B148" i="9"/>
  <c r="B149" i="9"/>
  <c r="B150" i="9"/>
  <c r="B151" i="9"/>
  <c r="B152" i="9"/>
  <c r="B153" i="9"/>
  <c r="B154" i="9"/>
  <c r="B155" i="9"/>
  <c r="B156" i="9"/>
  <c r="B137" i="9"/>
  <c r="B138" i="9"/>
  <c r="B139" i="9"/>
  <c r="B140" i="9"/>
  <c r="B141" i="9"/>
  <c r="B142" i="9"/>
  <c r="B143" i="9"/>
  <c r="B144" i="9"/>
  <c r="B145" i="9"/>
  <c r="B146" i="9"/>
  <c r="B147" i="9"/>
  <c r="B123" i="9"/>
  <c r="B124" i="9"/>
  <c r="B125" i="9"/>
  <c r="B126" i="9"/>
  <c r="B127" i="9"/>
  <c r="B128" i="9"/>
  <c r="B129" i="9"/>
  <c r="B130" i="9"/>
  <c r="B131" i="9"/>
  <c r="B132" i="9"/>
  <c r="B133" i="9"/>
  <c r="B134" i="9"/>
  <c r="B135" i="9"/>
  <c r="B136" i="9"/>
  <c r="B109" i="9"/>
  <c r="B110" i="9"/>
  <c r="B111" i="9"/>
  <c r="B112" i="9"/>
  <c r="B113" i="9"/>
  <c r="B114" i="9"/>
  <c r="B115" i="9"/>
  <c r="B116" i="9"/>
  <c r="B117" i="9"/>
  <c r="B118" i="9"/>
  <c r="B119" i="9"/>
  <c r="B120" i="9"/>
  <c r="B121" i="9"/>
  <c r="B122" i="9"/>
  <c r="B275" i="9"/>
  <c r="B276" i="9"/>
  <c r="B277" i="9"/>
  <c r="B278" i="9"/>
  <c r="B279" i="9"/>
  <c r="B280" i="9"/>
  <c r="B281" i="9"/>
  <c r="B282" i="9"/>
  <c r="B283" i="9"/>
  <c r="B103" i="9"/>
  <c r="B104" i="9"/>
  <c r="B105" i="9"/>
  <c r="B106" i="9"/>
  <c r="B107" i="9"/>
  <c r="B108" i="9"/>
  <c r="B262" i="9"/>
  <c r="B263" i="9"/>
  <c r="B264" i="9"/>
  <c r="B265" i="9"/>
  <c r="B266" i="9"/>
  <c r="B267" i="9"/>
  <c r="B268" i="9"/>
  <c r="B269" i="9"/>
  <c r="B270" i="9"/>
  <c r="B271" i="9"/>
  <c r="B272" i="9"/>
  <c r="B273" i="9"/>
  <c r="B274" i="9"/>
  <c r="B575" i="9"/>
  <c r="B610" i="9"/>
  <c r="B611" i="9"/>
  <c r="B612" i="9"/>
  <c r="B613" i="9"/>
  <c r="B614" i="9"/>
  <c r="B615" i="9"/>
  <c r="B616" i="9"/>
  <c r="B617" i="9"/>
  <c r="B618" i="9"/>
  <c r="B419" i="9"/>
  <c r="B420" i="9"/>
  <c r="B421" i="9"/>
  <c r="B908" i="9"/>
  <c r="B909" i="9"/>
  <c r="B910" i="9"/>
  <c r="B911" i="9"/>
  <c r="B912" i="9"/>
  <c r="B913" i="9"/>
  <c r="B914" i="9"/>
  <c r="B561" i="9"/>
  <c r="B562" i="9"/>
  <c r="B563" i="9"/>
  <c r="B564" i="9"/>
  <c r="B565" i="9"/>
  <c r="B566" i="9"/>
  <c r="B567" i="9"/>
  <c r="B568" i="9"/>
  <c r="B569" i="9"/>
  <c r="B570" i="9"/>
  <c r="B571" i="9"/>
  <c r="B572" i="9"/>
  <c r="B573" i="9"/>
  <c r="B574" i="9"/>
  <c r="B898" i="9"/>
  <c r="B899" i="9"/>
  <c r="B900" i="9"/>
  <c r="B901" i="9"/>
  <c r="B902" i="9"/>
  <c r="B903" i="9"/>
  <c r="B904" i="9"/>
  <c r="B905" i="9"/>
  <c r="B906" i="9"/>
  <c r="B907" i="9"/>
  <c r="B411" i="9"/>
  <c r="B412" i="9"/>
  <c r="B413" i="9"/>
  <c r="B414" i="9"/>
  <c r="B415" i="9"/>
  <c r="B416" i="9"/>
  <c r="B417" i="9"/>
  <c r="B418" i="9"/>
  <c r="B897" i="9"/>
  <c r="C896" i="9"/>
  <c r="B896" i="9"/>
  <c r="J82" i="8" l="1"/>
  <c r="J58" i="8"/>
  <c r="J239" i="8"/>
  <c r="J237" i="8"/>
  <c r="J236" i="8"/>
  <c r="J238" i="8"/>
  <c r="J258" i="8"/>
  <c r="J257" i="8"/>
  <c r="J528" i="8"/>
  <c r="J235" i="8"/>
  <c r="J256" i="8"/>
  <c r="J181" i="8"/>
  <c r="J115" i="8"/>
  <c r="J251" i="8"/>
  <c r="J376" i="8"/>
  <c r="J286" i="8"/>
  <c r="J79" i="8"/>
  <c r="J54" i="8"/>
  <c r="J252" i="8"/>
  <c r="J611" i="8"/>
  <c r="J111" i="8"/>
  <c r="J244" i="8"/>
  <c r="J278" i="8"/>
  <c r="J616" i="8"/>
  <c r="J321" i="8"/>
  <c r="J67" i="8"/>
  <c r="J47" i="8"/>
  <c r="J100" i="8"/>
  <c r="J511" i="8"/>
  <c r="J347" i="8"/>
  <c r="J117" i="8"/>
  <c r="J289" i="8"/>
  <c r="J489" i="8"/>
  <c r="J86" i="8"/>
  <c r="J172" i="8"/>
  <c r="J563" i="8"/>
  <c r="J161" i="8"/>
  <c r="J37" i="8"/>
  <c r="J216" i="8"/>
  <c r="J334" i="8"/>
  <c r="J52" i="8"/>
  <c r="J109" i="8"/>
  <c r="J372" i="8"/>
  <c r="J243" i="8"/>
  <c r="J56" i="8"/>
  <c r="J113" i="8"/>
  <c r="J97" i="8"/>
  <c r="J270" i="8"/>
  <c r="J203" i="8"/>
  <c r="J368" i="8"/>
  <c r="J518" i="8"/>
  <c r="J116" i="8"/>
  <c r="J230" i="8"/>
  <c r="J28" i="8"/>
  <c r="J106" i="8"/>
  <c r="J477" i="8"/>
  <c r="J69" i="8"/>
  <c r="J85" i="8"/>
  <c r="J128" i="8"/>
  <c r="J399" i="8"/>
  <c r="J621" i="8"/>
  <c r="J71" i="8"/>
  <c r="J501" i="8"/>
  <c r="J529" i="8"/>
  <c r="J273" i="8"/>
  <c r="J429" i="8"/>
  <c r="J122" i="8"/>
  <c r="J478" i="8"/>
  <c r="J283" i="8"/>
  <c r="J302" i="8"/>
  <c r="J153" i="8"/>
  <c r="J75" i="8"/>
  <c r="J60" i="8"/>
  <c r="J417" i="8"/>
  <c r="J366" i="8"/>
  <c r="J556" i="8"/>
  <c r="J354" i="8"/>
  <c r="J156" i="8"/>
  <c r="J10" i="8"/>
  <c r="J215" i="8"/>
  <c r="J245" i="8"/>
  <c r="J482" i="8"/>
  <c r="J94" i="8"/>
  <c r="J124" i="8"/>
  <c r="J90" i="8"/>
  <c r="J229" i="8"/>
  <c r="J241" i="8"/>
  <c r="J176" i="8"/>
  <c r="J532" i="8"/>
  <c r="J26" i="8"/>
  <c r="J505" i="8"/>
  <c r="J497" i="8"/>
  <c r="J217" i="8"/>
  <c r="J209" i="8"/>
  <c r="J287" i="8"/>
  <c r="J275" i="8"/>
  <c r="J548" i="8"/>
  <c r="J559" i="8"/>
  <c r="J547" i="8"/>
  <c r="J593" i="8"/>
  <c r="J164" i="8"/>
  <c r="J140" i="8"/>
  <c r="J159" i="8"/>
  <c r="J391" i="8"/>
  <c r="J363" i="8"/>
  <c r="J425" i="8"/>
  <c r="J397" i="8"/>
  <c r="J315" i="8"/>
  <c r="J414" i="8"/>
  <c r="J324" i="8"/>
  <c r="J450" i="8"/>
  <c r="J298" i="8"/>
  <c r="J471" i="8"/>
  <c r="J48" i="8"/>
  <c r="J31" i="8"/>
  <c r="J73" i="8"/>
  <c r="J407" i="8"/>
  <c r="J88" i="8"/>
  <c r="J198" i="8"/>
  <c r="J65" i="8"/>
  <c r="J403" i="8"/>
  <c r="J168" i="8"/>
  <c r="J87" i="8"/>
  <c r="J103" i="8"/>
  <c r="J526" i="8"/>
  <c r="J541" i="8"/>
  <c r="J268" i="8"/>
  <c r="J160" i="8"/>
  <c r="J444" i="8"/>
  <c r="J470" i="8"/>
  <c r="J57" i="8"/>
  <c r="J327" i="8"/>
  <c r="J343" i="8"/>
  <c r="J138" i="8"/>
  <c r="J112" i="8"/>
  <c r="J349" i="8"/>
  <c r="J255" i="8"/>
  <c r="J179" i="8"/>
  <c r="J493" i="8"/>
  <c r="J290" i="8"/>
  <c r="J562" i="8"/>
  <c r="J614" i="8"/>
  <c r="J201" i="8"/>
  <c r="J392" i="8"/>
  <c r="J436" i="8"/>
  <c r="J30" i="8"/>
  <c r="J35" i="8"/>
  <c r="J557" i="8"/>
  <c r="J521" i="8"/>
  <c r="J479" i="8"/>
  <c r="J622" i="8"/>
  <c r="J174" i="8"/>
  <c r="J474" i="8"/>
  <c r="J95" i="8"/>
  <c r="J22" i="8"/>
  <c r="J260" i="8"/>
  <c r="J619" i="8"/>
  <c r="J143" i="8"/>
  <c r="J197" i="8"/>
  <c r="J358" i="8"/>
  <c r="J381" i="8"/>
  <c r="J409" i="8"/>
  <c r="J453" i="8"/>
  <c r="J337" i="8"/>
  <c r="J457" i="8"/>
  <c r="J355" i="8"/>
  <c r="J394" i="8"/>
  <c r="J50" i="8"/>
  <c r="J38" i="8"/>
  <c r="J34" i="8"/>
  <c r="J44" i="8"/>
  <c r="J456" i="8"/>
  <c r="J461" i="8"/>
  <c r="J428" i="8"/>
  <c r="J386" i="8"/>
  <c r="J300" i="8"/>
  <c r="J326" i="8"/>
  <c r="J424" i="8"/>
  <c r="J406" i="8"/>
  <c r="J353" i="8"/>
  <c r="J310" i="8"/>
  <c r="J393" i="8"/>
  <c r="J447" i="8"/>
  <c r="J342" i="8"/>
  <c r="J348" i="8"/>
  <c r="J190" i="8"/>
  <c r="J155" i="8"/>
  <c r="J150" i="8"/>
  <c r="J137" i="8"/>
  <c r="J167" i="8"/>
  <c r="J599" i="8"/>
  <c r="J620" i="8"/>
  <c r="J7" i="8"/>
  <c r="J555" i="8"/>
  <c r="J546" i="8"/>
  <c r="J281" i="8"/>
  <c r="J269" i="8"/>
  <c r="J295" i="8"/>
  <c r="J214" i="8"/>
  <c r="J500" i="8"/>
  <c r="J509" i="8"/>
  <c r="J527" i="8"/>
  <c r="J19" i="8"/>
  <c r="J173" i="8"/>
  <c r="J250" i="8"/>
  <c r="J108" i="8"/>
  <c r="J121" i="8"/>
  <c r="J487" i="8"/>
  <c r="J491" i="8"/>
  <c r="J64" i="8"/>
  <c r="J43" i="8"/>
  <c r="J375" i="8"/>
  <c r="J388" i="8"/>
  <c r="J422" i="8"/>
  <c r="J322" i="8"/>
  <c r="J309" i="8"/>
  <c r="J445" i="8"/>
  <c r="J341" i="8"/>
  <c r="J189" i="8"/>
  <c r="J148" i="8"/>
  <c r="J136" i="8"/>
  <c r="J598" i="8"/>
  <c r="J608" i="8"/>
  <c r="J554" i="8"/>
  <c r="J280" i="8"/>
  <c r="J293" i="8"/>
  <c r="J213" i="8"/>
  <c r="J508" i="8"/>
  <c r="J17" i="8"/>
  <c r="J249" i="8"/>
  <c r="J120" i="8"/>
  <c r="J490" i="8"/>
  <c r="J374" i="8"/>
  <c r="J431" i="8"/>
  <c r="J361" i="8"/>
  <c r="J162" i="8"/>
  <c r="J597" i="8"/>
  <c r="J607" i="8"/>
  <c r="J279" i="8"/>
  <c r="J212" i="8"/>
  <c r="J514" i="8"/>
  <c r="J171" i="8"/>
  <c r="J233" i="8"/>
  <c r="J119" i="8"/>
  <c r="J41" i="8"/>
  <c r="J371" i="8"/>
  <c r="J439" i="8"/>
  <c r="J307" i="8"/>
  <c r="J330" i="8"/>
  <c r="J596" i="8"/>
  <c r="J606" i="8"/>
  <c r="J291" i="8"/>
  <c r="J522" i="8"/>
  <c r="J78" i="8"/>
  <c r="J68" i="8"/>
  <c r="J464" i="8"/>
  <c r="J369" i="8"/>
  <c r="J338" i="8"/>
  <c r="J438" i="8"/>
  <c r="J316" i="8"/>
  <c r="J410" i="8"/>
  <c r="J378" i="8"/>
  <c r="J420" i="8"/>
  <c r="J359" i="8"/>
  <c r="J130" i="8"/>
  <c r="J144" i="8"/>
  <c r="J602" i="8"/>
  <c r="J13" i="8"/>
  <c r="J262" i="8"/>
  <c r="J206" i="8"/>
  <c r="J536" i="8"/>
  <c r="J495" i="8"/>
  <c r="J530" i="8"/>
  <c r="J180" i="8"/>
  <c r="J114" i="8"/>
  <c r="J96" i="8"/>
  <c r="J36" i="8"/>
  <c r="J467" i="8"/>
  <c r="J345" i="8"/>
  <c r="J441" i="8"/>
  <c r="J412" i="8"/>
  <c r="J383" i="8"/>
  <c r="J188" i="8"/>
  <c r="J135" i="8"/>
  <c r="J605" i="8"/>
  <c r="J543" i="8"/>
  <c r="J292" i="8"/>
  <c r="J538" i="8"/>
  <c r="J24" i="8"/>
  <c r="J183" i="8"/>
  <c r="J62" i="8"/>
  <c r="J458" i="8"/>
  <c r="J435" i="8"/>
  <c r="J318" i="8"/>
  <c r="J379" i="8"/>
  <c r="J360" i="8"/>
  <c r="J192" i="8"/>
  <c r="J145" i="8"/>
  <c r="J603" i="8"/>
  <c r="J542" i="8"/>
  <c r="J263" i="8"/>
  <c r="J537" i="8"/>
  <c r="J23" i="8"/>
  <c r="J232" i="8"/>
  <c r="J104" i="8"/>
  <c r="J488" i="8"/>
  <c r="J77" i="8"/>
  <c r="J46" i="8"/>
  <c r="J463" i="8"/>
  <c r="J357" i="8"/>
  <c r="J437" i="8"/>
  <c r="J405" i="8"/>
  <c r="J313" i="8"/>
  <c r="J377" i="8"/>
  <c r="J419" i="8"/>
  <c r="J389" i="8"/>
  <c r="J202" i="8"/>
  <c r="J129" i="8"/>
  <c r="J591" i="8"/>
  <c r="J601" i="8"/>
  <c r="J12" i="8"/>
  <c r="J271" i="8"/>
  <c r="J261" i="8"/>
  <c r="J205" i="8"/>
  <c r="J503" i="8"/>
  <c r="J494" i="8"/>
  <c r="J534" i="8"/>
  <c r="J247" i="8"/>
  <c r="J234" i="8"/>
  <c r="J480" i="8"/>
  <c r="J63" i="8"/>
  <c r="J42" i="8"/>
  <c r="J459" i="8"/>
  <c r="J387" i="8"/>
  <c r="J455" i="8"/>
  <c r="J308" i="8"/>
  <c r="J340" i="8"/>
  <c r="J194" i="8"/>
  <c r="J146" i="8"/>
  <c r="J553" i="8"/>
  <c r="J265" i="8"/>
  <c r="J523" i="8"/>
  <c r="J105" i="8"/>
  <c r="J92" i="8"/>
  <c r="J80" i="8"/>
  <c r="J465" i="8"/>
  <c r="J339" i="8"/>
  <c r="J454" i="8"/>
  <c r="J411" i="8"/>
  <c r="J382" i="8"/>
  <c r="J187" i="8"/>
  <c r="J132" i="8"/>
  <c r="J517" i="8"/>
  <c r="J182" i="8"/>
  <c r="J98" i="8"/>
  <c r="J91" i="8"/>
  <c r="J76" i="8"/>
  <c r="J45" i="8"/>
  <c r="J475" i="8"/>
  <c r="J367" i="8"/>
  <c r="J356" i="8"/>
  <c r="J328" i="8"/>
  <c r="J404" i="8"/>
  <c r="J312" i="8"/>
  <c r="J395" i="8"/>
  <c r="J418" i="8"/>
  <c r="J350" i="8"/>
  <c r="J157" i="8"/>
  <c r="J590" i="8"/>
  <c r="J609" i="8"/>
  <c r="J11" i="8"/>
  <c r="J558" i="8"/>
  <c r="J285" i="8"/>
  <c r="J204" i="8"/>
  <c r="J502" i="8"/>
  <c r="J519" i="8"/>
  <c r="J535" i="8"/>
  <c r="J246" i="8"/>
  <c r="J481" i="8"/>
  <c r="J123" i="8"/>
  <c r="J99" i="8"/>
  <c r="J184" i="8"/>
  <c r="J531" i="8"/>
  <c r="J510" i="8"/>
  <c r="J207" i="8"/>
  <c r="J264" i="8"/>
  <c r="J550" i="8"/>
  <c r="J610" i="8"/>
  <c r="J147" i="8"/>
  <c r="J158" i="8"/>
  <c r="J390" i="8"/>
  <c r="J421" i="8"/>
  <c r="J311" i="8"/>
  <c r="J413" i="8"/>
  <c r="J329" i="8"/>
  <c r="J297" i="8"/>
  <c r="J333" i="8"/>
  <c r="J460" i="8"/>
  <c r="J466" i="8"/>
  <c r="J59" i="8"/>
  <c r="J70" i="8"/>
  <c r="J53" i="8"/>
  <c r="J483" i="8"/>
  <c r="J253" i="8"/>
  <c r="J533" i="8"/>
  <c r="J512" i="8"/>
  <c r="J210" i="8"/>
  <c r="J284" i="8"/>
  <c r="J551" i="8"/>
  <c r="J623" i="8"/>
  <c r="J133" i="8"/>
  <c r="J169" i="8"/>
  <c r="J364" i="8"/>
  <c r="J398" i="8"/>
  <c r="J415" i="8"/>
  <c r="J451" i="8"/>
  <c r="J472" i="8"/>
  <c r="J61" i="8"/>
  <c r="J32" i="8"/>
  <c r="J51" i="8"/>
  <c r="J126" i="8"/>
  <c r="J102" i="8"/>
  <c r="J231" i="8"/>
  <c r="J170" i="8"/>
  <c r="J513" i="8"/>
  <c r="J540" i="8"/>
  <c r="J267" i="8"/>
  <c r="J561" i="8"/>
  <c r="J618" i="8"/>
  <c r="J166" i="8"/>
  <c r="J196" i="8"/>
  <c r="J427" i="8"/>
  <c r="J380" i="8"/>
  <c r="J352" i="8"/>
  <c r="J452" i="8"/>
  <c r="J473" i="8"/>
  <c r="J93" i="8"/>
  <c r="J496" i="8"/>
  <c r="J294" i="8"/>
  <c r="J274" i="8"/>
  <c r="J219" i="8"/>
  <c r="J592" i="8"/>
  <c r="J131" i="8"/>
  <c r="J191" i="8"/>
  <c r="J396" i="8"/>
  <c r="J323" i="8"/>
  <c r="J301" i="8"/>
  <c r="J370" i="8"/>
  <c r="J72" i="8"/>
  <c r="J125" i="8"/>
  <c r="J83" i="8"/>
  <c r="J177" i="8"/>
  <c r="J27" i="8"/>
  <c r="J498" i="8"/>
  <c r="J266" i="8"/>
  <c r="J560" i="8"/>
  <c r="J617" i="8"/>
  <c r="J141" i="8"/>
  <c r="J195" i="8"/>
  <c r="J331" i="8"/>
  <c r="J400" i="8"/>
  <c r="J416" i="8"/>
  <c r="J384" i="8"/>
  <c r="J74" i="8"/>
  <c r="J484" i="8"/>
  <c r="J118" i="8"/>
  <c r="J84" i="8"/>
  <c r="J178" i="8"/>
  <c r="J21" i="8"/>
  <c r="J525" i="8"/>
  <c r="J499" i="8"/>
  <c r="J272" i="8"/>
  <c r="J277" i="8"/>
  <c r="J613" i="8"/>
  <c r="J142" i="8"/>
  <c r="J163" i="8"/>
  <c r="J365" i="8"/>
  <c r="J449" i="8"/>
  <c r="J306" i="8"/>
  <c r="J320" i="8"/>
  <c r="J443" i="8"/>
  <c r="J385" i="8"/>
  <c r="J351" i="8"/>
  <c r="J29" i="8"/>
  <c r="J40" i="8"/>
  <c r="J66" i="8"/>
  <c r="J89" i="8"/>
  <c r="J248" i="8"/>
  <c r="J520" i="8"/>
  <c r="J282" i="8"/>
  <c r="J14" i="8"/>
  <c r="J600" i="8"/>
  <c r="J149" i="8"/>
  <c r="J362" i="8"/>
  <c r="J430" i="8"/>
  <c r="J423" i="8"/>
  <c r="J485" i="8"/>
  <c r="J524" i="8"/>
  <c r="J218" i="8"/>
  <c r="J288" i="8"/>
  <c r="J549" i="8"/>
  <c r="J612" i="8"/>
  <c r="J165" i="8"/>
  <c r="J199" i="8"/>
  <c r="J448" i="8"/>
  <c r="J325" i="8"/>
  <c r="J303" i="8"/>
  <c r="J81" i="8"/>
  <c r="J110" i="8"/>
  <c r="J507" i="8"/>
  <c r="J211" i="8"/>
  <c r="J259" i="8"/>
  <c r="J552" i="8"/>
  <c r="J595" i="8"/>
  <c r="J152" i="8"/>
  <c r="J186" i="8"/>
  <c r="J433" i="8"/>
  <c r="J304" i="8"/>
  <c r="J492" i="8"/>
  <c r="J107" i="8"/>
  <c r="J175" i="8"/>
  <c r="J18" i="8"/>
  <c r="J504" i="8"/>
  <c r="J544" i="8"/>
  <c r="J604" i="8"/>
  <c r="J139" i="8"/>
  <c r="J193" i="8"/>
  <c r="J344" i="8"/>
  <c r="J446" i="8"/>
  <c r="J314" i="8"/>
  <c r="J317" i="8"/>
  <c r="J440" i="8"/>
  <c r="J346" i="8"/>
  <c r="J476" i="8"/>
  <c r="J49" i="8"/>
  <c r="J101" i="8"/>
  <c r="J242" i="8"/>
  <c r="J20" i="8"/>
  <c r="J506" i="8"/>
  <c r="J296" i="8"/>
  <c r="J276" i="8"/>
  <c r="J8" i="8"/>
  <c r="J594" i="8"/>
  <c r="J151" i="8"/>
  <c r="J185" i="8"/>
  <c r="J426" i="8"/>
  <c r="J432" i="8"/>
  <c r="J305" i="8"/>
  <c r="J319" i="8"/>
  <c r="J442" i="8"/>
  <c r="J299" i="8"/>
  <c r="J335" i="8"/>
  <c r="J462" i="8"/>
  <c r="J468" i="8"/>
  <c r="J39" i="8"/>
  <c r="J55" i="8"/>
  <c r="J486" i="8"/>
  <c r="J254" i="8"/>
  <c r="J545" i="8"/>
  <c r="J9" i="8"/>
  <c r="J615" i="8"/>
  <c r="J134" i="8"/>
  <c r="J200" i="8"/>
  <c r="J332" i="8"/>
  <c r="J401" i="8"/>
  <c r="J408" i="8"/>
  <c r="J402" i="8"/>
  <c r="J434" i="8"/>
  <c r="J336" i="8"/>
  <c r="J373" i="8"/>
  <c r="J469" i="8"/>
  <c r="J33" i="8"/>
  <c r="I14" i="7" l="1"/>
  <c r="I22" i="7"/>
  <c r="I30" i="7"/>
  <c r="I38" i="7"/>
  <c r="I46" i="7"/>
  <c r="I54" i="7"/>
  <c r="I62" i="7"/>
  <c r="I70" i="7"/>
  <c r="I78" i="7"/>
  <c r="I86" i="7"/>
  <c r="I94" i="7"/>
  <c r="I102" i="7"/>
  <c r="I110" i="7"/>
  <c r="I118" i="7"/>
  <c r="I126" i="7"/>
  <c r="I134" i="7"/>
  <c r="I142" i="7"/>
  <c r="I150" i="7"/>
  <c r="I158" i="7"/>
  <c r="I166" i="7"/>
  <c r="I174" i="7"/>
  <c r="I182" i="7"/>
  <c r="I190" i="7"/>
  <c r="I198" i="7"/>
  <c r="I206" i="7"/>
  <c r="I214" i="7"/>
  <c r="I222" i="7"/>
  <c r="I230" i="7"/>
  <c r="I238" i="7"/>
  <c r="I246" i="7"/>
  <c r="I254" i="7"/>
  <c r="I262" i="7"/>
  <c r="I270" i="7"/>
  <c r="I278" i="7"/>
  <c r="I286" i="7"/>
  <c r="I294" i="7"/>
  <c r="I302" i="7"/>
  <c r="I310" i="7"/>
  <c r="I318" i="7"/>
  <c r="I326" i="7"/>
  <c r="I334" i="7"/>
  <c r="I342" i="7"/>
  <c r="I350" i="7"/>
  <c r="I358" i="7"/>
  <c r="I366" i="7"/>
  <c r="I374" i="7"/>
  <c r="I382" i="7"/>
  <c r="I390" i="7"/>
  <c r="I398" i="7"/>
  <c r="I406" i="7"/>
  <c r="I414" i="7"/>
  <c r="I422" i="7"/>
  <c r="I430" i="7"/>
  <c r="I438" i="7"/>
  <c r="I446" i="7"/>
  <c r="I454" i="7"/>
  <c r="I462" i="7"/>
  <c r="I470" i="7"/>
  <c r="I478" i="7"/>
  <c r="I486" i="7"/>
  <c r="I494" i="7"/>
  <c r="I502" i="7"/>
  <c r="I510" i="7"/>
  <c r="I518" i="7"/>
  <c r="I526" i="7"/>
  <c r="I534" i="7"/>
  <c r="I542" i="7"/>
  <c r="I550" i="7"/>
  <c r="I558" i="7"/>
  <c r="I566" i="7"/>
  <c r="I574" i="7"/>
  <c r="I582" i="7"/>
  <c r="I590" i="7"/>
  <c r="I598" i="7"/>
  <c r="I606" i="7"/>
  <c r="I614" i="7"/>
  <c r="I622" i="7"/>
  <c r="I630" i="7"/>
  <c r="I638" i="7"/>
  <c r="I646" i="7"/>
  <c r="I654" i="7"/>
  <c r="I662" i="7"/>
  <c r="I670" i="7"/>
  <c r="I678" i="7"/>
  <c r="I686" i="7"/>
  <c r="I694" i="7"/>
  <c r="I702" i="7"/>
  <c r="I710" i="7"/>
  <c r="I718" i="7"/>
  <c r="I726" i="7"/>
  <c r="I734" i="7"/>
  <c r="I742" i="7"/>
  <c r="I750" i="7"/>
  <c r="I758" i="7"/>
  <c r="I766" i="7"/>
  <c r="I774" i="7"/>
  <c r="I782" i="7"/>
  <c r="I790" i="7"/>
  <c r="I798" i="7"/>
  <c r="I806" i="7"/>
  <c r="I814" i="7"/>
  <c r="I822" i="7"/>
  <c r="I830" i="7"/>
  <c r="I838" i="7"/>
  <c r="I846" i="7"/>
  <c r="I854" i="7"/>
  <c r="I862" i="7"/>
  <c r="I870" i="7"/>
  <c r="I878" i="7"/>
  <c r="I886" i="7"/>
  <c r="I894" i="7"/>
  <c r="I902" i="7"/>
  <c r="I910" i="7"/>
  <c r="I918" i="7"/>
  <c r="I926" i="7"/>
  <c r="I934" i="7"/>
  <c r="I942" i="7"/>
  <c r="I950" i="7"/>
  <c r="I958" i="7"/>
  <c r="I966" i="7"/>
  <c r="I974" i="7"/>
  <c r="I982" i="7"/>
  <c r="I990" i="7"/>
  <c r="I998" i="7"/>
  <c r="I19" i="7"/>
  <c r="I75" i="7"/>
  <c r="I107" i="7"/>
  <c r="I139" i="7"/>
  <c r="I163" i="7"/>
  <c r="I187" i="7"/>
  <c r="I211" i="7"/>
  <c r="I235" i="7"/>
  <c r="I259" i="7"/>
  <c r="I283" i="7"/>
  <c r="I315" i="7"/>
  <c r="I347" i="7"/>
  <c r="I371" i="7"/>
  <c r="I395" i="7"/>
  <c r="I419" i="7"/>
  <c r="I443" i="7"/>
  <c r="I467" i="7"/>
  <c r="I491" i="7"/>
  <c r="I515" i="7"/>
  <c r="I547" i="7"/>
  <c r="I563" i="7"/>
  <c r="I587" i="7"/>
  <c r="I611" i="7"/>
  <c r="I635" i="7"/>
  <c r="I659" i="7"/>
  <c r="I683" i="7"/>
  <c r="I707" i="7"/>
  <c r="I731" i="7"/>
  <c r="I755" i="7"/>
  <c r="I779" i="7"/>
  <c r="I811" i="7"/>
  <c r="I835" i="7"/>
  <c r="I859" i="7"/>
  <c r="I883" i="7"/>
  <c r="I907" i="7"/>
  <c r="I923" i="7"/>
  <c r="I947" i="7"/>
  <c r="I971" i="7"/>
  <c r="I995" i="7"/>
  <c r="I26" i="7"/>
  <c r="I34" i="7"/>
  <c r="I58" i="7"/>
  <c r="I82" i="7"/>
  <c r="I106" i="7"/>
  <c r="I130" i="7"/>
  <c r="I154" i="7"/>
  <c r="I178" i="7"/>
  <c r="I202" i="7"/>
  <c r="I226" i="7"/>
  <c r="I250" i="7"/>
  <c r="I282" i="7"/>
  <c r="I306" i="7"/>
  <c r="I330" i="7"/>
  <c r="I354" i="7"/>
  <c r="I378" i="7"/>
  <c r="I402" i="7"/>
  <c r="I426" i="7"/>
  <c r="I450" i="7"/>
  <c r="I466" i="7"/>
  <c r="I490" i="7"/>
  <c r="I506" i="7"/>
  <c r="I530" i="7"/>
  <c r="I554" i="7"/>
  <c r="I578" i="7"/>
  <c r="I602" i="7"/>
  <c r="I626" i="7"/>
  <c r="I650" i="7"/>
  <c r="I674" i="7"/>
  <c r="I698" i="7"/>
  <c r="I722" i="7"/>
  <c r="I746" i="7"/>
  <c r="I770" i="7"/>
  <c r="I13" i="7"/>
  <c r="I21" i="7"/>
  <c r="I29" i="7"/>
  <c r="I37" i="7"/>
  <c r="I45" i="7"/>
  <c r="I53" i="7"/>
  <c r="I61" i="7"/>
  <c r="I69" i="7"/>
  <c r="I77" i="7"/>
  <c r="I85" i="7"/>
  <c r="I93" i="7"/>
  <c r="I101" i="7"/>
  <c r="I109" i="7"/>
  <c r="I117" i="7"/>
  <c r="I125" i="7"/>
  <c r="I133" i="7"/>
  <c r="I141" i="7"/>
  <c r="I149" i="7"/>
  <c r="I157" i="7"/>
  <c r="I165" i="7"/>
  <c r="I173" i="7"/>
  <c r="I181" i="7"/>
  <c r="I189" i="7"/>
  <c r="I197" i="7"/>
  <c r="I205" i="7"/>
  <c r="I213" i="7"/>
  <c r="I221" i="7"/>
  <c r="I229" i="7"/>
  <c r="I237" i="7"/>
  <c r="I245" i="7"/>
  <c r="I253" i="7"/>
  <c r="I261" i="7"/>
  <c r="I269" i="7"/>
  <c r="I277" i="7"/>
  <c r="I285" i="7"/>
  <c r="I293" i="7"/>
  <c r="I301" i="7"/>
  <c r="I309" i="7"/>
  <c r="I317" i="7"/>
  <c r="I325" i="7"/>
  <c r="I333" i="7"/>
  <c r="I341" i="7"/>
  <c r="I349" i="7"/>
  <c r="I357" i="7"/>
  <c r="I365" i="7"/>
  <c r="I373" i="7"/>
  <c r="I381" i="7"/>
  <c r="I389" i="7"/>
  <c r="I397" i="7"/>
  <c r="I405" i="7"/>
  <c r="I413" i="7"/>
  <c r="I421" i="7"/>
  <c r="I429" i="7"/>
  <c r="I437" i="7"/>
  <c r="I445" i="7"/>
  <c r="I453" i="7"/>
  <c r="I461" i="7"/>
  <c r="I469" i="7"/>
  <c r="I477" i="7"/>
  <c r="I485" i="7"/>
  <c r="I493" i="7"/>
  <c r="I501" i="7"/>
  <c r="I509" i="7"/>
  <c r="I517" i="7"/>
  <c r="I525" i="7"/>
  <c r="I533" i="7"/>
  <c r="I541" i="7"/>
  <c r="I549" i="7"/>
  <c r="I557" i="7"/>
  <c r="I565" i="7"/>
  <c r="I573" i="7"/>
  <c r="I581" i="7"/>
  <c r="I589" i="7"/>
  <c r="I597" i="7"/>
  <c r="I605" i="7"/>
  <c r="I613" i="7"/>
  <c r="I621" i="7"/>
  <c r="I629" i="7"/>
  <c r="I637" i="7"/>
  <c r="I645" i="7"/>
  <c r="I653" i="7"/>
  <c r="I661" i="7"/>
  <c r="I669" i="7"/>
  <c r="I677" i="7"/>
  <c r="I685" i="7"/>
  <c r="I693" i="7"/>
  <c r="I701" i="7"/>
  <c r="I709" i="7"/>
  <c r="I717" i="7"/>
  <c r="I725" i="7"/>
  <c r="I733" i="7"/>
  <c r="I741" i="7"/>
  <c r="I749" i="7"/>
  <c r="I757" i="7"/>
  <c r="I765" i="7"/>
  <c r="I773" i="7"/>
  <c r="I781" i="7"/>
  <c r="I789" i="7"/>
  <c r="I797" i="7"/>
  <c r="I805" i="7"/>
  <c r="I813" i="7"/>
  <c r="I821" i="7"/>
  <c r="I829" i="7"/>
  <c r="I837" i="7"/>
  <c r="I845" i="7"/>
  <c r="I853" i="7"/>
  <c r="I861" i="7"/>
  <c r="I869" i="7"/>
  <c r="I877" i="7"/>
  <c r="I885" i="7"/>
  <c r="I893" i="7"/>
  <c r="I901" i="7"/>
  <c r="I909" i="7"/>
  <c r="I917" i="7"/>
  <c r="I925" i="7"/>
  <c r="I933" i="7"/>
  <c r="I941" i="7"/>
  <c r="I949" i="7"/>
  <c r="I957" i="7"/>
  <c r="I965" i="7"/>
  <c r="I973" i="7"/>
  <c r="I981" i="7"/>
  <c r="I989" i="7"/>
  <c r="I997" i="7"/>
  <c r="I27" i="7"/>
  <c r="I59" i="7"/>
  <c r="I83" i="7"/>
  <c r="I99" i="7"/>
  <c r="I123" i="7"/>
  <c r="I147" i="7"/>
  <c r="I171" i="7"/>
  <c r="I195" i="7"/>
  <c r="I219" i="7"/>
  <c r="I243" i="7"/>
  <c r="I267" i="7"/>
  <c r="I299" i="7"/>
  <c r="I323" i="7"/>
  <c r="I339" i="7"/>
  <c r="I363" i="7"/>
  <c r="I387" i="7"/>
  <c r="I411" i="7"/>
  <c r="I435" i="7"/>
  <c r="I459" i="7"/>
  <c r="I483" i="7"/>
  <c r="I507" i="7"/>
  <c r="I531" i="7"/>
  <c r="I555" i="7"/>
  <c r="I579" i="7"/>
  <c r="I595" i="7"/>
  <c r="I619" i="7"/>
  <c r="I643" i="7"/>
  <c r="I675" i="7"/>
  <c r="I699" i="7"/>
  <c r="I723" i="7"/>
  <c r="I747" i="7"/>
  <c r="I771" i="7"/>
  <c r="I795" i="7"/>
  <c r="I819" i="7"/>
  <c r="I843" i="7"/>
  <c r="I867" i="7"/>
  <c r="I891" i="7"/>
  <c r="I915" i="7"/>
  <c r="I939" i="7"/>
  <c r="I963" i="7"/>
  <c r="I987" i="7"/>
  <c r="I18" i="7"/>
  <c r="I42" i="7"/>
  <c r="I66" i="7"/>
  <c r="I98" i="7"/>
  <c r="I122" i="7"/>
  <c r="I146" i="7"/>
  <c r="I170" i="7"/>
  <c r="I194" i="7"/>
  <c r="I218" i="7"/>
  <c r="I242" i="7"/>
  <c r="I266" i="7"/>
  <c r="I290" i="7"/>
  <c r="I314" i="7"/>
  <c r="I338" i="7"/>
  <c r="I362" i="7"/>
  <c r="I386" i="7"/>
  <c r="I410" i="7"/>
  <c r="I434" i="7"/>
  <c r="I458" i="7"/>
  <c r="I482" i="7"/>
  <c r="I514" i="7"/>
  <c r="I538" i="7"/>
  <c r="I562" i="7"/>
  <c r="I594" i="7"/>
  <c r="I618" i="7"/>
  <c r="I642" i="7"/>
  <c r="I666" i="7"/>
  <c r="I690" i="7"/>
  <c r="I714" i="7"/>
  <c r="I738" i="7"/>
  <c r="I762" i="7"/>
  <c r="I786" i="7"/>
  <c r="I12" i="7"/>
  <c r="I20" i="7"/>
  <c r="I28" i="7"/>
  <c r="I36" i="7"/>
  <c r="I44" i="7"/>
  <c r="I52" i="7"/>
  <c r="I60" i="7"/>
  <c r="I68" i="7"/>
  <c r="I76" i="7"/>
  <c r="I84" i="7"/>
  <c r="I92" i="7"/>
  <c r="I100" i="7"/>
  <c r="I108" i="7"/>
  <c r="I116" i="7"/>
  <c r="I124" i="7"/>
  <c r="I132" i="7"/>
  <c r="I140" i="7"/>
  <c r="I148" i="7"/>
  <c r="I156" i="7"/>
  <c r="I164" i="7"/>
  <c r="I172" i="7"/>
  <c r="I180" i="7"/>
  <c r="I188" i="7"/>
  <c r="I196" i="7"/>
  <c r="I204" i="7"/>
  <c r="I212" i="7"/>
  <c r="I220" i="7"/>
  <c r="I228" i="7"/>
  <c r="I236" i="7"/>
  <c r="I244" i="7"/>
  <c r="I252" i="7"/>
  <c r="I260" i="7"/>
  <c r="I268" i="7"/>
  <c r="I276" i="7"/>
  <c r="I284" i="7"/>
  <c r="I292" i="7"/>
  <c r="I300" i="7"/>
  <c r="I308" i="7"/>
  <c r="I316" i="7"/>
  <c r="I324" i="7"/>
  <c r="I332" i="7"/>
  <c r="I340" i="7"/>
  <c r="I348" i="7"/>
  <c r="I356" i="7"/>
  <c r="I364" i="7"/>
  <c r="I372" i="7"/>
  <c r="I380" i="7"/>
  <c r="I388" i="7"/>
  <c r="I396" i="7"/>
  <c r="I404" i="7"/>
  <c r="I412" i="7"/>
  <c r="I420" i="7"/>
  <c r="I428" i="7"/>
  <c r="I436" i="7"/>
  <c r="I444" i="7"/>
  <c r="I452" i="7"/>
  <c r="I460" i="7"/>
  <c r="I468" i="7"/>
  <c r="I476" i="7"/>
  <c r="I484" i="7"/>
  <c r="I492" i="7"/>
  <c r="I500" i="7"/>
  <c r="I508" i="7"/>
  <c r="I516" i="7"/>
  <c r="I524" i="7"/>
  <c r="I532" i="7"/>
  <c r="I540" i="7"/>
  <c r="I548" i="7"/>
  <c r="I556" i="7"/>
  <c r="I564" i="7"/>
  <c r="I572" i="7"/>
  <c r="I580" i="7"/>
  <c r="I588" i="7"/>
  <c r="I596" i="7"/>
  <c r="I604" i="7"/>
  <c r="I612" i="7"/>
  <c r="I620" i="7"/>
  <c r="I628" i="7"/>
  <c r="I636" i="7"/>
  <c r="I644" i="7"/>
  <c r="I652" i="7"/>
  <c r="I660" i="7"/>
  <c r="I668" i="7"/>
  <c r="I676" i="7"/>
  <c r="I684" i="7"/>
  <c r="I692" i="7"/>
  <c r="I700" i="7"/>
  <c r="I708" i="7"/>
  <c r="I716" i="7"/>
  <c r="I724" i="7"/>
  <c r="I732" i="7"/>
  <c r="I740" i="7"/>
  <c r="I748" i="7"/>
  <c r="I756" i="7"/>
  <c r="I764" i="7"/>
  <c r="I772" i="7"/>
  <c r="I780" i="7"/>
  <c r="I788" i="7"/>
  <c r="I796" i="7"/>
  <c r="I804" i="7"/>
  <c r="I812" i="7"/>
  <c r="I820" i="7"/>
  <c r="I828" i="7"/>
  <c r="I836" i="7"/>
  <c r="I844" i="7"/>
  <c r="I852" i="7"/>
  <c r="I860" i="7"/>
  <c r="I868" i="7"/>
  <c r="I876" i="7"/>
  <c r="I884" i="7"/>
  <c r="I892" i="7"/>
  <c r="I900" i="7"/>
  <c r="I908" i="7"/>
  <c r="I916" i="7"/>
  <c r="I924" i="7"/>
  <c r="I932" i="7"/>
  <c r="I940" i="7"/>
  <c r="I948" i="7"/>
  <c r="I956" i="7"/>
  <c r="I964" i="7"/>
  <c r="I972" i="7"/>
  <c r="I980" i="7"/>
  <c r="I988" i="7"/>
  <c r="I996" i="7"/>
  <c r="I11" i="7"/>
  <c r="I35" i="7"/>
  <c r="I43" i="7"/>
  <c r="I51" i="7"/>
  <c r="I67" i="7"/>
  <c r="I91" i="7"/>
  <c r="I115" i="7"/>
  <c r="I131" i="7"/>
  <c r="I155" i="7"/>
  <c r="I179" i="7"/>
  <c r="I203" i="7"/>
  <c r="I227" i="7"/>
  <c r="I251" i="7"/>
  <c r="I275" i="7"/>
  <c r="I291" i="7"/>
  <c r="I307" i="7"/>
  <c r="I331" i="7"/>
  <c r="I355" i="7"/>
  <c r="I379" i="7"/>
  <c r="I403" i="7"/>
  <c r="I427" i="7"/>
  <c r="I451" i="7"/>
  <c r="I475" i="7"/>
  <c r="I499" i="7"/>
  <c r="I523" i="7"/>
  <c r="I539" i="7"/>
  <c r="I571" i="7"/>
  <c r="I603" i="7"/>
  <c r="I627" i="7"/>
  <c r="I651" i="7"/>
  <c r="I667" i="7"/>
  <c r="I691" i="7"/>
  <c r="I715" i="7"/>
  <c r="I739" i="7"/>
  <c r="I763" i="7"/>
  <c r="I787" i="7"/>
  <c r="I803" i="7"/>
  <c r="I827" i="7"/>
  <c r="I851" i="7"/>
  <c r="I875" i="7"/>
  <c r="I899" i="7"/>
  <c r="I931" i="7"/>
  <c r="I955" i="7"/>
  <c r="I979" i="7"/>
  <c r="I10" i="7"/>
  <c r="I50" i="7"/>
  <c r="I74" i="7"/>
  <c r="I90" i="7"/>
  <c r="I114" i="7"/>
  <c r="I138" i="7"/>
  <c r="I162" i="7"/>
  <c r="I186" i="7"/>
  <c r="I210" i="7"/>
  <c r="I234" i="7"/>
  <c r="I258" i="7"/>
  <c r="I274" i="7"/>
  <c r="I298" i="7"/>
  <c r="I322" i="7"/>
  <c r="I346" i="7"/>
  <c r="I370" i="7"/>
  <c r="I394" i="7"/>
  <c r="I418" i="7"/>
  <c r="I442" i="7"/>
  <c r="I474" i="7"/>
  <c r="I498" i="7"/>
  <c r="I522" i="7"/>
  <c r="I546" i="7"/>
  <c r="I570" i="7"/>
  <c r="I586" i="7"/>
  <c r="I610" i="7"/>
  <c r="I634" i="7"/>
  <c r="I658" i="7"/>
  <c r="I682" i="7"/>
  <c r="I706" i="7"/>
  <c r="I730" i="7"/>
  <c r="I754" i="7"/>
  <c r="I778" i="7"/>
  <c r="I9" i="7"/>
  <c r="I17" i="7"/>
  <c r="I25" i="7"/>
  <c r="I33" i="7"/>
  <c r="I41" i="7"/>
  <c r="I49" i="7"/>
  <c r="I57" i="7"/>
  <c r="I65" i="7"/>
  <c r="I73" i="7"/>
  <c r="I81" i="7"/>
  <c r="I89" i="7"/>
  <c r="I97" i="7"/>
  <c r="I105" i="7"/>
  <c r="I113" i="7"/>
  <c r="I121" i="7"/>
  <c r="I129" i="7"/>
  <c r="I137" i="7"/>
  <c r="I145" i="7"/>
  <c r="I153" i="7"/>
  <c r="I161" i="7"/>
  <c r="I169" i="7"/>
  <c r="I177" i="7"/>
  <c r="I185" i="7"/>
  <c r="I193" i="7"/>
  <c r="I201" i="7"/>
  <c r="I209" i="7"/>
  <c r="I217" i="7"/>
  <c r="I225" i="7"/>
  <c r="I233" i="7"/>
  <c r="I241" i="7"/>
  <c r="I249" i="7"/>
  <c r="I257" i="7"/>
  <c r="I265" i="7"/>
  <c r="I273" i="7"/>
  <c r="I281" i="7"/>
  <c r="I289" i="7"/>
  <c r="I297" i="7"/>
  <c r="I305" i="7"/>
  <c r="I313" i="7"/>
  <c r="I321" i="7"/>
  <c r="I329" i="7"/>
  <c r="I337" i="7"/>
  <c r="I345" i="7"/>
  <c r="I353" i="7"/>
  <c r="I361" i="7"/>
  <c r="I369" i="7"/>
  <c r="I377" i="7"/>
  <c r="I385" i="7"/>
  <c r="I393" i="7"/>
  <c r="I401" i="7"/>
  <c r="I409" i="7"/>
  <c r="I417" i="7"/>
  <c r="I425" i="7"/>
  <c r="I433" i="7"/>
  <c r="I441" i="7"/>
  <c r="I449" i="7"/>
  <c r="I457" i="7"/>
  <c r="I465" i="7"/>
  <c r="I473" i="7"/>
  <c r="I481" i="7"/>
  <c r="I489" i="7"/>
  <c r="I497" i="7"/>
  <c r="I505" i="7"/>
  <c r="I513" i="7"/>
  <c r="I521" i="7"/>
  <c r="I529" i="7"/>
  <c r="I537" i="7"/>
  <c r="I545" i="7"/>
  <c r="I553" i="7"/>
  <c r="I561" i="7"/>
  <c r="I569" i="7"/>
  <c r="I577" i="7"/>
  <c r="I585" i="7"/>
  <c r="I593" i="7"/>
  <c r="I601" i="7"/>
  <c r="I609" i="7"/>
  <c r="I617" i="7"/>
  <c r="I625" i="7"/>
  <c r="I633" i="7"/>
  <c r="I641" i="7"/>
  <c r="I649" i="7"/>
  <c r="I657" i="7"/>
  <c r="I665" i="7"/>
  <c r="I673" i="7"/>
  <c r="I681" i="7"/>
  <c r="I689" i="7"/>
  <c r="I697" i="7"/>
  <c r="I705" i="7"/>
  <c r="I713" i="7"/>
  <c r="I721" i="7"/>
  <c r="I729" i="7"/>
  <c r="I737" i="7"/>
  <c r="I745" i="7"/>
  <c r="I753" i="7"/>
  <c r="I761" i="7"/>
  <c r="I769" i="7"/>
  <c r="I777" i="7"/>
  <c r="I785" i="7"/>
  <c r="I793" i="7"/>
  <c r="I801" i="7"/>
  <c r="I809" i="7"/>
  <c r="I817" i="7"/>
  <c r="I825" i="7"/>
  <c r="I833" i="7"/>
  <c r="I841" i="7"/>
  <c r="I849" i="7"/>
  <c r="I857" i="7"/>
  <c r="I865" i="7"/>
  <c r="I873" i="7"/>
  <c r="I881" i="7"/>
  <c r="I889" i="7"/>
  <c r="I897" i="7"/>
  <c r="I905" i="7"/>
  <c r="I913" i="7"/>
  <c r="I921" i="7"/>
  <c r="I929" i="7"/>
  <c r="I937" i="7"/>
  <c r="I945" i="7"/>
  <c r="I953" i="7"/>
  <c r="I961" i="7"/>
  <c r="I969" i="7"/>
  <c r="I977" i="7"/>
  <c r="I985" i="7"/>
  <c r="I993" i="7"/>
  <c r="I1001" i="7"/>
  <c r="I8" i="7"/>
  <c r="I16" i="7"/>
  <c r="I24" i="7"/>
  <c r="I32" i="7"/>
  <c r="I40" i="7"/>
  <c r="I48" i="7"/>
  <c r="I56" i="7"/>
  <c r="I64" i="7"/>
  <c r="I72" i="7"/>
  <c r="I80" i="7"/>
  <c r="I88" i="7"/>
  <c r="I96" i="7"/>
  <c r="I104" i="7"/>
  <c r="I112" i="7"/>
  <c r="I120" i="7"/>
  <c r="I128" i="7"/>
  <c r="I136" i="7"/>
  <c r="I144" i="7"/>
  <c r="I152" i="7"/>
  <c r="I160" i="7"/>
  <c r="I168" i="7"/>
  <c r="I176" i="7"/>
  <c r="I184" i="7"/>
  <c r="I192" i="7"/>
  <c r="I200" i="7"/>
  <c r="I208" i="7"/>
  <c r="I216" i="7"/>
  <c r="I224" i="7"/>
  <c r="I232" i="7"/>
  <c r="I240" i="7"/>
  <c r="I248" i="7"/>
  <c r="I256" i="7"/>
  <c r="I264" i="7"/>
  <c r="I272" i="7"/>
  <c r="I280" i="7"/>
  <c r="I288" i="7"/>
  <c r="I296" i="7"/>
  <c r="I304" i="7"/>
  <c r="I312" i="7"/>
  <c r="I320" i="7"/>
  <c r="I328" i="7"/>
  <c r="I336" i="7"/>
  <c r="I344" i="7"/>
  <c r="I352" i="7"/>
  <c r="I360" i="7"/>
  <c r="I368" i="7"/>
  <c r="I376" i="7"/>
  <c r="I384" i="7"/>
  <c r="I392" i="7"/>
  <c r="I400" i="7"/>
  <c r="I408" i="7"/>
  <c r="I416" i="7"/>
  <c r="I424" i="7"/>
  <c r="I432" i="7"/>
  <c r="I440" i="7"/>
  <c r="I448" i="7"/>
  <c r="I456" i="7"/>
  <c r="I464" i="7"/>
  <c r="I472" i="7"/>
  <c r="I480" i="7"/>
  <c r="I488" i="7"/>
  <c r="I496" i="7"/>
  <c r="I504" i="7"/>
  <c r="I512" i="7"/>
  <c r="I520" i="7"/>
  <c r="I528" i="7"/>
  <c r="I536" i="7"/>
  <c r="I544" i="7"/>
  <c r="I552" i="7"/>
  <c r="I560" i="7"/>
  <c r="I568" i="7"/>
  <c r="I576" i="7"/>
  <c r="I584" i="7"/>
  <c r="I592" i="7"/>
  <c r="I600" i="7"/>
  <c r="I608" i="7"/>
  <c r="I616" i="7"/>
  <c r="I624" i="7"/>
  <c r="I632" i="7"/>
  <c r="I640" i="7"/>
  <c r="I648" i="7"/>
  <c r="I656" i="7"/>
  <c r="I664" i="7"/>
  <c r="I672" i="7"/>
  <c r="I680" i="7"/>
  <c r="I688" i="7"/>
  <c r="I696" i="7"/>
  <c r="I704" i="7"/>
  <c r="I712" i="7"/>
  <c r="I720" i="7"/>
  <c r="I728" i="7"/>
  <c r="I736" i="7"/>
  <c r="I744" i="7"/>
  <c r="I752" i="7"/>
  <c r="I760" i="7"/>
  <c r="I768" i="7"/>
  <c r="I776" i="7"/>
  <c r="I784" i="7"/>
  <c r="I792" i="7"/>
  <c r="I800" i="7"/>
  <c r="I808" i="7"/>
  <c r="I816" i="7"/>
  <c r="I824" i="7"/>
  <c r="I832" i="7"/>
  <c r="I840" i="7"/>
  <c r="I848" i="7"/>
  <c r="I856" i="7"/>
  <c r="I864" i="7"/>
  <c r="I872" i="7"/>
  <c r="I880" i="7"/>
  <c r="I888" i="7"/>
  <c r="I896" i="7"/>
  <c r="I904" i="7"/>
  <c r="I912" i="7"/>
  <c r="I920" i="7"/>
  <c r="I928" i="7"/>
  <c r="I936" i="7"/>
  <c r="I944" i="7"/>
  <c r="I952" i="7"/>
  <c r="I960" i="7"/>
  <c r="I968" i="7"/>
  <c r="I976" i="7"/>
  <c r="I984" i="7"/>
  <c r="I992" i="7"/>
  <c r="I1000" i="7"/>
  <c r="I7" i="7"/>
  <c r="I15" i="7"/>
  <c r="I23" i="7"/>
  <c r="I31" i="7"/>
  <c r="I39" i="7"/>
  <c r="I47" i="7"/>
  <c r="I111" i="7"/>
  <c r="I175" i="7"/>
  <c r="I239" i="7"/>
  <c r="I303" i="7"/>
  <c r="I367" i="7"/>
  <c r="I431" i="7"/>
  <c r="I495" i="7"/>
  <c r="I559" i="7"/>
  <c r="I623" i="7"/>
  <c r="I687" i="7"/>
  <c r="I751" i="7"/>
  <c r="I802" i="7"/>
  <c r="I834" i="7"/>
  <c r="I866" i="7"/>
  <c r="I898" i="7"/>
  <c r="I930" i="7"/>
  <c r="I962" i="7"/>
  <c r="I994" i="7"/>
  <c r="I151" i="7"/>
  <c r="I407" i="7"/>
  <c r="I599" i="7"/>
  <c r="I791" i="7"/>
  <c r="I951" i="7"/>
  <c r="I143" i="7"/>
  <c r="I335" i="7"/>
  <c r="I527" i="7"/>
  <c r="I655" i="7"/>
  <c r="I818" i="7"/>
  <c r="I914" i="7"/>
  <c r="I807" i="7"/>
  <c r="I935" i="7"/>
  <c r="I103" i="7"/>
  <c r="I167" i="7"/>
  <c r="I231" i="7"/>
  <c r="I295" i="7"/>
  <c r="I359" i="7"/>
  <c r="I423" i="7"/>
  <c r="I487" i="7"/>
  <c r="I551" i="7"/>
  <c r="I615" i="7"/>
  <c r="I679" i="7"/>
  <c r="I743" i="7"/>
  <c r="I799" i="7"/>
  <c r="I831" i="7"/>
  <c r="I863" i="7"/>
  <c r="I895" i="7"/>
  <c r="I927" i="7"/>
  <c r="I959" i="7"/>
  <c r="I991" i="7"/>
  <c r="I215" i="7"/>
  <c r="I279" i="7"/>
  <c r="I471" i="7"/>
  <c r="I663" i="7"/>
  <c r="I823" i="7"/>
  <c r="I887" i="7"/>
  <c r="I983" i="7"/>
  <c r="I207" i="7"/>
  <c r="I399" i="7"/>
  <c r="I591" i="7"/>
  <c r="I783" i="7"/>
  <c r="I882" i="7"/>
  <c r="I978" i="7"/>
  <c r="I871" i="7"/>
  <c r="I999" i="7"/>
  <c r="I95" i="7"/>
  <c r="I159" i="7"/>
  <c r="I223" i="7"/>
  <c r="I287" i="7"/>
  <c r="I351" i="7"/>
  <c r="I415" i="7"/>
  <c r="I479" i="7"/>
  <c r="I543" i="7"/>
  <c r="I607" i="7"/>
  <c r="I671" i="7"/>
  <c r="I735" i="7"/>
  <c r="I794" i="7"/>
  <c r="I826" i="7"/>
  <c r="I858" i="7"/>
  <c r="I890" i="7"/>
  <c r="I922" i="7"/>
  <c r="I954" i="7"/>
  <c r="I986" i="7"/>
  <c r="I87" i="7"/>
  <c r="I343" i="7"/>
  <c r="I535" i="7"/>
  <c r="I727" i="7"/>
  <c r="I855" i="7"/>
  <c r="I919" i="7"/>
  <c r="I79" i="7"/>
  <c r="I271" i="7"/>
  <c r="I463" i="7"/>
  <c r="I719" i="7"/>
  <c r="I850" i="7"/>
  <c r="I946" i="7"/>
  <c r="I839" i="7"/>
  <c r="I967" i="7"/>
  <c r="I71" i="7"/>
  <c r="I135" i="7"/>
  <c r="I199" i="7"/>
  <c r="I263" i="7"/>
  <c r="I327" i="7"/>
  <c r="I391" i="7"/>
  <c r="I455" i="7"/>
  <c r="I519" i="7"/>
  <c r="I583" i="7"/>
  <c r="I647" i="7"/>
  <c r="I711" i="7"/>
  <c r="I775" i="7"/>
  <c r="I815" i="7"/>
  <c r="I847" i="7"/>
  <c r="I879" i="7"/>
  <c r="I911" i="7"/>
  <c r="I943" i="7"/>
  <c r="I975" i="7"/>
  <c r="I63" i="7"/>
  <c r="I127" i="7"/>
  <c r="I191" i="7"/>
  <c r="I255" i="7"/>
  <c r="I319" i="7"/>
  <c r="I383" i="7"/>
  <c r="I447" i="7"/>
  <c r="I511" i="7"/>
  <c r="I575" i="7"/>
  <c r="I639" i="7"/>
  <c r="I703" i="7"/>
  <c r="I767" i="7"/>
  <c r="I810" i="7"/>
  <c r="I842" i="7"/>
  <c r="I874" i="7"/>
  <c r="I906" i="7"/>
  <c r="I938" i="7"/>
  <c r="I970" i="7"/>
  <c r="I1002" i="7"/>
  <c r="I55" i="7"/>
  <c r="I119" i="7"/>
  <c r="I183" i="7"/>
  <c r="I247" i="7"/>
  <c r="I311" i="7"/>
  <c r="I375" i="7"/>
  <c r="I439" i="7"/>
  <c r="I503" i="7"/>
  <c r="I567" i="7"/>
  <c r="I631" i="7"/>
  <c r="I695" i="7"/>
  <c r="I759" i="7"/>
  <c r="I903" i="7"/>
  <c r="H14" i="7"/>
  <c r="H22" i="7"/>
  <c r="H30" i="7"/>
  <c r="H38" i="7"/>
  <c r="H46" i="7"/>
  <c r="H54" i="7"/>
  <c r="H62" i="7"/>
  <c r="H70" i="7"/>
  <c r="H78" i="7"/>
  <c r="H86" i="7"/>
  <c r="H94" i="7"/>
  <c r="H102" i="7"/>
  <c r="H110" i="7"/>
  <c r="H118" i="7"/>
  <c r="H126" i="7"/>
  <c r="H134" i="7"/>
  <c r="H142" i="7"/>
  <c r="H150" i="7"/>
  <c r="H158" i="7"/>
  <c r="H166" i="7"/>
  <c r="H174" i="7"/>
  <c r="H182" i="7"/>
  <c r="H190" i="7"/>
  <c r="H198" i="7"/>
  <c r="H206" i="7"/>
  <c r="H214" i="7"/>
  <c r="H222" i="7"/>
  <c r="H230" i="7"/>
  <c r="H238" i="7"/>
  <c r="H246" i="7"/>
  <c r="H254" i="7"/>
  <c r="H262" i="7"/>
  <c r="H270" i="7"/>
  <c r="H278" i="7"/>
  <c r="H286" i="7"/>
  <c r="H294" i="7"/>
  <c r="H302" i="7"/>
  <c r="H310" i="7"/>
  <c r="H318" i="7"/>
  <c r="H326" i="7"/>
  <c r="H334" i="7"/>
  <c r="H342" i="7"/>
  <c r="H350" i="7"/>
  <c r="H358" i="7"/>
  <c r="H366" i="7"/>
  <c r="H374" i="7"/>
  <c r="H382" i="7"/>
  <c r="H390" i="7"/>
  <c r="H398" i="7"/>
  <c r="H406" i="7"/>
  <c r="H414" i="7"/>
  <c r="H422" i="7"/>
  <c r="H430" i="7"/>
  <c r="H438" i="7"/>
  <c r="H446" i="7"/>
  <c r="H454" i="7"/>
  <c r="H462" i="7"/>
  <c r="H470" i="7"/>
  <c r="H478" i="7"/>
  <c r="H486" i="7"/>
  <c r="H494" i="7"/>
  <c r="H502" i="7"/>
  <c r="H510" i="7"/>
  <c r="H518" i="7"/>
  <c r="H526" i="7"/>
  <c r="H534" i="7"/>
  <c r="H542" i="7"/>
  <c r="H550" i="7"/>
  <c r="H558" i="7"/>
  <c r="H566" i="7"/>
  <c r="H574" i="7"/>
  <c r="H582" i="7"/>
  <c r="H590" i="7"/>
  <c r="H598" i="7"/>
  <c r="H606" i="7"/>
  <c r="H614" i="7"/>
  <c r="H622" i="7"/>
  <c r="H630" i="7"/>
  <c r="H638" i="7"/>
  <c r="H646" i="7"/>
  <c r="H654" i="7"/>
  <c r="H662" i="7"/>
  <c r="H670" i="7"/>
  <c r="H678" i="7"/>
  <c r="H686" i="7"/>
  <c r="H694" i="7"/>
  <c r="H702" i="7"/>
  <c r="H710" i="7"/>
  <c r="H718" i="7"/>
  <c r="H726" i="7"/>
  <c r="H734" i="7"/>
  <c r="H742" i="7"/>
  <c r="H750" i="7"/>
  <c r="H758" i="7"/>
  <c r="H766" i="7"/>
  <c r="H774" i="7"/>
  <c r="H782" i="7"/>
  <c r="H790" i="7"/>
  <c r="H798" i="7"/>
  <c r="H806" i="7"/>
  <c r="H814" i="7"/>
  <c r="H822" i="7"/>
  <c r="H830" i="7"/>
  <c r="H838" i="7"/>
  <c r="H846" i="7"/>
  <c r="H854" i="7"/>
  <c r="H862" i="7"/>
  <c r="H870" i="7"/>
  <c r="H878" i="7"/>
  <c r="H886" i="7"/>
  <c r="H894" i="7"/>
  <c r="H902" i="7"/>
  <c r="H910" i="7"/>
  <c r="H918" i="7"/>
  <c r="H926" i="7"/>
  <c r="H934" i="7"/>
  <c r="H942" i="7"/>
  <c r="H950" i="7"/>
  <c r="H958" i="7"/>
  <c r="H966" i="7"/>
  <c r="H974" i="7"/>
  <c r="H982" i="7"/>
  <c r="H990" i="7"/>
  <c r="H998" i="7"/>
  <c r="H27" i="7"/>
  <c r="H91" i="7"/>
  <c r="H115" i="7"/>
  <c r="H139" i="7"/>
  <c r="H163" i="7"/>
  <c r="H187" i="7"/>
  <c r="H219" i="7"/>
  <c r="H251" i="7"/>
  <c r="H275" i="7"/>
  <c r="H307" i="7"/>
  <c r="H331" i="7"/>
  <c r="H355" i="7"/>
  <c r="H379" i="7"/>
  <c r="H403" i="7"/>
  <c r="H427" i="7"/>
  <c r="H451" i="7"/>
  <c r="H475" i="7"/>
  <c r="H499" i="7"/>
  <c r="H523" i="7"/>
  <c r="H547" i="7"/>
  <c r="H571" i="7"/>
  <c r="H595" i="7"/>
  <c r="H619" i="7"/>
  <c r="H643" i="7"/>
  <c r="H667" i="7"/>
  <c r="H691" i="7"/>
  <c r="H715" i="7"/>
  <c r="H731" i="7"/>
  <c r="H755" i="7"/>
  <c r="H771" i="7"/>
  <c r="H795" i="7"/>
  <c r="H819" i="7"/>
  <c r="H843" i="7"/>
  <c r="H867" i="7"/>
  <c r="H891" i="7"/>
  <c r="H915" i="7"/>
  <c r="H939" i="7"/>
  <c r="H963" i="7"/>
  <c r="H987" i="7"/>
  <c r="H18" i="7"/>
  <c r="H42" i="7"/>
  <c r="H58" i="7"/>
  <c r="H82" i="7"/>
  <c r="H106" i="7"/>
  <c r="H130" i="7"/>
  <c r="H154" i="7"/>
  <c r="H186" i="7"/>
  <c r="H210" i="7"/>
  <c r="H234" i="7"/>
  <c r="H258" i="7"/>
  <c r="H282" i="7"/>
  <c r="H306" i="7"/>
  <c r="H330" i="7"/>
  <c r="H346" i="7"/>
  <c r="H370" i="7"/>
  <c r="H394" i="7"/>
  <c r="H418" i="7"/>
  <c r="H442" i="7"/>
  <c r="H466" i="7"/>
  <c r="H482" i="7"/>
  <c r="H498" i="7"/>
  <c r="H522" i="7"/>
  <c r="H546" i="7"/>
  <c r="H570" i="7"/>
  <c r="H586" i="7"/>
  <c r="H610" i="7"/>
  <c r="H634" i="7"/>
  <c r="H658" i="7"/>
  <c r="H682" i="7"/>
  <c r="H706" i="7"/>
  <c r="H730" i="7"/>
  <c r="H754" i="7"/>
  <c r="H778" i="7"/>
  <c r="H802" i="7"/>
  <c r="H826" i="7"/>
  <c r="H850" i="7"/>
  <c r="H874" i="7"/>
  <c r="H898" i="7"/>
  <c r="H922" i="7"/>
  <c r="H946" i="7"/>
  <c r="H970" i="7"/>
  <c r="H994" i="7"/>
  <c r="H13" i="7"/>
  <c r="H21" i="7"/>
  <c r="H29" i="7"/>
  <c r="H37" i="7"/>
  <c r="H45" i="7"/>
  <c r="H53" i="7"/>
  <c r="H61" i="7"/>
  <c r="H69" i="7"/>
  <c r="H77" i="7"/>
  <c r="H85" i="7"/>
  <c r="H93" i="7"/>
  <c r="H101" i="7"/>
  <c r="H109" i="7"/>
  <c r="H117" i="7"/>
  <c r="H125" i="7"/>
  <c r="H133" i="7"/>
  <c r="H141" i="7"/>
  <c r="H149" i="7"/>
  <c r="H157" i="7"/>
  <c r="H165" i="7"/>
  <c r="H173" i="7"/>
  <c r="H181" i="7"/>
  <c r="H189" i="7"/>
  <c r="H197" i="7"/>
  <c r="H205" i="7"/>
  <c r="H213" i="7"/>
  <c r="H221" i="7"/>
  <c r="H229" i="7"/>
  <c r="H237" i="7"/>
  <c r="H245" i="7"/>
  <c r="H253" i="7"/>
  <c r="H261" i="7"/>
  <c r="H269" i="7"/>
  <c r="H277" i="7"/>
  <c r="H285" i="7"/>
  <c r="H293" i="7"/>
  <c r="H301" i="7"/>
  <c r="H309" i="7"/>
  <c r="H317" i="7"/>
  <c r="H325" i="7"/>
  <c r="H333" i="7"/>
  <c r="H341" i="7"/>
  <c r="H349" i="7"/>
  <c r="H357" i="7"/>
  <c r="H365" i="7"/>
  <c r="H373" i="7"/>
  <c r="H381" i="7"/>
  <c r="H389" i="7"/>
  <c r="H397" i="7"/>
  <c r="H405" i="7"/>
  <c r="H413" i="7"/>
  <c r="H421" i="7"/>
  <c r="H429" i="7"/>
  <c r="H437" i="7"/>
  <c r="H445" i="7"/>
  <c r="H453" i="7"/>
  <c r="H461" i="7"/>
  <c r="H469" i="7"/>
  <c r="H477" i="7"/>
  <c r="H485" i="7"/>
  <c r="H493" i="7"/>
  <c r="H501" i="7"/>
  <c r="H509" i="7"/>
  <c r="H517" i="7"/>
  <c r="H525" i="7"/>
  <c r="H533" i="7"/>
  <c r="H541" i="7"/>
  <c r="H549" i="7"/>
  <c r="H557" i="7"/>
  <c r="H565" i="7"/>
  <c r="H573" i="7"/>
  <c r="H581" i="7"/>
  <c r="H589" i="7"/>
  <c r="H597" i="7"/>
  <c r="H605" i="7"/>
  <c r="H613" i="7"/>
  <c r="H621" i="7"/>
  <c r="H629" i="7"/>
  <c r="H637" i="7"/>
  <c r="H645" i="7"/>
  <c r="H653" i="7"/>
  <c r="H661" i="7"/>
  <c r="H669" i="7"/>
  <c r="H677" i="7"/>
  <c r="H685" i="7"/>
  <c r="H693" i="7"/>
  <c r="H701" i="7"/>
  <c r="H709" i="7"/>
  <c r="H717" i="7"/>
  <c r="H725" i="7"/>
  <c r="H733" i="7"/>
  <c r="H741" i="7"/>
  <c r="H749" i="7"/>
  <c r="H757" i="7"/>
  <c r="H765" i="7"/>
  <c r="H773" i="7"/>
  <c r="H781" i="7"/>
  <c r="H789" i="7"/>
  <c r="H797" i="7"/>
  <c r="H805" i="7"/>
  <c r="H813" i="7"/>
  <c r="H821" i="7"/>
  <c r="H829" i="7"/>
  <c r="H837" i="7"/>
  <c r="H845" i="7"/>
  <c r="H853" i="7"/>
  <c r="H861" i="7"/>
  <c r="H869" i="7"/>
  <c r="H877" i="7"/>
  <c r="H885" i="7"/>
  <c r="H893" i="7"/>
  <c r="H901" i="7"/>
  <c r="H909" i="7"/>
  <c r="H917" i="7"/>
  <c r="H925" i="7"/>
  <c r="H933" i="7"/>
  <c r="H941" i="7"/>
  <c r="H949" i="7"/>
  <c r="H957" i="7"/>
  <c r="H965" i="7"/>
  <c r="H973" i="7"/>
  <c r="H981" i="7"/>
  <c r="H989" i="7"/>
  <c r="H997" i="7"/>
  <c r="H19" i="7"/>
  <c r="H59" i="7"/>
  <c r="H75" i="7"/>
  <c r="H99" i="7"/>
  <c r="H123" i="7"/>
  <c r="H147" i="7"/>
  <c r="H171" i="7"/>
  <c r="H195" i="7"/>
  <c r="H227" i="7"/>
  <c r="H243" i="7"/>
  <c r="H267" i="7"/>
  <c r="H291" i="7"/>
  <c r="H315" i="7"/>
  <c r="H339" i="7"/>
  <c r="H363" i="7"/>
  <c r="H387" i="7"/>
  <c r="H411" i="7"/>
  <c r="H435" i="7"/>
  <c r="H459" i="7"/>
  <c r="H483" i="7"/>
  <c r="H507" i="7"/>
  <c r="H531" i="7"/>
  <c r="H555" i="7"/>
  <c r="H579" i="7"/>
  <c r="H603" i="7"/>
  <c r="H627" i="7"/>
  <c r="H651" i="7"/>
  <c r="H675" i="7"/>
  <c r="H699" i="7"/>
  <c r="H723" i="7"/>
  <c r="H747" i="7"/>
  <c r="H779" i="7"/>
  <c r="H803" i="7"/>
  <c r="H827" i="7"/>
  <c r="H851" i="7"/>
  <c r="H875" i="7"/>
  <c r="H899" i="7"/>
  <c r="H923" i="7"/>
  <c r="H947" i="7"/>
  <c r="H971" i="7"/>
  <c r="H10" i="7"/>
  <c r="H34" i="7"/>
  <c r="H50" i="7"/>
  <c r="H66" i="7"/>
  <c r="H90" i="7"/>
  <c r="H114" i="7"/>
  <c r="H138" i="7"/>
  <c r="H162" i="7"/>
  <c r="H178" i="7"/>
  <c r="H194" i="7"/>
  <c r="H218" i="7"/>
  <c r="H242" i="7"/>
  <c r="H266" i="7"/>
  <c r="H290" i="7"/>
  <c r="H314" i="7"/>
  <c r="H338" i="7"/>
  <c r="H362" i="7"/>
  <c r="H386" i="7"/>
  <c r="H410" i="7"/>
  <c r="H434" i="7"/>
  <c r="H450" i="7"/>
  <c r="H474" i="7"/>
  <c r="H506" i="7"/>
  <c r="H530" i="7"/>
  <c r="H554" i="7"/>
  <c r="H578" i="7"/>
  <c r="H602" i="7"/>
  <c r="H626" i="7"/>
  <c r="H650" i="7"/>
  <c r="H674" i="7"/>
  <c r="H698" i="7"/>
  <c r="H722" i="7"/>
  <c r="H746" i="7"/>
  <c r="H770" i="7"/>
  <c r="H794" i="7"/>
  <c r="H810" i="7"/>
  <c r="H834" i="7"/>
  <c r="H858" i="7"/>
  <c r="H882" i="7"/>
  <c r="H906" i="7"/>
  <c r="H930" i="7"/>
  <c r="H954" i="7"/>
  <c r="H978" i="7"/>
  <c r="H1002" i="7"/>
  <c r="H12" i="7"/>
  <c r="H20" i="7"/>
  <c r="H28" i="7"/>
  <c r="H36" i="7"/>
  <c r="H44" i="7"/>
  <c r="H52" i="7"/>
  <c r="H60" i="7"/>
  <c r="H68" i="7"/>
  <c r="H76" i="7"/>
  <c r="H84" i="7"/>
  <c r="H92" i="7"/>
  <c r="H100" i="7"/>
  <c r="H108" i="7"/>
  <c r="H116" i="7"/>
  <c r="H124" i="7"/>
  <c r="H132" i="7"/>
  <c r="H140" i="7"/>
  <c r="H148" i="7"/>
  <c r="H156" i="7"/>
  <c r="H164" i="7"/>
  <c r="H172" i="7"/>
  <c r="H180" i="7"/>
  <c r="H188" i="7"/>
  <c r="H196" i="7"/>
  <c r="H204" i="7"/>
  <c r="H212" i="7"/>
  <c r="H220" i="7"/>
  <c r="H228" i="7"/>
  <c r="H236" i="7"/>
  <c r="H244" i="7"/>
  <c r="H252" i="7"/>
  <c r="H260" i="7"/>
  <c r="H268" i="7"/>
  <c r="H276" i="7"/>
  <c r="H284" i="7"/>
  <c r="H292" i="7"/>
  <c r="H300" i="7"/>
  <c r="H308" i="7"/>
  <c r="H316" i="7"/>
  <c r="H324" i="7"/>
  <c r="H332" i="7"/>
  <c r="H340" i="7"/>
  <c r="H348" i="7"/>
  <c r="H356" i="7"/>
  <c r="H364" i="7"/>
  <c r="H372" i="7"/>
  <c r="H380" i="7"/>
  <c r="H388" i="7"/>
  <c r="H396" i="7"/>
  <c r="H404" i="7"/>
  <c r="H412" i="7"/>
  <c r="H420" i="7"/>
  <c r="H428" i="7"/>
  <c r="H436" i="7"/>
  <c r="H444" i="7"/>
  <c r="H452" i="7"/>
  <c r="H460" i="7"/>
  <c r="H468" i="7"/>
  <c r="H476" i="7"/>
  <c r="H484" i="7"/>
  <c r="H492" i="7"/>
  <c r="H500" i="7"/>
  <c r="H508" i="7"/>
  <c r="H516" i="7"/>
  <c r="H524" i="7"/>
  <c r="H532" i="7"/>
  <c r="H540" i="7"/>
  <c r="H548" i="7"/>
  <c r="H556" i="7"/>
  <c r="H564" i="7"/>
  <c r="H572" i="7"/>
  <c r="H580" i="7"/>
  <c r="H588" i="7"/>
  <c r="H596" i="7"/>
  <c r="H604" i="7"/>
  <c r="H612" i="7"/>
  <c r="H620" i="7"/>
  <c r="H628" i="7"/>
  <c r="H636" i="7"/>
  <c r="H644" i="7"/>
  <c r="H652" i="7"/>
  <c r="H660" i="7"/>
  <c r="H668" i="7"/>
  <c r="H676" i="7"/>
  <c r="H684" i="7"/>
  <c r="H692" i="7"/>
  <c r="H700" i="7"/>
  <c r="H708" i="7"/>
  <c r="H716" i="7"/>
  <c r="H724" i="7"/>
  <c r="H732" i="7"/>
  <c r="H740" i="7"/>
  <c r="H748" i="7"/>
  <c r="H756" i="7"/>
  <c r="H764" i="7"/>
  <c r="H772" i="7"/>
  <c r="H780" i="7"/>
  <c r="H788" i="7"/>
  <c r="H796" i="7"/>
  <c r="H804" i="7"/>
  <c r="H812" i="7"/>
  <c r="H820" i="7"/>
  <c r="H828" i="7"/>
  <c r="H836" i="7"/>
  <c r="H844" i="7"/>
  <c r="H852" i="7"/>
  <c r="H860" i="7"/>
  <c r="H868" i="7"/>
  <c r="H876" i="7"/>
  <c r="H884" i="7"/>
  <c r="H892" i="7"/>
  <c r="H900" i="7"/>
  <c r="H908" i="7"/>
  <c r="H916" i="7"/>
  <c r="H924" i="7"/>
  <c r="H932" i="7"/>
  <c r="H940" i="7"/>
  <c r="H948" i="7"/>
  <c r="H956" i="7"/>
  <c r="H964" i="7"/>
  <c r="H972" i="7"/>
  <c r="H980" i="7"/>
  <c r="H988" i="7"/>
  <c r="H996" i="7"/>
  <c r="H11" i="7"/>
  <c r="H35" i="7"/>
  <c r="H43" i="7"/>
  <c r="H51" i="7"/>
  <c r="H67" i="7"/>
  <c r="H83" i="7"/>
  <c r="H107" i="7"/>
  <c r="H131" i="7"/>
  <c r="H155" i="7"/>
  <c r="H179" i="7"/>
  <c r="H203" i="7"/>
  <c r="H211" i="7"/>
  <c r="H235" i="7"/>
  <c r="H259" i="7"/>
  <c r="H283" i="7"/>
  <c r="H299" i="7"/>
  <c r="H323" i="7"/>
  <c r="H347" i="7"/>
  <c r="H371" i="7"/>
  <c r="H395" i="7"/>
  <c r="H419" i="7"/>
  <c r="H443" i="7"/>
  <c r="H467" i="7"/>
  <c r="H491" i="7"/>
  <c r="H515" i="7"/>
  <c r="H539" i="7"/>
  <c r="H563" i="7"/>
  <c r="H587" i="7"/>
  <c r="H611" i="7"/>
  <c r="H635" i="7"/>
  <c r="H659" i="7"/>
  <c r="H683" i="7"/>
  <c r="H707" i="7"/>
  <c r="H739" i="7"/>
  <c r="H763" i="7"/>
  <c r="H787" i="7"/>
  <c r="H811" i="7"/>
  <c r="H835" i="7"/>
  <c r="H859" i="7"/>
  <c r="H883" i="7"/>
  <c r="H907" i="7"/>
  <c r="H931" i="7"/>
  <c r="H955" i="7"/>
  <c r="H979" i="7"/>
  <c r="H995" i="7"/>
  <c r="H26" i="7"/>
  <c r="H74" i="7"/>
  <c r="H98" i="7"/>
  <c r="H122" i="7"/>
  <c r="H146" i="7"/>
  <c r="H170" i="7"/>
  <c r="H202" i="7"/>
  <c r="H226" i="7"/>
  <c r="H250" i="7"/>
  <c r="H274" i="7"/>
  <c r="H298" i="7"/>
  <c r="H322" i="7"/>
  <c r="H354" i="7"/>
  <c r="H378" i="7"/>
  <c r="H402" i="7"/>
  <c r="H426" i="7"/>
  <c r="H458" i="7"/>
  <c r="H490" i="7"/>
  <c r="H514" i="7"/>
  <c r="H538" i="7"/>
  <c r="H562" i="7"/>
  <c r="H594" i="7"/>
  <c r="H618" i="7"/>
  <c r="H642" i="7"/>
  <c r="H666" i="7"/>
  <c r="H690" i="7"/>
  <c r="H714" i="7"/>
  <c r="H738" i="7"/>
  <c r="H762" i="7"/>
  <c r="H786" i="7"/>
  <c r="H818" i="7"/>
  <c r="H842" i="7"/>
  <c r="H866" i="7"/>
  <c r="H890" i="7"/>
  <c r="H914" i="7"/>
  <c r="H938" i="7"/>
  <c r="H962" i="7"/>
  <c r="H986" i="7"/>
  <c r="H9" i="7"/>
  <c r="H17" i="7"/>
  <c r="H25" i="7"/>
  <c r="H33" i="7"/>
  <c r="H41" i="7"/>
  <c r="H49" i="7"/>
  <c r="H57" i="7"/>
  <c r="H65" i="7"/>
  <c r="H73" i="7"/>
  <c r="H81" i="7"/>
  <c r="H89" i="7"/>
  <c r="H97" i="7"/>
  <c r="H105" i="7"/>
  <c r="H113" i="7"/>
  <c r="H121" i="7"/>
  <c r="H129" i="7"/>
  <c r="H137" i="7"/>
  <c r="H145" i="7"/>
  <c r="H153" i="7"/>
  <c r="H161" i="7"/>
  <c r="H169" i="7"/>
  <c r="H177" i="7"/>
  <c r="H185" i="7"/>
  <c r="H193" i="7"/>
  <c r="H201" i="7"/>
  <c r="H209" i="7"/>
  <c r="H217" i="7"/>
  <c r="H225" i="7"/>
  <c r="H233" i="7"/>
  <c r="H241" i="7"/>
  <c r="H249" i="7"/>
  <c r="H257" i="7"/>
  <c r="H265" i="7"/>
  <c r="H273" i="7"/>
  <c r="H281" i="7"/>
  <c r="H289" i="7"/>
  <c r="H297" i="7"/>
  <c r="H305" i="7"/>
  <c r="H313" i="7"/>
  <c r="H321" i="7"/>
  <c r="H329" i="7"/>
  <c r="H337" i="7"/>
  <c r="H345" i="7"/>
  <c r="H353" i="7"/>
  <c r="H361" i="7"/>
  <c r="H369" i="7"/>
  <c r="H377" i="7"/>
  <c r="H385" i="7"/>
  <c r="H393" i="7"/>
  <c r="H401" i="7"/>
  <c r="H409" i="7"/>
  <c r="H417" i="7"/>
  <c r="H425" i="7"/>
  <c r="H433" i="7"/>
  <c r="H441" i="7"/>
  <c r="H449" i="7"/>
  <c r="H457" i="7"/>
  <c r="H465" i="7"/>
  <c r="H473" i="7"/>
  <c r="H481" i="7"/>
  <c r="H489" i="7"/>
  <c r="H497" i="7"/>
  <c r="H505" i="7"/>
  <c r="H513" i="7"/>
  <c r="H521" i="7"/>
  <c r="H529" i="7"/>
  <c r="H537" i="7"/>
  <c r="H545" i="7"/>
  <c r="H553" i="7"/>
  <c r="H561" i="7"/>
  <c r="H569" i="7"/>
  <c r="H577" i="7"/>
  <c r="H585" i="7"/>
  <c r="H593" i="7"/>
  <c r="H601" i="7"/>
  <c r="H609" i="7"/>
  <c r="H617" i="7"/>
  <c r="H625" i="7"/>
  <c r="H633" i="7"/>
  <c r="H641" i="7"/>
  <c r="H649" i="7"/>
  <c r="H657" i="7"/>
  <c r="H665" i="7"/>
  <c r="H673" i="7"/>
  <c r="H681" i="7"/>
  <c r="H689" i="7"/>
  <c r="H697" i="7"/>
  <c r="H705" i="7"/>
  <c r="H713" i="7"/>
  <c r="H721" i="7"/>
  <c r="H729" i="7"/>
  <c r="H737" i="7"/>
  <c r="H745" i="7"/>
  <c r="H753" i="7"/>
  <c r="H761" i="7"/>
  <c r="H769" i="7"/>
  <c r="H777" i="7"/>
  <c r="H785" i="7"/>
  <c r="H793" i="7"/>
  <c r="H801" i="7"/>
  <c r="H809" i="7"/>
  <c r="H817" i="7"/>
  <c r="H825" i="7"/>
  <c r="H833" i="7"/>
  <c r="H841" i="7"/>
  <c r="H849" i="7"/>
  <c r="H857" i="7"/>
  <c r="H865" i="7"/>
  <c r="H873" i="7"/>
  <c r="H881" i="7"/>
  <c r="H889" i="7"/>
  <c r="H897" i="7"/>
  <c r="H905" i="7"/>
  <c r="H913" i="7"/>
  <c r="H921" i="7"/>
  <c r="H929" i="7"/>
  <c r="H937" i="7"/>
  <c r="H945" i="7"/>
  <c r="H953" i="7"/>
  <c r="H961" i="7"/>
  <c r="H969" i="7"/>
  <c r="H977" i="7"/>
  <c r="H985" i="7"/>
  <c r="H993" i="7"/>
  <c r="H1001" i="7"/>
  <c r="H8" i="7"/>
  <c r="H16" i="7"/>
  <c r="H24" i="7"/>
  <c r="H32" i="7"/>
  <c r="H40" i="7"/>
  <c r="H48" i="7"/>
  <c r="H56" i="7"/>
  <c r="H64" i="7"/>
  <c r="H72" i="7"/>
  <c r="H80" i="7"/>
  <c r="H88" i="7"/>
  <c r="H96" i="7"/>
  <c r="H104" i="7"/>
  <c r="H112" i="7"/>
  <c r="H120" i="7"/>
  <c r="H128" i="7"/>
  <c r="H136" i="7"/>
  <c r="H144" i="7"/>
  <c r="H152" i="7"/>
  <c r="H160" i="7"/>
  <c r="H168" i="7"/>
  <c r="H176" i="7"/>
  <c r="H184" i="7"/>
  <c r="H192" i="7"/>
  <c r="H200" i="7"/>
  <c r="H208" i="7"/>
  <c r="H216" i="7"/>
  <c r="H224" i="7"/>
  <c r="H232" i="7"/>
  <c r="H240" i="7"/>
  <c r="H248" i="7"/>
  <c r="H256" i="7"/>
  <c r="H264" i="7"/>
  <c r="H272" i="7"/>
  <c r="H280" i="7"/>
  <c r="H288" i="7"/>
  <c r="H296" i="7"/>
  <c r="H304" i="7"/>
  <c r="H312" i="7"/>
  <c r="H320" i="7"/>
  <c r="H328" i="7"/>
  <c r="H336" i="7"/>
  <c r="H344" i="7"/>
  <c r="H352" i="7"/>
  <c r="H360" i="7"/>
  <c r="H368" i="7"/>
  <c r="H376" i="7"/>
  <c r="H384" i="7"/>
  <c r="H392" i="7"/>
  <c r="H400" i="7"/>
  <c r="H408" i="7"/>
  <c r="H416" i="7"/>
  <c r="H424" i="7"/>
  <c r="H432" i="7"/>
  <c r="H440" i="7"/>
  <c r="H448" i="7"/>
  <c r="H456" i="7"/>
  <c r="H464" i="7"/>
  <c r="H472" i="7"/>
  <c r="H480" i="7"/>
  <c r="H488" i="7"/>
  <c r="H496" i="7"/>
  <c r="H504" i="7"/>
  <c r="H512" i="7"/>
  <c r="H520" i="7"/>
  <c r="H528" i="7"/>
  <c r="H536" i="7"/>
  <c r="H544" i="7"/>
  <c r="H552" i="7"/>
  <c r="H560" i="7"/>
  <c r="H568" i="7"/>
  <c r="H576" i="7"/>
  <c r="H584" i="7"/>
  <c r="H592" i="7"/>
  <c r="H600" i="7"/>
  <c r="H608" i="7"/>
  <c r="H616" i="7"/>
  <c r="H624" i="7"/>
  <c r="H632" i="7"/>
  <c r="H640" i="7"/>
  <c r="H648" i="7"/>
  <c r="H656" i="7"/>
  <c r="H664" i="7"/>
  <c r="H672" i="7"/>
  <c r="H680" i="7"/>
  <c r="H688" i="7"/>
  <c r="H696" i="7"/>
  <c r="H704" i="7"/>
  <c r="H712" i="7"/>
  <c r="H720" i="7"/>
  <c r="H728" i="7"/>
  <c r="H736" i="7"/>
  <c r="H744" i="7"/>
  <c r="H752" i="7"/>
  <c r="H760" i="7"/>
  <c r="H768" i="7"/>
  <c r="H776" i="7"/>
  <c r="H784" i="7"/>
  <c r="H792" i="7"/>
  <c r="H800" i="7"/>
  <c r="H808" i="7"/>
  <c r="H816" i="7"/>
  <c r="H824" i="7"/>
  <c r="H832" i="7"/>
  <c r="H840" i="7"/>
  <c r="H848" i="7"/>
  <c r="H856" i="7"/>
  <c r="H864" i="7"/>
  <c r="H872" i="7"/>
  <c r="H880" i="7"/>
  <c r="H888" i="7"/>
  <c r="H896" i="7"/>
  <c r="H904" i="7"/>
  <c r="H912" i="7"/>
  <c r="H920" i="7"/>
  <c r="H928" i="7"/>
  <c r="H936" i="7"/>
  <c r="H944" i="7"/>
  <c r="H952" i="7"/>
  <c r="H960" i="7"/>
  <c r="H968" i="7"/>
  <c r="H976" i="7"/>
  <c r="H984" i="7"/>
  <c r="H992" i="7"/>
  <c r="H1000" i="7"/>
  <c r="H7" i="7"/>
  <c r="H15" i="7"/>
  <c r="H23" i="7"/>
  <c r="H31" i="7"/>
  <c r="H39" i="7"/>
  <c r="H47" i="7"/>
  <c r="H111" i="7"/>
  <c r="H175" i="7"/>
  <c r="H239" i="7"/>
  <c r="H303" i="7"/>
  <c r="H367" i="7"/>
  <c r="H431" i="7"/>
  <c r="H495" i="7"/>
  <c r="H559" i="7"/>
  <c r="H623" i="7"/>
  <c r="H687" i="7"/>
  <c r="H751" i="7"/>
  <c r="H815" i="7"/>
  <c r="H879" i="7"/>
  <c r="H943" i="7"/>
  <c r="H87" i="7"/>
  <c r="H279" i="7"/>
  <c r="H535" i="7"/>
  <c r="H791" i="7"/>
  <c r="H983" i="7"/>
  <c r="H207" i="7"/>
  <c r="H399" i="7"/>
  <c r="H591" i="7"/>
  <c r="H783" i="7"/>
  <c r="H975" i="7"/>
  <c r="H503" i="7"/>
  <c r="H887" i="7"/>
  <c r="H103" i="7"/>
  <c r="H167" i="7"/>
  <c r="H231" i="7"/>
  <c r="H295" i="7"/>
  <c r="H359" i="7"/>
  <c r="H423" i="7"/>
  <c r="H487" i="7"/>
  <c r="H551" i="7"/>
  <c r="H615" i="7"/>
  <c r="H679" i="7"/>
  <c r="H743" i="7"/>
  <c r="H807" i="7"/>
  <c r="H871" i="7"/>
  <c r="H935" i="7"/>
  <c r="H999" i="7"/>
  <c r="H215" i="7"/>
  <c r="H407" i="7"/>
  <c r="H599" i="7"/>
  <c r="H727" i="7"/>
  <c r="H855" i="7"/>
  <c r="H143" i="7"/>
  <c r="H271" i="7"/>
  <c r="H463" i="7"/>
  <c r="H655" i="7"/>
  <c r="H847" i="7"/>
  <c r="H567" i="7"/>
  <c r="H759" i="7"/>
  <c r="H95" i="7"/>
  <c r="H159" i="7"/>
  <c r="H223" i="7"/>
  <c r="H287" i="7"/>
  <c r="H351" i="7"/>
  <c r="H415" i="7"/>
  <c r="H479" i="7"/>
  <c r="H543" i="7"/>
  <c r="H607" i="7"/>
  <c r="H671" i="7"/>
  <c r="H735" i="7"/>
  <c r="H799" i="7"/>
  <c r="H863" i="7"/>
  <c r="H927" i="7"/>
  <c r="H991" i="7"/>
  <c r="H151" i="7"/>
  <c r="H343" i="7"/>
  <c r="H471" i="7"/>
  <c r="H663" i="7"/>
  <c r="H919" i="7"/>
  <c r="H79" i="7"/>
  <c r="H335" i="7"/>
  <c r="H527" i="7"/>
  <c r="H719" i="7"/>
  <c r="H911" i="7"/>
  <c r="H631" i="7"/>
  <c r="H823" i="7"/>
  <c r="H71" i="7"/>
  <c r="H135" i="7"/>
  <c r="H199" i="7"/>
  <c r="H263" i="7"/>
  <c r="H327" i="7"/>
  <c r="H391" i="7"/>
  <c r="H455" i="7"/>
  <c r="H519" i="7"/>
  <c r="H583" i="7"/>
  <c r="H647" i="7"/>
  <c r="H711" i="7"/>
  <c r="H775" i="7"/>
  <c r="H839" i="7"/>
  <c r="H903" i="7"/>
  <c r="H967" i="7"/>
  <c r="H63" i="7"/>
  <c r="H127" i="7"/>
  <c r="H191" i="7"/>
  <c r="H255" i="7"/>
  <c r="H319" i="7"/>
  <c r="H383" i="7"/>
  <c r="H447" i="7"/>
  <c r="H511" i="7"/>
  <c r="H575" i="7"/>
  <c r="H639" i="7"/>
  <c r="H703" i="7"/>
  <c r="H767" i="7"/>
  <c r="H831" i="7"/>
  <c r="H895" i="7"/>
  <c r="H959" i="7"/>
  <c r="H55" i="7"/>
  <c r="H119" i="7"/>
  <c r="H183" i="7"/>
  <c r="H247" i="7"/>
  <c r="H311" i="7"/>
  <c r="H375" i="7"/>
  <c r="H439" i="7"/>
  <c r="H695" i="7"/>
  <c r="H951" i="7"/>
  <c r="G14" i="7"/>
  <c r="G22" i="7"/>
  <c r="G30" i="7"/>
  <c r="G38" i="7"/>
  <c r="G46" i="7"/>
  <c r="G54" i="7"/>
  <c r="G62" i="7"/>
  <c r="G70" i="7"/>
  <c r="G78" i="7"/>
  <c r="G86" i="7"/>
  <c r="G94" i="7"/>
  <c r="G102" i="7"/>
  <c r="G110" i="7"/>
  <c r="G118" i="7"/>
  <c r="G126" i="7"/>
  <c r="G134" i="7"/>
  <c r="G142" i="7"/>
  <c r="G150" i="7"/>
  <c r="G158" i="7"/>
  <c r="G166" i="7"/>
  <c r="G174" i="7"/>
  <c r="G182" i="7"/>
  <c r="G190" i="7"/>
  <c r="G198" i="7"/>
  <c r="G206" i="7"/>
  <c r="G214" i="7"/>
  <c r="G222" i="7"/>
  <c r="G230" i="7"/>
  <c r="G238" i="7"/>
  <c r="G246" i="7"/>
  <c r="G254" i="7"/>
  <c r="G262" i="7"/>
  <c r="G270" i="7"/>
  <c r="G278" i="7"/>
  <c r="G286" i="7"/>
  <c r="G294" i="7"/>
  <c r="G302" i="7"/>
  <c r="G310" i="7"/>
  <c r="G318" i="7"/>
  <c r="G326" i="7"/>
  <c r="G334" i="7"/>
  <c r="G342" i="7"/>
  <c r="G350" i="7"/>
  <c r="G358" i="7"/>
  <c r="G366" i="7"/>
  <c r="G374" i="7"/>
  <c r="G382" i="7"/>
  <c r="G390" i="7"/>
  <c r="G398" i="7"/>
  <c r="G406" i="7"/>
  <c r="G414" i="7"/>
  <c r="G422" i="7"/>
  <c r="G430" i="7"/>
  <c r="G438" i="7"/>
  <c r="G446" i="7"/>
  <c r="G454" i="7"/>
  <c r="G462" i="7"/>
  <c r="G470" i="7"/>
  <c r="G478" i="7"/>
  <c r="G486" i="7"/>
  <c r="G494" i="7"/>
  <c r="G502" i="7"/>
  <c r="G510" i="7"/>
  <c r="G518" i="7"/>
  <c r="G526" i="7"/>
  <c r="G534" i="7"/>
  <c r="G542" i="7"/>
  <c r="G550" i="7"/>
  <c r="G558" i="7"/>
  <c r="G566" i="7"/>
  <c r="G574" i="7"/>
  <c r="G582" i="7"/>
  <c r="G590" i="7"/>
  <c r="G598" i="7"/>
  <c r="G606" i="7"/>
  <c r="G614" i="7"/>
  <c r="G622" i="7"/>
  <c r="G630" i="7"/>
  <c r="G638" i="7"/>
  <c r="G646" i="7"/>
  <c r="G654" i="7"/>
  <c r="G662" i="7"/>
  <c r="G670" i="7"/>
  <c r="G678" i="7"/>
  <c r="G686" i="7"/>
  <c r="G694" i="7"/>
  <c r="G702" i="7"/>
  <c r="G710" i="7"/>
  <c r="G718" i="7"/>
  <c r="G726" i="7"/>
  <c r="G734" i="7"/>
  <c r="G742" i="7"/>
  <c r="G750" i="7"/>
  <c r="G758" i="7"/>
  <c r="G766" i="7"/>
  <c r="G774" i="7"/>
  <c r="G782" i="7"/>
  <c r="G790" i="7"/>
  <c r="G798" i="7"/>
  <c r="G806" i="7"/>
  <c r="G814" i="7"/>
  <c r="G822" i="7"/>
  <c r="G830" i="7"/>
  <c r="G838" i="7"/>
  <c r="G846" i="7"/>
  <c r="G854" i="7"/>
  <c r="G862" i="7"/>
  <c r="G870" i="7"/>
  <c r="G878" i="7"/>
  <c r="G886" i="7"/>
  <c r="G894" i="7"/>
  <c r="G902" i="7"/>
  <c r="G910" i="7"/>
  <c r="G918" i="7"/>
  <c r="G926" i="7"/>
  <c r="G934" i="7"/>
  <c r="G942" i="7"/>
  <c r="G950" i="7"/>
  <c r="G958" i="7"/>
  <c r="G966" i="7"/>
  <c r="G974" i="7"/>
  <c r="G982" i="7"/>
  <c r="G990" i="7"/>
  <c r="G998" i="7"/>
  <c r="G19" i="7"/>
  <c r="G75" i="7"/>
  <c r="G99" i="7"/>
  <c r="G131" i="7"/>
  <c r="G155" i="7"/>
  <c r="G171" i="7"/>
  <c r="G195" i="7"/>
  <c r="G219" i="7"/>
  <c r="G243" i="7"/>
  <c r="G267" i="7"/>
  <c r="G299" i="7"/>
  <c r="G331" i="7"/>
  <c r="G355" i="7"/>
  <c r="G379" i="7"/>
  <c r="G403" i="7"/>
  <c r="G427" i="7"/>
  <c r="G451" i="7"/>
  <c r="G475" i="7"/>
  <c r="G499" i="7"/>
  <c r="G523" i="7"/>
  <c r="G547" i="7"/>
  <c r="G571" i="7"/>
  <c r="G595" i="7"/>
  <c r="G619" i="7"/>
  <c r="G643" i="7"/>
  <c r="G667" i="7"/>
  <c r="G683" i="7"/>
  <c r="G707" i="7"/>
  <c r="G731" i="7"/>
  <c r="G755" i="7"/>
  <c r="G787" i="7"/>
  <c r="G811" i="7"/>
  <c r="G835" i="7"/>
  <c r="G859" i="7"/>
  <c r="G883" i="7"/>
  <c r="G907" i="7"/>
  <c r="G931" i="7"/>
  <c r="G955" i="7"/>
  <c r="G979" i="7"/>
  <c r="G10" i="7"/>
  <c r="G50" i="7"/>
  <c r="G74" i="7"/>
  <c r="G98" i="7"/>
  <c r="G122" i="7"/>
  <c r="G146" i="7"/>
  <c r="G170" i="7"/>
  <c r="G194" i="7"/>
  <c r="G218" i="7"/>
  <c r="G242" i="7"/>
  <c r="G266" i="7"/>
  <c r="G290" i="7"/>
  <c r="G314" i="7"/>
  <c r="G338" i="7"/>
  <c r="G362" i="7"/>
  <c r="G394" i="7"/>
  <c r="G418" i="7"/>
  <c r="G442" i="7"/>
  <c r="G466" i="7"/>
  <c r="G490" i="7"/>
  <c r="G514" i="7"/>
  <c r="G538" i="7"/>
  <c r="G562" i="7"/>
  <c r="G586" i="7"/>
  <c r="G610" i="7"/>
  <c r="G634" i="7"/>
  <c r="G658" i="7"/>
  <c r="G682" i="7"/>
  <c r="G706" i="7"/>
  <c r="G13" i="7"/>
  <c r="G21" i="7"/>
  <c r="G29" i="7"/>
  <c r="G37" i="7"/>
  <c r="G45" i="7"/>
  <c r="G53" i="7"/>
  <c r="G61" i="7"/>
  <c r="G69" i="7"/>
  <c r="G77" i="7"/>
  <c r="G85" i="7"/>
  <c r="G93" i="7"/>
  <c r="G101" i="7"/>
  <c r="G109" i="7"/>
  <c r="G117" i="7"/>
  <c r="G125" i="7"/>
  <c r="G133" i="7"/>
  <c r="G141" i="7"/>
  <c r="G149" i="7"/>
  <c r="G157" i="7"/>
  <c r="G165" i="7"/>
  <c r="G173" i="7"/>
  <c r="G181" i="7"/>
  <c r="G189" i="7"/>
  <c r="G197" i="7"/>
  <c r="G205" i="7"/>
  <c r="G213" i="7"/>
  <c r="G221" i="7"/>
  <c r="G229" i="7"/>
  <c r="G237" i="7"/>
  <c r="G245" i="7"/>
  <c r="G253" i="7"/>
  <c r="G261" i="7"/>
  <c r="G269" i="7"/>
  <c r="G277" i="7"/>
  <c r="G285" i="7"/>
  <c r="G293" i="7"/>
  <c r="G301" i="7"/>
  <c r="G309" i="7"/>
  <c r="G317" i="7"/>
  <c r="G325" i="7"/>
  <c r="G333" i="7"/>
  <c r="G341" i="7"/>
  <c r="G349" i="7"/>
  <c r="G357" i="7"/>
  <c r="G365" i="7"/>
  <c r="G373" i="7"/>
  <c r="G381" i="7"/>
  <c r="G389" i="7"/>
  <c r="G397" i="7"/>
  <c r="G405" i="7"/>
  <c r="G413" i="7"/>
  <c r="G421" i="7"/>
  <c r="G429" i="7"/>
  <c r="G437" i="7"/>
  <c r="G445" i="7"/>
  <c r="G453" i="7"/>
  <c r="G461" i="7"/>
  <c r="G469" i="7"/>
  <c r="G477" i="7"/>
  <c r="G485" i="7"/>
  <c r="G493" i="7"/>
  <c r="G501" i="7"/>
  <c r="G509" i="7"/>
  <c r="G517" i="7"/>
  <c r="G525" i="7"/>
  <c r="G533" i="7"/>
  <c r="G541" i="7"/>
  <c r="G549" i="7"/>
  <c r="G557" i="7"/>
  <c r="G565" i="7"/>
  <c r="G573" i="7"/>
  <c r="G581" i="7"/>
  <c r="G589" i="7"/>
  <c r="G597" i="7"/>
  <c r="G605" i="7"/>
  <c r="G613" i="7"/>
  <c r="G621" i="7"/>
  <c r="G629" i="7"/>
  <c r="G637" i="7"/>
  <c r="G645" i="7"/>
  <c r="G653" i="7"/>
  <c r="G661" i="7"/>
  <c r="G669" i="7"/>
  <c r="G677" i="7"/>
  <c r="G685" i="7"/>
  <c r="G693" i="7"/>
  <c r="G701" i="7"/>
  <c r="G709" i="7"/>
  <c r="G717" i="7"/>
  <c r="G725" i="7"/>
  <c r="G733" i="7"/>
  <c r="G741" i="7"/>
  <c r="G749" i="7"/>
  <c r="G757" i="7"/>
  <c r="G765" i="7"/>
  <c r="G773" i="7"/>
  <c r="G781" i="7"/>
  <c r="G789" i="7"/>
  <c r="G797" i="7"/>
  <c r="G805" i="7"/>
  <c r="G813" i="7"/>
  <c r="G821" i="7"/>
  <c r="G829" i="7"/>
  <c r="G837" i="7"/>
  <c r="G845" i="7"/>
  <c r="G853" i="7"/>
  <c r="G861" i="7"/>
  <c r="G869" i="7"/>
  <c r="G877" i="7"/>
  <c r="G885" i="7"/>
  <c r="G893" i="7"/>
  <c r="G901" i="7"/>
  <c r="G909" i="7"/>
  <c r="G917" i="7"/>
  <c r="G925" i="7"/>
  <c r="G933" i="7"/>
  <c r="G941" i="7"/>
  <c r="G949" i="7"/>
  <c r="G957" i="7"/>
  <c r="G965" i="7"/>
  <c r="G973" i="7"/>
  <c r="G981" i="7"/>
  <c r="G989" i="7"/>
  <c r="G997" i="7"/>
  <c r="G27" i="7"/>
  <c r="G59" i="7"/>
  <c r="G83" i="7"/>
  <c r="G107" i="7"/>
  <c r="G123" i="7"/>
  <c r="G147" i="7"/>
  <c r="G179" i="7"/>
  <c r="G211" i="7"/>
  <c r="G235" i="7"/>
  <c r="G259" i="7"/>
  <c r="G283" i="7"/>
  <c r="G307" i="7"/>
  <c r="G323" i="7"/>
  <c r="G347" i="7"/>
  <c r="G371" i="7"/>
  <c r="G395" i="7"/>
  <c r="G419" i="7"/>
  <c r="G443" i="7"/>
  <c r="G467" i="7"/>
  <c r="G491" i="7"/>
  <c r="G515" i="7"/>
  <c r="G539" i="7"/>
  <c r="G555" i="7"/>
  <c r="G579" i="7"/>
  <c r="G603" i="7"/>
  <c r="G627" i="7"/>
  <c r="G651" i="7"/>
  <c r="G675" i="7"/>
  <c r="G699" i="7"/>
  <c r="G723" i="7"/>
  <c r="G747" i="7"/>
  <c r="G771" i="7"/>
  <c r="G795" i="7"/>
  <c r="G819" i="7"/>
  <c r="G843" i="7"/>
  <c r="G867" i="7"/>
  <c r="G891" i="7"/>
  <c r="G915" i="7"/>
  <c r="G939" i="7"/>
  <c r="G963" i="7"/>
  <c r="G987" i="7"/>
  <c r="G18" i="7"/>
  <c r="G42" i="7"/>
  <c r="G66" i="7"/>
  <c r="G90" i="7"/>
  <c r="G114" i="7"/>
  <c r="G138" i="7"/>
  <c r="G162" i="7"/>
  <c r="G186" i="7"/>
  <c r="G210" i="7"/>
  <c r="G234" i="7"/>
  <c r="G258" i="7"/>
  <c r="G282" i="7"/>
  <c r="G306" i="7"/>
  <c r="G330" i="7"/>
  <c r="G354" i="7"/>
  <c r="G378" i="7"/>
  <c r="G402" i="7"/>
  <c r="G426" i="7"/>
  <c r="G450" i="7"/>
  <c r="G474" i="7"/>
  <c r="G498" i="7"/>
  <c r="G522" i="7"/>
  <c r="G554" i="7"/>
  <c r="G578" i="7"/>
  <c r="G602" i="7"/>
  <c r="G626" i="7"/>
  <c r="G650" i="7"/>
  <c r="G674" i="7"/>
  <c r="G698" i="7"/>
  <c r="G722" i="7"/>
  <c r="G12" i="7"/>
  <c r="G20" i="7"/>
  <c r="G28" i="7"/>
  <c r="G36" i="7"/>
  <c r="G44" i="7"/>
  <c r="G52" i="7"/>
  <c r="G60" i="7"/>
  <c r="G68" i="7"/>
  <c r="G76" i="7"/>
  <c r="G84" i="7"/>
  <c r="G92" i="7"/>
  <c r="G100" i="7"/>
  <c r="G108" i="7"/>
  <c r="G116" i="7"/>
  <c r="G124" i="7"/>
  <c r="G132" i="7"/>
  <c r="G140" i="7"/>
  <c r="G148" i="7"/>
  <c r="G156" i="7"/>
  <c r="G164" i="7"/>
  <c r="G172" i="7"/>
  <c r="G180" i="7"/>
  <c r="G188" i="7"/>
  <c r="G196" i="7"/>
  <c r="G204" i="7"/>
  <c r="G212" i="7"/>
  <c r="G220" i="7"/>
  <c r="G228" i="7"/>
  <c r="G236" i="7"/>
  <c r="G244" i="7"/>
  <c r="G252" i="7"/>
  <c r="G260" i="7"/>
  <c r="G268" i="7"/>
  <c r="G276" i="7"/>
  <c r="G284" i="7"/>
  <c r="G292" i="7"/>
  <c r="G300" i="7"/>
  <c r="G308" i="7"/>
  <c r="G316" i="7"/>
  <c r="G324" i="7"/>
  <c r="G332" i="7"/>
  <c r="G340" i="7"/>
  <c r="G348" i="7"/>
  <c r="G356" i="7"/>
  <c r="G364" i="7"/>
  <c r="G372" i="7"/>
  <c r="G380" i="7"/>
  <c r="G388" i="7"/>
  <c r="G396" i="7"/>
  <c r="G404" i="7"/>
  <c r="G412" i="7"/>
  <c r="G420" i="7"/>
  <c r="G428" i="7"/>
  <c r="G436" i="7"/>
  <c r="G444" i="7"/>
  <c r="G452" i="7"/>
  <c r="G460" i="7"/>
  <c r="G468" i="7"/>
  <c r="G476" i="7"/>
  <c r="G484" i="7"/>
  <c r="G492" i="7"/>
  <c r="G500" i="7"/>
  <c r="G508" i="7"/>
  <c r="G516" i="7"/>
  <c r="G524" i="7"/>
  <c r="G532" i="7"/>
  <c r="G540" i="7"/>
  <c r="G548" i="7"/>
  <c r="G556" i="7"/>
  <c r="G564" i="7"/>
  <c r="G572" i="7"/>
  <c r="G580" i="7"/>
  <c r="G588" i="7"/>
  <c r="G596" i="7"/>
  <c r="G604" i="7"/>
  <c r="G612" i="7"/>
  <c r="G620" i="7"/>
  <c r="G628" i="7"/>
  <c r="G636" i="7"/>
  <c r="G644" i="7"/>
  <c r="G652" i="7"/>
  <c r="G660" i="7"/>
  <c r="G668" i="7"/>
  <c r="G676" i="7"/>
  <c r="G684" i="7"/>
  <c r="G692" i="7"/>
  <c r="G700" i="7"/>
  <c r="G708" i="7"/>
  <c r="G716" i="7"/>
  <c r="G724" i="7"/>
  <c r="G732" i="7"/>
  <c r="G740" i="7"/>
  <c r="G748" i="7"/>
  <c r="G756" i="7"/>
  <c r="G764" i="7"/>
  <c r="G772" i="7"/>
  <c r="G780" i="7"/>
  <c r="G788" i="7"/>
  <c r="G796" i="7"/>
  <c r="G804" i="7"/>
  <c r="G812" i="7"/>
  <c r="G820" i="7"/>
  <c r="G828" i="7"/>
  <c r="G836" i="7"/>
  <c r="G844" i="7"/>
  <c r="G852" i="7"/>
  <c r="G860" i="7"/>
  <c r="G868" i="7"/>
  <c r="G876" i="7"/>
  <c r="G884" i="7"/>
  <c r="G892" i="7"/>
  <c r="G900" i="7"/>
  <c r="G908" i="7"/>
  <c r="G916" i="7"/>
  <c r="G924" i="7"/>
  <c r="G932" i="7"/>
  <c r="G940" i="7"/>
  <c r="G948" i="7"/>
  <c r="G956" i="7"/>
  <c r="G964" i="7"/>
  <c r="G972" i="7"/>
  <c r="G980" i="7"/>
  <c r="G988" i="7"/>
  <c r="G996" i="7"/>
  <c r="G11" i="7"/>
  <c r="G35" i="7"/>
  <c r="G43" i="7"/>
  <c r="G51" i="7"/>
  <c r="G67" i="7"/>
  <c r="G91" i="7"/>
  <c r="G115" i="7"/>
  <c r="G139" i="7"/>
  <c r="G163" i="7"/>
  <c r="G187" i="7"/>
  <c r="G203" i="7"/>
  <c r="G227" i="7"/>
  <c r="G251" i="7"/>
  <c r="G275" i="7"/>
  <c r="G291" i="7"/>
  <c r="G315" i="7"/>
  <c r="G339" i="7"/>
  <c r="G363" i="7"/>
  <c r="G387" i="7"/>
  <c r="G411" i="7"/>
  <c r="G435" i="7"/>
  <c r="G459" i="7"/>
  <c r="G483" i="7"/>
  <c r="G507" i="7"/>
  <c r="G531" i="7"/>
  <c r="G563" i="7"/>
  <c r="G587" i="7"/>
  <c r="G611" i="7"/>
  <c r="G635" i="7"/>
  <c r="G659" i="7"/>
  <c r="G691" i="7"/>
  <c r="G715" i="7"/>
  <c r="G739" i="7"/>
  <c r="G763" i="7"/>
  <c r="G779" i="7"/>
  <c r="G803" i="7"/>
  <c r="G827" i="7"/>
  <c r="G851" i="7"/>
  <c r="G875" i="7"/>
  <c r="G899" i="7"/>
  <c r="G923" i="7"/>
  <c r="G947" i="7"/>
  <c r="G971" i="7"/>
  <c r="G995" i="7"/>
  <c r="G26" i="7"/>
  <c r="G34" i="7"/>
  <c r="G58" i="7"/>
  <c r="G82" i="7"/>
  <c r="G106" i="7"/>
  <c r="G130" i="7"/>
  <c r="G154" i="7"/>
  <c r="G178" i="7"/>
  <c r="G202" i="7"/>
  <c r="G226" i="7"/>
  <c r="G250" i="7"/>
  <c r="G274" i="7"/>
  <c r="G298" i="7"/>
  <c r="G322" i="7"/>
  <c r="G346" i="7"/>
  <c r="G370" i="7"/>
  <c r="G386" i="7"/>
  <c r="G410" i="7"/>
  <c r="G434" i="7"/>
  <c r="G458" i="7"/>
  <c r="G482" i="7"/>
  <c r="G506" i="7"/>
  <c r="G530" i="7"/>
  <c r="G546" i="7"/>
  <c r="G570" i="7"/>
  <c r="G594" i="7"/>
  <c r="G618" i="7"/>
  <c r="G642" i="7"/>
  <c r="G666" i="7"/>
  <c r="G690" i="7"/>
  <c r="G714" i="7"/>
  <c r="G9" i="7"/>
  <c r="G17" i="7"/>
  <c r="G25" i="7"/>
  <c r="G33" i="7"/>
  <c r="G41" i="7"/>
  <c r="G49" i="7"/>
  <c r="G57" i="7"/>
  <c r="G65" i="7"/>
  <c r="G73" i="7"/>
  <c r="G81" i="7"/>
  <c r="G89" i="7"/>
  <c r="G97" i="7"/>
  <c r="G105" i="7"/>
  <c r="G113" i="7"/>
  <c r="G121" i="7"/>
  <c r="G129" i="7"/>
  <c r="G137" i="7"/>
  <c r="G145" i="7"/>
  <c r="G153" i="7"/>
  <c r="G161" i="7"/>
  <c r="G169" i="7"/>
  <c r="G177" i="7"/>
  <c r="G185" i="7"/>
  <c r="G193" i="7"/>
  <c r="G201" i="7"/>
  <c r="G209" i="7"/>
  <c r="G217" i="7"/>
  <c r="G225" i="7"/>
  <c r="G233" i="7"/>
  <c r="G241" i="7"/>
  <c r="G249" i="7"/>
  <c r="G257" i="7"/>
  <c r="G265" i="7"/>
  <c r="G273" i="7"/>
  <c r="G281" i="7"/>
  <c r="G289" i="7"/>
  <c r="G297" i="7"/>
  <c r="G305" i="7"/>
  <c r="G313" i="7"/>
  <c r="G321" i="7"/>
  <c r="G329" i="7"/>
  <c r="G337" i="7"/>
  <c r="G345" i="7"/>
  <c r="G353" i="7"/>
  <c r="G361" i="7"/>
  <c r="G369" i="7"/>
  <c r="G377" i="7"/>
  <c r="G385" i="7"/>
  <c r="G393" i="7"/>
  <c r="G401" i="7"/>
  <c r="G409" i="7"/>
  <c r="G417" i="7"/>
  <c r="G425" i="7"/>
  <c r="G433" i="7"/>
  <c r="G441" i="7"/>
  <c r="G449" i="7"/>
  <c r="G457" i="7"/>
  <c r="G465" i="7"/>
  <c r="G473" i="7"/>
  <c r="G481" i="7"/>
  <c r="G489" i="7"/>
  <c r="G497" i="7"/>
  <c r="G505" i="7"/>
  <c r="G513" i="7"/>
  <c r="G521" i="7"/>
  <c r="G529" i="7"/>
  <c r="G537" i="7"/>
  <c r="G545" i="7"/>
  <c r="G553" i="7"/>
  <c r="G561" i="7"/>
  <c r="G569" i="7"/>
  <c r="G577" i="7"/>
  <c r="G585" i="7"/>
  <c r="G593" i="7"/>
  <c r="G601" i="7"/>
  <c r="G609" i="7"/>
  <c r="G617" i="7"/>
  <c r="G625" i="7"/>
  <c r="G633" i="7"/>
  <c r="G641" i="7"/>
  <c r="G649" i="7"/>
  <c r="G657" i="7"/>
  <c r="G665" i="7"/>
  <c r="G673" i="7"/>
  <c r="G681" i="7"/>
  <c r="G689" i="7"/>
  <c r="G697" i="7"/>
  <c r="G705" i="7"/>
  <c r="G713" i="7"/>
  <c r="G721" i="7"/>
  <c r="G729" i="7"/>
  <c r="G737" i="7"/>
  <c r="G745" i="7"/>
  <c r="G753" i="7"/>
  <c r="G761" i="7"/>
  <c r="G769" i="7"/>
  <c r="G777" i="7"/>
  <c r="G785" i="7"/>
  <c r="G793" i="7"/>
  <c r="G801" i="7"/>
  <c r="G809" i="7"/>
  <c r="G817" i="7"/>
  <c r="G825" i="7"/>
  <c r="G833" i="7"/>
  <c r="G841" i="7"/>
  <c r="G849" i="7"/>
  <c r="G857" i="7"/>
  <c r="G865" i="7"/>
  <c r="G873" i="7"/>
  <c r="G881" i="7"/>
  <c r="G889" i="7"/>
  <c r="G897" i="7"/>
  <c r="G905" i="7"/>
  <c r="G913" i="7"/>
  <c r="G921" i="7"/>
  <c r="G929" i="7"/>
  <c r="G937" i="7"/>
  <c r="G945" i="7"/>
  <c r="G953" i="7"/>
  <c r="G961" i="7"/>
  <c r="G969" i="7"/>
  <c r="G977" i="7"/>
  <c r="G985" i="7"/>
  <c r="G993" i="7"/>
  <c r="G1001" i="7"/>
  <c r="G8" i="7"/>
  <c r="G16" i="7"/>
  <c r="G24" i="7"/>
  <c r="G32" i="7"/>
  <c r="G40" i="7"/>
  <c r="G48" i="7"/>
  <c r="G56" i="7"/>
  <c r="G64" i="7"/>
  <c r="G72" i="7"/>
  <c r="G80" i="7"/>
  <c r="G88" i="7"/>
  <c r="G96" i="7"/>
  <c r="G104" i="7"/>
  <c r="G112" i="7"/>
  <c r="G120" i="7"/>
  <c r="G128" i="7"/>
  <c r="G136" i="7"/>
  <c r="G144" i="7"/>
  <c r="G152" i="7"/>
  <c r="G160" i="7"/>
  <c r="G168" i="7"/>
  <c r="G176" i="7"/>
  <c r="G184" i="7"/>
  <c r="G192" i="7"/>
  <c r="G200" i="7"/>
  <c r="G208" i="7"/>
  <c r="G216" i="7"/>
  <c r="G224" i="7"/>
  <c r="G232" i="7"/>
  <c r="G240" i="7"/>
  <c r="G248" i="7"/>
  <c r="G256" i="7"/>
  <c r="G264" i="7"/>
  <c r="G272" i="7"/>
  <c r="G280" i="7"/>
  <c r="G288" i="7"/>
  <c r="G296" i="7"/>
  <c r="G304" i="7"/>
  <c r="G312" i="7"/>
  <c r="G320" i="7"/>
  <c r="G328" i="7"/>
  <c r="G336" i="7"/>
  <c r="G344" i="7"/>
  <c r="G352" i="7"/>
  <c r="G360" i="7"/>
  <c r="G368" i="7"/>
  <c r="G376" i="7"/>
  <c r="G384" i="7"/>
  <c r="G392" i="7"/>
  <c r="G400" i="7"/>
  <c r="G408" i="7"/>
  <c r="G416" i="7"/>
  <c r="G424" i="7"/>
  <c r="G432" i="7"/>
  <c r="G440" i="7"/>
  <c r="G448" i="7"/>
  <c r="G456" i="7"/>
  <c r="G464" i="7"/>
  <c r="G472" i="7"/>
  <c r="G480" i="7"/>
  <c r="G488" i="7"/>
  <c r="G496" i="7"/>
  <c r="G504" i="7"/>
  <c r="G512" i="7"/>
  <c r="G520" i="7"/>
  <c r="G528" i="7"/>
  <c r="G536" i="7"/>
  <c r="G544" i="7"/>
  <c r="G552" i="7"/>
  <c r="G560" i="7"/>
  <c r="G568" i="7"/>
  <c r="G576" i="7"/>
  <c r="G584" i="7"/>
  <c r="G592" i="7"/>
  <c r="G600" i="7"/>
  <c r="G608" i="7"/>
  <c r="G616" i="7"/>
  <c r="G624" i="7"/>
  <c r="G632" i="7"/>
  <c r="G640" i="7"/>
  <c r="G648" i="7"/>
  <c r="G656" i="7"/>
  <c r="G664" i="7"/>
  <c r="G672" i="7"/>
  <c r="G680" i="7"/>
  <c r="G688" i="7"/>
  <c r="G696" i="7"/>
  <c r="G704" i="7"/>
  <c r="G712" i="7"/>
  <c r="G720" i="7"/>
  <c r="G728" i="7"/>
  <c r="G736" i="7"/>
  <c r="G744" i="7"/>
  <c r="G752" i="7"/>
  <c r="G760" i="7"/>
  <c r="G768" i="7"/>
  <c r="G776" i="7"/>
  <c r="G784" i="7"/>
  <c r="G792" i="7"/>
  <c r="G800" i="7"/>
  <c r="G808" i="7"/>
  <c r="G816" i="7"/>
  <c r="G824" i="7"/>
  <c r="G832" i="7"/>
  <c r="G840" i="7"/>
  <c r="G848" i="7"/>
  <c r="G856" i="7"/>
  <c r="G864" i="7"/>
  <c r="G872" i="7"/>
  <c r="G880" i="7"/>
  <c r="G888" i="7"/>
  <c r="G896" i="7"/>
  <c r="G904" i="7"/>
  <c r="G912" i="7"/>
  <c r="G920" i="7"/>
  <c r="G928" i="7"/>
  <c r="G936" i="7"/>
  <c r="G944" i="7"/>
  <c r="G952" i="7"/>
  <c r="G960" i="7"/>
  <c r="G968" i="7"/>
  <c r="G976" i="7"/>
  <c r="G984" i="7"/>
  <c r="G992" i="7"/>
  <c r="G1000" i="7"/>
  <c r="G7" i="7"/>
  <c r="G15" i="7"/>
  <c r="G23" i="7"/>
  <c r="G31" i="7"/>
  <c r="G39" i="7"/>
  <c r="G47" i="7"/>
  <c r="G111" i="7"/>
  <c r="G175" i="7"/>
  <c r="G239" i="7"/>
  <c r="G303" i="7"/>
  <c r="G367" i="7"/>
  <c r="G431" i="7"/>
  <c r="G495" i="7"/>
  <c r="G559" i="7"/>
  <c r="G623" i="7"/>
  <c r="G687" i="7"/>
  <c r="G738" i="7"/>
  <c r="G770" i="7"/>
  <c r="G802" i="7"/>
  <c r="G834" i="7"/>
  <c r="G866" i="7"/>
  <c r="G898" i="7"/>
  <c r="G930" i="7"/>
  <c r="G962" i="7"/>
  <c r="G994" i="7"/>
  <c r="G151" i="7"/>
  <c r="G343" i="7"/>
  <c r="G535" i="7"/>
  <c r="G727" i="7"/>
  <c r="G823" i="7"/>
  <c r="G983" i="7"/>
  <c r="G207" i="7"/>
  <c r="G399" i="7"/>
  <c r="G591" i="7"/>
  <c r="G754" i="7"/>
  <c r="G850" i="7"/>
  <c r="G946" i="7"/>
  <c r="G807" i="7"/>
  <c r="G935" i="7"/>
  <c r="G103" i="7"/>
  <c r="G167" i="7"/>
  <c r="G231" i="7"/>
  <c r="G295" i="7"/>
  <c r="G359" i="7"/>
  <c r="G423" i="7"/>
  <c r="G487" i="7"/>
  <c r="G551" i="7"/>
  <c r="G615" i="7"/>
  <c r="G679" i="7"/>
  <c r="G735" i="7"/>
  <c r="G767" i="7"/>
  <c r="G799" i="7"/>
  <c r="G831" i="7"/>
  <c r="G863" i="7"/>
  <c r="G895" i="7"/>
  <c r="G927" i="7"/>
  <c r="G959" i="7"/>
  <c r="G991" i="7"/>
  <c r="G87" i="7"/>
  <c r="G407" i="7"/>
  <c r="G599" i="7"/>
  <c r="G759" i="7"/>
  <c r="G855" i="7"/>
  <c r="G919" i="7"/>
  <c r="G79" i="7"/>
  <c r="G271" i="7"/>
  <c r="G463" i="7"/>
  <c r="G655" i="7"/>
  <c r="G786" i="7"/>
  <c r="G882" i="7"/>
  <c r="G775" i="7"/>
  <c r="G903" i="7"/>
  <c r="G95" i="7"/>
  <c r="G159" i="7"/>
  <c r="G223" i="7"/>
  <c r="G287" i="7"/>
  <c r="G351" i="7"/>
  <c r="G415" i="7"/>
  <c r="G479" i="7"/>
  <c r="G543" i="7"/>
  <c r="G607" i="7"/>
  <c r="G671" i="7"/>
  <c r="G730" i="7"/>
  <c r="G762" i="7"/>
  <c r="G794" i="7"/>
  <c r="G826" i="7"/>
  <c r="G858" i="7"/>
  <c r="G890" i="7"/>
  <c r="G922" i="7"/>
  <c r="G954" i="7"/>
  <c r="G986" i="7"/>
  <c r="G215" i="7"/>
  <c r="G279" i="7"/>
  <c r="G471" i="7"/>
  <c r="G663" i="7"/>
  <c r="G791" i="7"/>
  <c r="G887" i="7"/>
  <c r="G951" i="7"/>
  <c r="G143" i="7"/>
  <c r="G335" i="7"/>
  <c r="G527" i="7"/>
  <c r="G719" i="7"/>
  <c r="G818" i="7"/>
  <c r="G914" i="7"/>
  <c r="G978" i="7"/>
  <c r="G871" i="7"/>
  <c r="G999" i="7"/>
  <c r="G71" i="7"/>
  <c r="G135" i="7"/>
  <c r="G199" i="7"/>
  <c r="G263" i="7"/>
  <c r="G327" i="7"/>
  <c r="G391" i="7"/>
  <c r="G455" i="7"/>
  <c r="G519" i="7"/>
  <c r="G583" i="7"/>
  <c r="G647" i="7"/>
  <c r="G711" i="7"/>
  <c r="G751" i="7"/>
  <c r="G783" i="7"/>
  <c r="G815" i="7"/>
  <c r="G847" i="7"/>
  <c r="G879" i="7"/>
  <c r="G911" i="7"/>
  <c r="G943" i="7"/>
  <c r="G975" i="7"/>
  <c r="G63" i="7"/>
  <c r="G127" i="7"/>
  <c r="G191" i="7"/>
  <c r="G255" i="7"/>
  <c r="G319" i="7"/>
  <c r="G383" i="7"/>
  <c r="G447" i="7"/>
  <c r="G511" i="7"/>
  <c r="G575" i="7"/>
  <c r="G639" i="7"/>
  <c r="G703" i="7"/>
  <c r="G746" i="7"/>
  <c r="G778" i="7"/>
  <c r="G810" i="7"/>
  <c r="G842" i="7"/>
  <c r="G874" i="7"/>
  <c r="G906" i="7"/>
  <c r="G938" i="7"/>
  <c r="G970" i="7"/>
  <c r="G1002" i="7"/>
  <c r="G55" i="7"/>
  <c r="G119" i="7"/>
  <c r="G183" i="7"/>
  <c r="G247" i="7"/>
  <c r="G311" i="7"/>
  <c r="G375" i="7"/>
  <c r="G439" i="7"/>
  <c r="G503" i="7"/>
  <c r="G567" i="7"/>
  <c r="G631" i="7"/>
  <c r="G695" i="7"/>
  <c r="G743" i="7"/>
  <c r="G839" i="7"/>
  <c r="G967" i="7"/>
  <c r="F14" i="7"/>
  <c r="F22" i="7"/>
  <c r="F30" i="7"/>
  <c r="F38" i="7"/>
  <c r="F46" i="7"/>
  <c r="F54" i="7"/>
  <c r="F62" i="7"/>
  <c r="F70" i="7"/>
  <c r="F78" i="7"/>
  <c r="F86" i="7"/>
  <c r="F94" i="7"/>
  <c r="F102" i="7"/>
  <c r="F110" i="7"/>
  <c r="F118" i="7"/>
  <c r="F126" i="7"/>
  <c r="F134" i="7"/>
  <c r="F142" i="7"/>
  <c r="F150" i="7"/>
  <c r="F158" i="7"/>
  <c r="F166" i="7"/>
  <c r="F174" i="7"/>
  <c r="F182" i="7"/>
  <c r="F190" i="7"/>
  <c r="F198" i="7"/>
  <c r="F206" i="7"/>
  <c r="F214" i="7"/>
  <c r="F222" i="7"/>
  <c r="F230" i="7"/>
  <c r="F238" i="7"/>
  <c r="F246" i="7"/>
  <c r="F254" i="7"/>
  <c r="F262" i="7"/>
  <c r="F270" i="7"/>
  <c r="F278" i="7"/>
  <c r="F286" i="7"/>
  <c r="F294" i="7"/>
  <c r="F302" i="7"/>
  <c r="F310" i="7"/>
  <c r="F318" i="7"/>
  <c r="F326" i="7"/>
  <c r="F334" i="7"/>
  <c r="F342" i="7"/>
  <c r="F350" i="7"/>
  <c r="F358" i="7"/>
  <c r="F366" i="7"/>
  <c r="F374" i="7"/>
  <c r="F382" i="7"/>
  <c r="F390" i="7"/>
  <c r="F398" i="7"/>
  <c r="F406" i="7"/>
  <c r="F414" i="7"/>
  <c r="F422" i="7"/>
  <c r="F430" i="7"/>
  <c r="F438" i="7"/>
  <c r="F446" i="7"/>
  <c r="F454" i="7"/>
  <c r="F462" i="7"/>
  <c r="F470" i="7"/>
  <c r="F478" i="7"/>
  <c r="F486" i="7"/>
  <c r="F494" i="7"/>
  <c r="F502" i="7"/>
  <c r="F510" i="7"/>
  <c r="F518" i="7"/>
  <c r="F526" i="7"/>
  <c r="F534" i="7"/>
  <c r="F542" i="7"/>
  <c r="F550" i="7"/>
  <c r="F558" i="7"/>
  <c r="F566" i="7"/>
  <c r="F574" i="7"/>
  <c r="F582" i="7"/>
  <c r="F590" i="7"/>
  <c r="F598" i="7"/>
  <c r="F606" i="7"/>
  <c r="F614" i="7"/>
  <c r="F622" i="7"/>
  <c r="F630" i="7"/>
  <c r="F638" i="7"/>
  <c r="F646" i="7"/>
  <c r="F654" i="7"/>
  <c r="F662" i="7"/>
  <c r="F670" i="7"/>
  <c r="F678" i="7"/>
  <c r="F686" i="7"/>
  <c r="F694" i="7"/>
  <c r="F702" i="7"/>
  <c r="F710" i="7"/>
  <c r="F718" i="7"/>
  <c r="F726" i="7"/>
  <c r="F734" i="7"/>
  <c r="F742" i="7"/>
  <c r="F750" i="7"/>
  <c r="F758" i="7"/>
  <c r="F766" i="7"/>
  <c r="F774" i="7"/>
  <c r="F782" i="7"/>
  <c r="F790" i="7"/>
  <c r="F798" i="7"/>
  <c r="F806" i="7"/>
  <c r="F814" i="7"/>
  <c r="F822" i="7"/>
  <c r="F830" i="7"/>
  <c r="F838" i="7"/>
  <c r="F846" i="7"/>
  <c r="F854" i="7"/>
  <c r="F862" i="7"/>
  <c r="F870" i="7"/>
  <c r="F878" i="7"/>
  <c r="F886" i="7"/>
  <c r="F894" i="7"/>
  <c r="F902" i="7"/>
  <c r="F910" i="7"/>
  <c r="F918" i="7"/>
  <c r="F926" i="7"/>
  <c r="F934" i="7"/>
  <c r="F942" i="7"/>
  <c r="F950" i="7"/>
  <c r="F958" i="7"/>
  <c r="F966" i="7"/>
  <c r="F974" i="7"/>
  <c r="F982" i="7"/>
  <c r="F990" i="7"/>
  <c r="F998" i="7"/>
  <c r="F27" i="7"/>
  <c r="F67" i="7"/>
  <c r="F99" i="7"/>
  <c r="F123" i="7"/>
  <c r="F147" i="7"/>
  <c r="F171" i="7"/>
  <c r="F195" i="7"/>
  <c r="F219" i="7"/>
  <c r="F243" i="7"/>
  <c r="F267" i="7"/>
  <c r="F283" i="7"/>
  <c r="F307" i="7"/>
  <c r="F339" i="7"/>
  <c r="F363" i="7"/>
  <c r="F387" i="7"/>
  <c r="F419" i="7"/>
  <c r="F443" i="7"/>
  <c r="F467" i="7"/>
  <c r="F491" i="7"/>
  <c r="F515" i="7"/>
  <c r="F539" i="7"/>
  <c r="F563" i="7"/>
  <c r="F587" i="7"/>
  <c r="F611" i="7"/>
  <c r="F635" i="7"/>
  <c r="F659" i="7"/>
  <c r="F683" i="7"/>
  <c r="F707" i="7"/>
  <c r="F731" i="7"/>
  <c r="F755" i="7"/>
  <c r="F779" i="7"/>
  <c r="F803" i="7"/>
  <c r="F827" i="7"/>
  <c r="F851" i="7"/>
  <c r="F883" i="7"/>
  <c r="F907" i="7"/>
  <c r="F931" i="7"/>
  <c r="F955" i="7"/>
  <c r="F979" i="7"/>
  <c r="F10" i="7"/>
  <c r="F42" i="7"/>
  <c r="F66" i="7"/>
  <c r="F90" i="7"/>
  <c r="F114" i="7"/>
  <c r="F138" i="7"/>
  <c r="F162" i="7"/>
  <c r="F186" i="7"/>
  <c r="F210" i="7"/>
  <c r="F234" i="7"/>
  <c r="F258" i="7"/>
  <c r="F282" i="7"/>
  <c r="F306" i="7"/>
  <c r="F330" i="7"/>
  <c r="F354" i="7"/>
  <c r="F370" i="7"/>
  <c r="F386" i="7"/>
  <c r="F410" i="7"/>
  <c r="F434" i="7"/>
  <c r="F458" i="7"/>
  <c r="F482" i="7"/>
  <c r="F506" i="7"/>
  <c r="F530" i="7"/>
  <c r="F546" i="7"/>
  <c r="F570" i="7"/>
  <c r="F594" i="7"/>
  <c r="F626" i="7"/>
  <c r="F650" i="7"/>
  <c r="F674" i="7"/>
  <c r="F698" i="7"/>
  <c r="F714" i="7"/>
  <c r="F746" i="7"/>
  <c r="F762" i="7"/>
  <c r="F13" i="7"/>
  <c r="F21" i="7"/>
  <c r="F29" i="7"/>
  <c r="F37" i="7"/>
  <c r="F45" i="7"/>
  <c r="F53" i="7"/>
  <c r="F61" i="7"/>
  <c r="F69" i="7"/>
  <c r="F77" i="7"/>
  <c r="F85" i="7"/>
  <c r="F93" i="7"/>
  <c r="F101" i="7"/>
  <c r="F109" i="7"/>
  <c r="F117" i="7"/>
  <c r="F125" i="7"/>
  <c r="F133" i="7"/>
  <c r="F141" i="7"/>
  <c r="F149" i="7"/>
  <c r="F157" i="7"/>
  <c r="F165" i="7"/>
  <c r="F173" i="7"/>
  <c r="F181" i="7"/>
  <c r="F189" i="7"/>
  <c r="F197" i="7"/>
  <c r="F205" i="7"/>
  <c r="F213" i="7"/>
  <c r="F221" i="7"/>
  <c r="F229" i="7"/>
  <c r="F237" i="7"/>
  <c r="F245" i="7"/>
  <c r="F253" i="7"/>
  <c r="F261" i="7"/>
  <c r="F269" i="7"/>
  <c r="F277" i="7"/>
  <c r="F285" i="7"/>
  <c r="F293" i="7"/>
  <c r="F301" i="7"/>
  <c r="F309" i="7"/>
  <c r="F317" i="7"/>
  <c r="F325" i="7"/>
  <c r="F333" i="7"/>
  <c r="F341" i="7"/>
  <c r="F349" i="7"/>
  <c r="F357" i="7"/>
  <c r="F365" i="7"/>
  <c r="F373" i="7"/>
  <c r="F381" i="7"/>
  <c r="F389" i="7"/>
  <c r="F397" i="7"/>
  <c r="F405" i="7"/>
  <c r="F413" i="7"/>
  <c r="F421" i="7"/>
  <c r="F429" i="7"/>
  <c r="F437" i="7"/>
  <c r="F445" i="7"/>
  <c r="F453" i="7"/>
  <c r="F461" i="7"/>
  <c r="F469" i="7"/>
  <c r="F477" i="7"/>
  <c r="F485" i="7"/>
  <c r="F493" i="7"/>
  <c r="F501" i="7"/>
  <c r="F509" i="7"/>
  <c r="F517" i="7"/>
  <c r="F525" i="7"/>
  <c r="F533" i="7"/>
  <c r="F541" i="7"/>
  <c r="F549" i="7"/>
  <c r="F557" i="7"/>
  <c r="F565" i="7"/>
  <c r="F573" i="7"/>
  <c r="F581" i="7"/>
  <c r="F589" i="7"/>
  <c r="F597" i="7"/>
  <c r="F605" i="7"/>
  <c r="F613" i="7"/>
  <c r="F621" i="7"/>
  <c r="F629" i="7"/>
  <c r="F637" i="7"/>
  <c r="F645" i="7"/>
  <c r="F653" i="7"/>
  <c r="F661" i="7"/>
  <c r="F669" i="7"/>
  <c r="F677" i="7"/>
  <c r="F685" i="7"/>
  <c r="F693" i="7"/>
  <c r="F701" i="7"/>
  <c r="F709" i="7"/>
  <c r="F717" i="7"/>
  <c r="F725" i="7"/>
  <c r="F733" i="7"/>
  <c r="F741" i="7"/>
  <c r="F749" i="7"/>
  <c r="F757" i="7"/>
  <c r="F765" i="7"/>
  <c r="F773" i="7"/>
  <c r="F781" i="7"/>
  <c r="F789" i="7"/>
  <c r="F797" i="7"/>
  <c r="F805" i="7"/>
  <c r="F813" i="7"/>
  <c r="F821" i="7"/>
  <c r="F829" i="7"/>
  <c r="F837" i="7"/>
  <c r="F845" i="7"/>
  <c r="F853" i="7"/>
  <c r="F861" i="7"/>
  <c r="F869" i="7"/>
  <c r="F877" i="7"/>
  <c r="F885" i="7"/>
  <c r="F893" i="7"/>
  <c r="F901" i="7"/>
  <c r="F909" i="7"/>
  <c r="F917" i="7"/>
  <c r="F925" i="7"/>
  <c r="F933" i="7"/>
  <c r="F941" i="7"/>
  <c r="F949" i="7"/>
  <c r="F957" i="7"/>
  <c r="F965" i="7"/>
  <c r="F973" i="7"/>
  <c r="F981" i="7"/>
  <c r="F989" i="7"/>
  <c r="F997" i="7"/>
  <c r="F19" i="7"/>
  <c r="F59" i="7"/>
  <c r="F83" i="7"/>
  <c r="F107" i="7"/>
  <c r="F131" i="7"/>
  <c r="F155" i="7"/>
  <c r="F179" i="7"/>
  <c r="F203" i="7"/>
  <c r="F235" i="7"/>
  <c r="F259" i="7"/>
  <c r="F291" i="7"/>
  <c r="F323" i="7"/>
  <c r="F347" i="7"/>
  <c r="F371" i="7"/>
  <c r="F395" i="7"/>
  <c r="F411" i="7"/>
  <c r="F435" i="7"/>
  <c r="F459" i="7"/>
  <c r="F483" i="7"/>
  <c r="F507" i="7"/>
  <c r="F531" i="7"/>
  <c r="F555" i="7"/>
  <c r="F579" i="7"/>
  <c r="F603" i="7"/>
  <c r="F627" i="7"/>
  <c r="F651" i="7"/>
  <c r="F675" i="7"/>
  <c r="F699" i="7"/>
  <c r="F723" i="7"/>
  <c r="F747" i="7"/>
  <c r="F771" i="7"/>
  <c r="F795" i="7"/>
  <c r="F819" i="7"/>
  <c r="F843" i="7"/>
  <c r="F867" i="7"/>
  <c r="F891" i="7"/>
  <c r="F923" i="7"/>
  <c r="F947" i="7"/>
  <c r="F971" i="7"/>
  <c r="F995" i="7"/>
  <c r="F26" i="7"/>
  <c r="F50" i="7"/>
  <c r="F74" i="7"/>
  <c r="F98" i="7"/>
  <c r="F122" i="7"/>
  <c r="F146" i="7"/>
  <c r="F178" i="7"/>
  <c r="F202" i="7"/>
  <c r="F226" i="7"/>
  <c r="F250" i="7"/>
  <c r="F274" i="7"/>
  <c r="F298" i="7"/>
  <c r="F322" i="7"/>
  <c r="F338" i="7"/>
  <c r="F362" i="7"/>
  <c r="F394" i="7"/>
  <c r="F418" i="7"/>
  <c r="F442" i="7"/>
  <c r="F466" i="7"/>
  <c r="F490" i="7"/>
  <c r="F514" i="7"/>
  <c r="F538" i="7"/>
  <c r="F562" i="7"/>
  <c r="F578" i="7"/>
  <c r="F610" i="7"/>
  <c r="F634" i="7"/>
  <c r="F658" i="7"/>
  <c r="F682" i="7"/>
  <c r="F706" i="7"/>
  <c r="F730" i="7"/>
  <c r="F754" i="7"/>
  <c r="F12" i="7"/>
  <c r="F20" i="7"/>
  <c r="F28" i="7"/>
  <c r="F36" i="7"/>
  <c r="F44" i="7"/>
  <c r="F52" i="7"/>
  <c r="F60" i="7"/>
  <c r="F68" i="7"/>
  <c r="F76" i="7"/>
  <c r="F84" i="7"/>
  <c r="F92" i="7"/>
  <c r="F100" i="7"/>
  <c r="F108" i="7"/>
  <c r="F116" i="7"/>
  <c r="F124" i="7"/>
  <c r="F132" i="7"/>
  <c r="F140" i="7"/>
  <c r="F148" i="7"/>
  <c r="F156" i="7"/>
  <c r="F164" i="7"/>
  <c r="F172" i="7"/>
  <c r="F180" i="7"/>
  <c r="F188" i="7"/>
  <c r="F196" i="7"/>
  <c r="F204" i="7"/>
  <c r="F212" i="7"/>
  <c r="F220" i="7"/>
  <c r="F228" i="7"/>
  <c r="F236" i="7"/>
  <c r="F244" i="7"/>
  <c r="F252" i="7"/>
  <c r="F260" i="7"/>
  <c r="F268" i="7"/>
  <c r="F276" i="7"/>
  <c r="F284" i="7"/>
  <c r="F292" i="7"/>
  <c r="F300" i="7"/>
  <c r="F308" i="7"/>
  <c r="F316" i="7"/>
  <c r="F324" i="7"/>
  <c r="F332" i="7"/>
  <c r="F340" i="7"/>
  <c r="F348" i="7"/>
  <c r="F356" i="7"/>
  <c r="F364" i="7"/>
  <c r="F372" i="7"/>
  <c r="F380" i="7"/>
  <c r="F388" i="7"/>
  <c r="F396" i="7"/>
  <c r="F404" i="7"/>
  <c r="F412" i="7"/>
  <c r="F420" i="7"/>
  <c r="F428" i="7"/>
  <c r="F436" i="7"/>
  <c r="F444" i="7"/>
  <c r="F452" i="7"/>
  <c r="F460" i="7"/>
  <c r="F468" i="7"/>
  <c r="F476" i="7"/>
  <c r="F484" i="7"/>
  <c r="F492" i="7"/>
  <c r="F500" i="7"/>
  <c r="F508" i="7"/>
  <c r="F516" i="7"/>
  <c r="F524" i="7"/>
  <c r="F532" i="7"/>
  <c r="F540" i="7"/>
  <c r="F548" i="7"/>
  <c r="F556" i="7"/>
  <c r="F564" i="7"/>
  <c r="F572" i="7"/>
  <c r="F580" i="7"/>
  <c r="F588" i="7"/>
  <c r="F596" i="7"/>
  <c r="F604" i="7"/>
  <c r="F612" i="7"/>
  <c r="F620" i="7"/>
  <c r="F628" i="7"/>
  <c r="F636" i="7"/>
  <c r="F644" i="7"/>
  <c r="F652" i="7"/>
  <c r="F660" i="7"/>
  <c r="F668" i="7"/>
  <c r="F676" i="7"/>
  <c r="F684" i="7"/>
  <c r="F692" i="7"/>
  <c r="F700" i="7"/>
  <c r="F708" i="7"/>
  <c r="F716" i="7"/>
  <c r="F724" i="7"/>
  <c r="F732" i="7"/>
  <c r="F740" i="7"/>
  <c r="F748" i="7"/>
  <c r="F756" i="7"/>
  <c r="F764" i="7"/>
  <c r="F772" i="7"/>
  <c r="F780" i="7"/>
  <c r="F788" i="7"/>
  <c r="F796" i="7"/>
  <c r="F804" i="7"/>
  <c r="F812" i="7"/>
  <c r="F820" i="7"/>
  <c r="F828" i="7"/>
  <c r="F836" i="7"/>
  <c r="F844" i="7"/>
  <c r="F852" i="7"/>
  <c r="F860" i="7"/>
  <c r="F868" i="7"/>
  <c r="F876" i="7"/>
  <c r="F884" i="7"/>
  <c r="F892" i="7"/>
  <c r="F900" i="7"/>
  <c r="F908" i="7"/>
  <c r="F916" i="7"/>
  <c r="F924" i="7"/>
  <c r="F932" i="7"/>
  <c r="F940" i="7"/>
  <c r="F948" i="7"/>
  <c r="F956" i="7"/>
  <c r="F964" i="7"/>
  <c r="F972" i="7"/>
  <c r="F980" i="7"/>
  <c r="F988" i="7"/>
  <c r="F996" i="7"/>
  <c r="F11" i="7"/>
  <c r="F35" i="7"/>
  <c r="F43" i="7"/>
  <c r="F51" i="7"/>
  <c r="F75" i="7"/>
  <c r="F91" i="7"/>
  <c r="F115" i="7"/>
  <c r="F139" i="7"/>
  <c r="F163" i="7"/>
  <c r="F187" i="7"/>
  <c r="F211" i="7"/>
  <c r="F227" i="7"/>
  <c r="F251" i="7"/>
  <c r="F275" i="7"/>
  <c r="F299" i="7"/>
  <c r="F315" i="7"/>
  <c r="F331" i="7"/>
  <c r="F355" i="7"/>
  <c r="F379" i="7"/>
  <c r="F403" i="7"/>
  <c r="F427" i="7"/>
  <c r="F451" i="7"/>
  <c r="F475" i="7"/>
  <c r="F499" i="7"/>
  <c r="F523" i="7"/>
  <c r="F547" i="7"/>
  <c r="F571" i="7"/>
  <c r="F595" i="7"/>
  <c r="F619" i="7"/>
  <c r="F643" i="7"/>
  <c r="F667" i="7"/>
  <c r="F691" i="7"/>
  <c r="F715" i="7"/>
  <c r="F739" i="7"/>
  <c r="F763" i="7"/>
  <c r="F787" i="7"/>
  <c r="F811" i="7"/>
  <c r="F835" i="7"/>
  <c r="F859" i="7"/>
  <c r="F875" i="7"/>
  <c r="F899" i="7"/>
  <c r="F915" i="7"/>
  <c r="F939" i="7"/>
  <c r="F963" i="7"/>
  <c r="F987" i="7"/>
  <c r="F18" i="7"/>
  <c r="F34" i="7"/>
  <c r="F58" i="7"/>
  <c r="F82" i="7"/>
  <c r="F106" i="7"/>
  <c r="F130" i="7"/>
  <c r="F154" i="7"/>
  <c r="F170" i="7"/>
  <c r="F194" i="7"/>
  <c r="F218" i="7"/>
  <c r="F242" i="7"/>
  <c r="F266" i="7"/>
  <c r="F290" i="7"/>
  <c r="F314" i="7"/>
  <c r="F346" i="7"/>
  <c r="F378" i="7"/>
  <c r="F402" i="7"/>
  <c r="F426" i="7"/>
  <c r="F450" i="7"/>
  <c r="F474" i="7"/>
  <c r="F498" i="7"/>
  <c r="F522" i="7"/>
  <c r="F554" i="7"/>
  <c r="F586" i="7"/>
  <c r="F602" i="7"/>
  <c r="F618" i="7"/>
  <c r="F642" i="7"/>
  <c r="F666" i="7"/>
  <c r="F690" i="7"/>
  <c r="F722" i="7"/>
  <c r="F738" i="7"/>
  <c r="F9" i="7"/>
  <c r="F17" i="7"/>
  <c r="F25" i="7"/>
  <c r="F33" i="7"/>
  <c r="F41" i="7"/>
  <c r="F49" i="7"/>
  <c r="F57" i="7"/>
  <c r="F65" i="7"/>
  <c r="F73" i="7"/>
  <c r="F81" i="7"/>
  <c r="F89" i="7"/>
  <c r="F97" i="7"/>
  <c r="F105" i="7"/>
  <c r="F113" i="7"/>
  <c r="F121" i="7"/>
  <c r="F129" i="7"/>
  <c r="F137" i="7"/>
  <c r="F145" i="7"/>
  <c r="F153" i="7"/>
  <c r="F161" i="7"/>
  <c r="F169" i="7"/>
  <c r="F177" i="7"/>
  <c r="F185" i="7"/>
  <c r="F193" i="7"/>
  <c r="F201" i="7"/>
  <c r="F209" i="7"/>
  <c r="F217" i="7"/>
  <c r="F225" i="7"/>
  <c r="F233" i="7"/>
  <c r="F241" i="7"/>
  <c r="F249" i="7"/>
  <c r="F257" i="7"/>
  <c r="F265" i="7"/>
  <c r="F273" i="7"/>
  <c r="F281" i="7"/>
  <c r="F289" i="7"/>
  <c r="F297" i="7"/>
  <c r="F305" i="7"/>
  <c r="F313" i="7"/>
  <c r="F321" i="7"/>
  <c r="F329" i="7"/>
  <c r="F337" i="7"/>
  <c r="F345" i="7"/>
  <c r="F353" i="7"/>
  <c r="F361" i="7"/>
  <c r="F369" i="7"/>
  <c r="F377" i="7"/>
  <c r="F385" i="7"/>
  <c r="F393" i="7"/>
  <c r="F401" i="7"/>
  <c r="F409" i="7"/>
  <c r="F417" i="7"/>
  <c r="F425" i="7"/>
  <c r="F433" i="7"/>
  <c r="F441" i="7"/>
  <c r="F449" i="7"/>
  <c r="F457" i="7"/>
  <c r="F465" i="7"/>
  <c r="F473" i="7"/>
  <c r="F481" i="7"/>
  <c r="F489" i="7"/>
  <c r="F497" i="7"/>
  <c r="F505" i="7"/>
  <c r="F513" i="7"/>
  <c r="F521" i="7"/>
  <c r="F529" i="7"/>
  <c r="F537" i="7"/>
  <c r="F545" i="7"/>
  <c r="F553" i="7"/>
  <c r="F561" i="7"/>
  <c r="F569" i="7"/>
  <c r="F577" i="7"/>
  <c r="F585" i="7"/>
  <c r="F593" i="7"/>
  <c r="F601" i="7"/>
  <c r="F609" i="7"/>
  <c r="F617" i="7"/>
  <c r="F625" i="7"/>
  <c r="F633" i="7"/>
  <c r="F641" i="7"/>
  <c r="F649" i="7"/>
  <c r="F657" i="7"/>
  <c r="F665" i="7"/>
  <c r="F673" i="7"/>
  <c r="F681" i="7"/>
  <c r="F689" i="7"/>
  <c r="F697" i="7"/>
  <c r="F705" i="7"/>
  <c r="F713" i="7"/>
  <c r="F721" i="7"/>
  <c r="F729" i="7"/>
  <c r="F737" i="7"/>
  <c r="F745" i="7"/>
  <c r="F753" i="7"/>
  <c r="F761" i="7"/>
  <c r="F769" i="7"/>
  <c r="F777" i="7"/>
  <c r="F785" i="7"/>
  <c r="F793" i="7"/>
  <c r="F801" i="7"/>
  <c r="F809" i="7"/>
  <c r="F817" i="7"/>
  <c r="F825" i="7"/>
  <c r="F833" i="7"/>
  <c r="F841" i="7"/>
  <c r="F849" i="7"/>
  <c r="F857" i="7"/>
  <c r="F865" i="7"/>
  <c r="F873" i="7"/>
  <c r="F881" i="7"/>
  <c r="F889" i="7"/>
  <c r="F897" i="7"/>
  <c r="F905" i="7"/>
  <c r="F913" i="7"/>
  <c r="F921" i="7"/>
  <c r="F929" i="7"/>
  <c r="F937" i="7"/>
  <c r="F945" i="7"/>
  <c r="F953" i="7"/>
  <c r="F961" i="7"/>
  <c r="F969" i="7"/>
  <c r="F977" i="7"/>
  <c r="F985" i="7"/>
  <c r="F993" i="7"/>
  <c r="F1001" i="7"/>
  <c r="F8" i="7"/>
  <c r="F16" i="7"/>
  <c r="F24" i="7"/>
  <c r="F32" i="7"/>
  <c r="F40" i="7"/>
  <c r="F48" i="7"/>
  <c r="F56" i="7"/>
  <c r="F64" i="7"/>
  <c r="F72" i="7"/>
  <c r="F80" i="7"/>
  <c r="F88" i="7"/>
  <c r="F96" i="7"/>
  <c r="F104" i="7"/>
  <c r="F112" i="7"/>
  <c r="F120" i="7"/>
  <c r="F128" i="7"/>
  <c r="F136" i="7"/>
  <c r="F144" i="7"/>
  <c r="F152" i="7"/>
  <c r="F160" i="7"/>
  <c r="F168" i="7"/>
  <c r="F176" i="7"/>
  <c r="F184" i="7"/>
  <c r="F192" i="7"/>
  <c r="F200" i="7"/>
  <c r="F208" i="7"/>
  <c r="F216" i="7"/>
  <c r="F224" i="7"/>
  <c r="F232" i="7"/>
  <c r="F240" i="7"/>
  <c r="F248" i="7"/>
  <c r="F256" i="7"/>
  <c r="F264" i="7"/>
  <c r="F272" i="7"/>
  <c r="F280" i="7"/>
  <c r="F288" i="7"/>
  <c r="F296" i="7"/>
  <c r="F304" i="7"/>
  <c r="F312" i="7"/>
  <c r="F320" i="7"/>
  <c r="F328" i="7"/>
  <c r="F336" i="7"/>
  <c r="F344" i="7"/>
  <c r="F352" i="7"/>
  <c r="F360" i="7"/>
  <c r="F368" i="7"/>
  <c r="F376" i="7"/>
  <c r="F384" i="7"/>
  <c r="F392" i="7"/>
  <c r="F400" i="7"/>
  <c r="F408" i="7"/>
  <c r="F416" i="7"/>
  <c r="F424" i="7"/>
  <c r="F432" i="7"/>
  <c r="F440" i="7"/>
  <c r="F448" i="7"/>
  <c r="F456" i="7"/>
  <c r="F464" i="7"/>
  <c r="F472" i="7"/>
  <c r="F480" i="7"/>
  <c r="F488" i="7"/>
  <c r="F496" i="7"/>
  <c r="F504" i="7"/>
  <c r="F512" i="7"/>
  <c r="F520" i="7"/>
  <c r="F528" i="7"/>
  <c r="F536" i="7"/>
  <c r="F544" i="7"/>
  <c r="F552" i="7"/>
  <c r="F560" i="7"/>
  <c r="F568" i="7"/>
  <c r="F576" i="7"/>
  <c r="F584" i="7"/>
  <c r="F592" i="7"/>
  <c r="F600" i="7"/>
  <c r="F608" i="7"/>
  <c r="F616" i="7"/>
  <c r="F624" i="7"/>
  <c r="F632" i="7"/>
  <c r="F640" i="7"/>
  <c r="F648" i="7"/>
  <c r="F656" i="7"/>
  <c r="F664" i="7"/>
  <c r="F672" i="7"/>
  <c r="F680" i="7"/>
  <c r="F688" i="7"/>
  <c r="F696" i="7"/>
  <c r="F704" i="7"/>
  <c r="F712" i="7"/>
  <c r="F720" i="7"/>
  <c r="F728" i="7"/>
  <c r="F736" i="7"/>
  <c r="F744" i="7"/>
  <c r="F752" i="7"/>
  <c r="F760" i="7"/>
  <c r="F768" i="7"/>
  <c r="F776" i="7"/>
  <c r="F784" i="7"/>
  <c r="F792" i="7"/>
  <c r="F800" i="7"/>
  <c r="F808" i="7"/>
  <c r="F816" i="7"/>
  <c r="F824" i="7"/>
  <c r="F832" i="7"/>
  <c r="F840" i="7"/>
  <c r="F848" i="7"/>
  <c r="F856" i="7"/>
  <c r="F864" i="7"/>
  <c r="F872" i="7"/>
  <c r="F880" i="7"/>
  <c r="F888" i="7"/>
  <c r="F896" i="7"/>
  <c r="F904" i="7"/>
  <c r="F912" i="7"/>
  <c r="F920" i="7"/>
  <c r="F928" i="7"/>
  <c r="F936" i="7"/>
  <c r="F944" i="7"/>
  <c r="F952" i="7"/>
  <c r="F960" i="7"/>
  <c r="F968" i="7"/>
  <c r="F976" i="7"/>
  <c r="F984" i="7"/>
  <c r="F992" i="7"/>
  <c r="F1000" i="7"/>
  <c r="F7" i="7"/>
  <c r="F15" i="7"/>
  <c r="F23" i="7"/>
  <c r="F31" i="7"/>
  <c r="F39" i="7"/>
  <c r="F47" i="7"/>
  <c r="F111" i="7"/>
  <c r="F175" i="7"/>
  <c r="F239" i="7"/>
  <c r="F303" i="7"/>
  <c r="F367" i="7"/>
  <c r="F431" i="7"/>
  <c r="F495" i="7"/>
  <c r="F559" i="7"/>
  <c r="F623" i="7"/>
  <c r="F687" i="7"/>
  <c r="F751" i="7"/>
  <c r="F791" i="7"/>
  <c r="F823" i="7"/>
  <c r="F855" i="7"/>
  <c r="F887" i="7"/>
  <c r="F919" i="7"/>
  <c r="F951" i="7"/>
  <c r="F983" i="7"/>
  <c r="F975" i="7"/>
  <c r="F215" i="7"/>
  <c r="F407" i="7"/>
  <c r="F599" i="7"/>
  <c r="F778" i="7"/>
  <c r="F874" i="7"/>
  <c r="F970" i="7"/>
  <c r="F143" i="7"/>
  <c r="F335" i="7"/>
  <c r="F527" i="7"/>
  <c r="F719" i="7"/>
  <c r="F871" i="7"/>
  <c r="F967" i="7"/>
  <c r="F695" i="7"/>
  <c r="F890" i="7"/>
  <c r="F103" i="7"/>
  <c r="F167" i="7"/>
  <c r="F231" i="7"/>
  <c r="F295" i="7"/>
  <c r="F359" i="7"/>
  <c r="F423" i="7"/>
  <c r="F487" i="7"/>
  <c r="F551" i="7"/>
  <c r="F615" i="7"/>
  <c r="F679" i="7"/>
  <c r="F743" i="7"/>
  <c r="F786" i="7"/>
  <c r="F818" i="7"/>
  <c r="F850" i="7"/>
  <c r="F882" i="7"/>
  <c r="F914" i="7"/>
  <c r="F946" i="7"/>
  <c r="F978" i="7"/>
  <c r="F87" i="7"/>
  <c r="F343" i="7"/>
  <c r="F535" i="7"/>
  <c r="F727" i="7"/>
  <c r="F842" i="7"/>
  <c r="F938" i="7"/>
  <c r="F79" i="7"/>
  <c r="F271" i="7"/>
  <c r="F463" i="7"/>
  <c r="F655" i="7"/>
  <c r="F807" i="7"/>
  <c r="F903" i="7"/>
  <c r="F999" i="7"/>
  <c r="F826" i="7"/>
  <c r="F954" i="7"/>
  <c r="F95" i="7"/>
  <c r="F159" i="7"/>
  <c r="F223" i="7"/>
  <c r="F287" i="7"/>
  <c r="F351" i="7"/>
  <c r="F415" i="7"/>
  <c r="F479" i="7"/>
  <c r="F543" i="7"/>
  <c r="F607" i="7"/>
  <c r="F671" i="7"/>
  <c r="F735" i="7"/>
  <c r="F783" i="7"/>
  <c r="F815" i="7"/>
  <c r="F847" i="7"/>
  <c r="F879" i="7"/>
  <c r="F911" i="7"/>
  <c r="F943" i="7"/>
  <c r="F151" i="7"/>
  <c r="F279" i="7"/>
  <c r="F471" i="7"/>
  <c r="F663" i="7"/>
  <c r="F810" i="7"/>
  <c r="F906" i="7"/>
  <c r="F1002" i="7"/>
  <c r="F207" i="7"/>
  <c r="F399" i="7"/>
  <c r="F591" i="7"/>
  <c r="F775" i="7"/>
  <c r="F839" i="7"/>
  <c r="F935" i="7"/>
  <c r="F759" i="7"/>
  <c r="F858" i="7"/>
  <c r="F986" i="7"/>
  <c r="F71" i="7"/>
  <c r="F135" i="7"/>
  <c r="F199" i="7"/>
  <c r="F263" i="7"/>
  <c r="F327" i="7"/>
  <c r="F391" i="7"/>
  <c r="F455" i="7"/>
  <c r="F519" i="7"/>
  <c r="F583" i="7"/>
  <c r="F647" i="7"/>
  <c r="F711" i="7"/>
  <c r="F770" i="7"/>
  <c r="F802" i="7"/>
  <c r="F834" i="7"/>
  <c r="F866" i="7"/>
  <c r="F898" i="7"/>
  <c r="F930" i="7"/>
  <c r="F962" i="7"/>
  <c r="F994" i="7"/>
  <c r="F63" i="7"/>
  <c r="F127" i="7"/>
  <c r="F191" i="7"/>
  <c r="F255" i="7"/>
  <c r="F319" i="7"/>
  <c r="F383" i="7"/>
  <c r="F447" i="7"/>
  <c r="F511" i="7"/>
  <c r="F575" i="7"/>
  <c r="F639" i="7"/>
  <c r="F703" i="7"/>
  <c r="F767" i="7"/>
  <c r="F799" i="7"/>
  <c r="F831" i="7"/>
  <c r="F863" i="7"/>
  <c r="F895" i="7"/>
  <c r="F927" i="7"/>
  <c r="F959" i="7"/>
  <c r="F991" i="7"/>
  <c r="F55" i="7"/>
  <c r="F119" i="7"/>
  <c r="F183" i="7"/>
  <c r="F247" i="7"/>
  <c r="F311" i="7"/>
  <c r="F375" i="7"/>
  <c r="F439" i="7"/>
  <c r="F503" i="7"/>
  <c r="F567" i="7"/>
  <c r="F631" i="7"/>
  <c r="F794" i="7"/>
  <c r="F922" i="7"/>
  <c r="E14" i="7"/>
  <c r="E22" i="7"/>
  <c r="E30" i="7"/>
  <c r="E38" i="7"/>
  <c r="E46" i="7"/>
  <c r="E54" i="7"/>
  <c r="E62" i="7"/>
  <c r="E70" i="7"/>
  <c r="E78" i="7"/>
  <c r="E86" i="7"/>
  <c r="E94" i="7"/>
  <c r="E102" i="7"/>
  <c r="E110" i="7"/>
  <c r="E118" i="7"/>
  <c r="E126" i="7"/>
  <c r="E134" i="7"/>
  <c r="E142" i="7"/>
  <c r="E150" i="7"/>
  <c r="E158" i="7"/>
  <c r="E166" i="7"/>
  <c r="E174" i="7"/>
  <c r="E182" i="7"/>
  <c r="E190" i="7"/>
  <c r="E198" i="7"/>
  <c r="E206" i="7"/>
  <c r="E214" i="7"/>
  <c r="E222" i="7"/>
  <c r="E230" i="7"/>
  <c r="E238" i="7"/>
  <c r="E246" i="7"/>
  <c r="E254" i="7"/>
  <c r="E262" i="7"/>
  <c r="E270" i="7"/>
  <c r="E278" i="7"/>
  <c r="E286" i="7"/>
  <c r="E294" i="7"/>
  <c r="E302" i="7"/>
  <c r="E310" i="7"/>
  <c r="E318" i="7"/>
  <c r="E326" i="7"/>
  <c r="E334" i="7"/>
  <c r="E342" i="7"/>
  <c r="E350" i="7"/>
  <c r="E358" i="7"/>
  <c r="E366" i="7"/>
  <c r="E374" i="7"/>
  <c r="E382" i="7"/>
  <c r="E390" i="7"/>
  <c r="E398" i="7"/>
  <c r="E406" i="7"/>
  <c r="E414" i="7"/>
  <c r="E422" i="7"/>
  <c r="E430" i="7"/>
  <c r="E438" i="7"/>
  <c r="E446" i="7"/>
  <c r="E454" i="7"/>
  <c r="E462" i="7"/>
  <c r="E470" i="7"/>
  <c r="E478" i="7"/>
  <c r="E486" i="7"/>
  <c r="E494" i="7"/>
  <c r="E502" i="7"/>
  <c r="E510" i="7"/>
  <c r="E518" i="7"/>
  <c r="E526" i="7"/>
  <c r="E534" i="7"/>
  <c r="E542" i="7"/>
  <c r="E550" i="7"/>
  <c r="E558" i="7"/>
  <c r="E566" i="7"/>
  <c r="E574" i="7"/>
  <c r="E582" i="7"/>
  <c r="E590" i="7"/>
  <c r="E598" i="7"/>
  <c r="E606" i="7"/>
  <c r="E614" i="7"/>
  <c r="E622" i="7"/>
  <c r="E630" i="7"/>
  <c r="E638" i="7"/>
  <c r="E646" i="7"/>
  <c r="E654" i="7"/>
  <c r="E662" i="7"/>
  <c r="E670" i="7"/>
  <c r="E678" i="7"/>
  <c r="E686" i="7"/>
  <c r="E694" i="7"/>
  <c r="E702" i="7"/>
  <c r="E710" i="7"/>
  <c r="E718" i="7"/>
  <c r="E726" i="7"/>
  <c r="E734" i="7"/>
  <c r="E742" i="7"/>
  <c r="E750" i="7"/>
  <c r="E758" i="7"/>
  <c r="E766" i="7"/>
  <c r="E774" i="7"/>
  <c r="E782" i="7"/>
  <c r="E790" i="7"/>
  <c r="E798" i="7"/>
  <c r="E806" i="7"/>
  <c r="E814" i="7"/>
  <c r="E822" i="7"/>
  <c r="E830" i="7"/>
  <c r="E838" i="7"/>
  <c r="E846" i="7"/>
  <c r="E854" i="7"/>
  <c r="E862" i="7"/>
  <c r="E870" i="7"/>
  <c r="E878" i="7"/>
  <c r="E886" i="7"/>
  <c r="E894" i="7"/>
  <c r="E902" i="7"/>
  <c r="E910" i="7"/>
  <c r="E918" i="7"/>
  <c r="E926" i="7"/>
  <c r="E934" i="7"/>
  <c r="E942" i="7"/>
  <c r="E950" i="7"/>
  <c r="E958" i="7"/>
  <c r="E966" i="7"/>
  <c r="E974" i="7"/>
  <c r="E982" i="7"/>
  <c r="E990" i="7"/>
  <c r="E998" i="7"/>
  <c r="E27" i="7"/>
  <c r="E91" i="7"/>
  <c r="E123" i="7"/>
  <c r="E155" i="7"/>
  <c r="E179" i="7"/>
  <c r="E203" i="7"/>
  <c r="E227" i="7"/>
  <c r="E251" i="7"/>
  <c r="E275" i="7"/>
  <c r="E291" i="7"/>
  <c r="E307" i="7"/>
  <c r="E331" i="7"/>
  <c r="E347" i="7"/>
  <c r="E371" i="7"/>
  <c r="E395" i="7"/>
  <c r="E419" i="7"/>
  <c r="E443" i="7"/>
  <c r="E467" i="7"/>
  <c r="E491" i="7"/>
  <c r="E515" i="7"/>
  <c r="E539" i="7"/>
  <c r="E563" i="7"/>
  <c r="E587" i="7"/>
  <c r="E611" i="7"/>
  <c r="E635" i="7"/>
  <c r="E659" i="7"/>
  <c r="E683" i="7"/>
  <c r="E707" i="7"/>
  <c r="E731" i="7"/>
  <c r="E755" i="7"/>
  <c r="E787" i="7"/>
  <c r="E811" i="7"/>
  <c r="E835" i="7"/>
  <c r="E851" i="7"/>
  <c r="E875" i="7"/>
  <c r="E899" i="7"/>
  <c r="E923" i="7"/>
  <c r="E947" i="7"/>
  <c r="E971" i="7"/>
  <c r="E995" i="7"/>
  <c r="E18" i="7"/>
  <c r="E58" i="7"/>
  <c r="E82" i="7"/>
  <c r="E106" i="7"/>
  <c r="E122" i="7"/>
  <c r="E146" i="7"/>
  <c r="E170" i="7"/>
  <c r="E194" i="7"/>
  <c r="E218" i="7"/>
  <c r="E242" i="7"/>
  <c r="E274" i="7"/>
  <c r="E298" i="7"/>
  <c r="E322" i="7"/>
  <c r="E346" i="7"/>
  <c r="E362" i="7"/>
  <c r="E386" i="7"/>
  <c r="E410" i="7"/>
  <c r="E434" i="7"/>
  <c r="E458" i="7"/>
  <c r="E474" i="7"/>
  <c r="E498" i="7"/>
  <c r="E522" i="7"/>
  <c r="E546" i="7"/>
  <c r="E570" i="7"/>
  <c r="E594" i="7"/>
  <c r="E618" i="7"/>
  <c r="E642" i="7"/>
  <c r="E666" i="7"/>
  <c r="E690" i="7"/>
  <c r="E714" i="7"/>
  <c r="E738" i="7"/>
  <c r="E13" i="7"/>
  <c r="E21" i="7"/>
  <c r="E29" i="7"/>
  <c r="E37" i="7"/>
  <c r="E45" i="7"/>
  <c r="E53" i="7"/>
  <c r="E61" i="7"/>
  <c r="E69" i="7"/>
  <c r="E77" i="7"/>
  <c r="E85" i="7"/>
  <c r="E93" i="7"/>
  <c r="E101" i="7"/>
  <c r="E109" i="7"/>
  <c r="E117" i="7"/>
  <c r="E125" i="7"/>
  <c r="E133" i="7"/>
  <c r="E141" i="7"/>
  <c r="E149" i="7"/>
  <c r="E157" i="7"/>
  <c r="E165" i="7"/>
  <c r="E173" i="7"/>
  <c r="E181" i="7"/>
  <c r="E189" i="7"/>
  <c r="E197" i="7"/>
  <c r="E205" i="7"/>
  <c r="E213" i="7"/>
  <c r="E221" i="7"/>
  <c r="E229" i="7"/>
  <c r="E237" i="7"/>
  <c r="E245" i="7"/>
  <c r="E253" i="7"/>
  <c r="E261" i="7"/>
  <c r="E269" i="7"/>
  <c r="E277" i="7"/>
  <c r="E285" i="7"/>
  <c r="E293" i="7"/>
  <c r="E301" i="7"/>
  <c r="E309" i="7"/>
  <c r="E317" i="7"/>
  <c r="E325" i="7"/>
  <c r="E333" i="7"/>
  <c r="E341" i="7"/>
  <c r="E349" i="7"/>
  <c r="E357" i="7"/>
  <c r="E365" i="7"/>
  <c r="E373" i="7"/>
  <c r="E381" i="7"/>
  <c r="E389" i="7"/>
  <c r="E397" i="7"/>
  <c r="E405" i="7"/>
  <c r="E413" i="7"/>
  <c r="E421" i="7"/>
  <c r="E429" i="7"/>
  <c r="E437" i="7"/>
  <c r="E445" i="7"/>
  <c r="E453" i="7"/>
  <c r="E461" i="7"/>
  <c r="E469" i="7"/>
  <c r="E477" i="7"/>
  <c r="E485" i="7"/>
  <c r="E493" i="7"/>
  <c r="E501" i="7"/>
  <c r="E509" i="7"/>
  <c r="E517" i="7"/>
  <c r="E525" i="7"/>
  <c r="E533" i="7"/>
  <c r="E541" i="7"/>
  <c r="E549" i="7"/>
  <c r="E557" i="7"/>
  <c r="E565" i="7"/>
  <c r="E573" i="7"/>
  <c r="E581" i="7"/>
  <c r="E589" i="7"/>
  <c r="E597" i="7"/>
  <c r="E605" i="7"/>
  <c r="E613" i="7"/>
  <c r="E621" i="7"/>
  <c r="E629" i="7"/>
  <c r="E637" i="7"/>
  <c r="E645" i="7"/>
  <c r="E653" i="7"/>
  <c r="E661" i="7"/>
  <c r="E669" i="7"/>
  <c r="E677" i="7"/>
  <c r="E685" i="7"/>
  <c r="E693" i="7"/>
  <c r="E701" i="7"/>
  <c r="E709" i="7"/>
  <c r="E717" i="7"/>
  <c r="E725" i="7"/>
  <c r="E733" i="7"/>
  <c r="E741" i="7"/>
  <c r="E749" i="7"/>
  <c r="E757" i="7"/>
  <c r="E765" i="7"/>
  <c r="E773" i="7"/>
  <c r="E781" i="7"/>
  <c r="E789" i="7"/>
  <c r="E797" i="7"/>
  <c r="E805" i="7"/>
  <c r="E813" i="7"/>
  <c r="E821" i="7"/>
  <c r="E829" i="7"/>
  <c r="E837" i="7"/>
  <c r="E845" i="7"/>
  <c r="E853" i="7"/>
  <c r="E861" i="7"/>
  <c r="E869" i="7"/>
  <c r="E877" i="7"/>
  <c r="E885" i="7"/>
  <c r="E893" i="7"/>
  <c r="E901" i="7"/>
  <c r="E909" i="7"/>
  <c r="E917" i="7"/>
  <c r="E925" i="7"/>
  <c r="E933" i="7"/>
  <c r="E941" i="7"/>
  <c r="E949" i="7"/>
  <c r="E957" i="7"/>
  <c r="E965" i="7"/>
  <c r="E973" i="7"/>
  <c r="E981" i="7"/>
  <c r="E989" i="7"/>
  <c r="E997" i="7"/>
  <c r="E19" i="7"/>
  <c r="E59" i="7"/>
  <c r="E75" i="7"/>
  <c r="E99" i="7"/>
  <c r="E115" i="7"/>
  <c r="E139" i="7"/>
  <c r="E163" i="7"/>
  <c r="E195" i="7"/>
  <c r="E219" i="7"/>
  <c r="E243" i="7"/>
  <c r="E259" i="7"/>
  <c r="E283" i="7"/>
  <c r="E315" i="7"/>
  <c r="E339" i="7"/>
  <c r="E363" i="7"/>
  <c r="E387" i="7"/>
  <c r="E411" i="7"/>
  <c r="E435" i="7"/>
  <c r="E459" i="7"/>
  <c r="E483" i="7"/>
  <c r="E507" i="7"/>
  <c r="E531" i="7"/>
  <c r="E555" i="7"/>
  <c r="E579" i="7"/>
  <c r="E603" i="7"/>
  <c r="E627" i="7"/>
  <c r="E651" i="7"/>
  <c r="E675" i="7"/>
  <c r="E699" i="7"/>
  <c r="E723" i="7"/>
  <c r="E747" i="7"/>
  <c r="E771" i="7"/>
  <c r="E795" i="7"/>
  <c r="E819" i="7"/>
  <c r="E843" i="7"/>
  <c r="E867" i="7"/>
  <c r="E891" i="7"/>
  <c r="E915" i="7"/>
  <c r="E939" i="7"/>
  <c r="E963" i="7"/>
  <c r="E987" i="7"/>
  <c r="E26" i="7"/>
  <c r="E34" i="7"/>
  <c r="E50" i="7"/>
  <c r="E74" i="7"/>
  <c r="E98" i="7"/>
  <c r="E130" i="7"/>
  <c r="E162" i="7"/>
  <c r="E186" i="7"/>
  <c r="E210" i="7"/>
  <c r="E234" i="7"/>
  <c r="E258" i="7"/>
  <c r="E282" i="7"/>
  <c r="E306" i="7"/>
  <c r="E330" i="7"/>
  <c r="E354" i="7"/>
  <c r="E378" i="7"/>
  <c r="E402" i="7"/>
  <c r="E426" i="7"/>
  <c r="E442" i="7"/>
  <c r="E466" i="7"/>
  <c r="E490" i="7"/>
  <c r="E514" i="7"/>
  <c r="E538" i="7"/>
  <c r="E562" i="7"/>
  <c r="E586" i="7"/>
  <c r="E610" i="7"/>
  <c r="E634" i="7"/>
  <c r="E658" i="7"/>
  <c r="E682" i="7"/>
  <c r="E706" i="7"/>
  <c r="E722" i="7"/>
  <c r="E12" i="7"/>
  <c r="E20" i="7"/>
  <c r="E28" i="7"/>
  <c r="E36" i="7"/>
  <c r="E44" i="7"/>
  <c r="E52" i="7"/>
  <c r="E60" i="7"/>
  <c r="E68" i="7"/>
  <c r="E76" i="7"/>
  <c r="E84" i="7"/>
  <c r="E92" i="7"/>
  <c r="E100" i="7"/>
  <c r="E108" i="7"/>
  <c r="E116" i="7"/>
  <c r="E124" i="7"/>
  <c r="E132" i="7"/>
  <c r="E140" i="7"/>
  <c r="E148" i="7"/>
  <c r="E156" i="7"/>
  <c r="E164" i="7"/>
  <c r="E172" i="7"/>
  <c r="E180" i="7"/>
  <c r="E188" i="7"/>
  <c r="E196" i="7"/>
  <c r="E204" i="7"/>
  <c r="E212" i="7"/>
  <c r="E220" i="7"/>
  <c r="E228" i="7"/>
  <c r="E236" i="7"/>
  <c r="E244" i="7"/>
  <c r="E252" i="7"/>
  <c r="E260" i="7"/>
  <c r="E268" i="7"/>
  <c r="E276" i="7"/>
  <c r="E284" i="7"/>
  <c r="E292" i="7"/>
  <c r="E300" i="7"/>
  <c r="E308" i="7"/>
  <c r="E316" i="7"/>
  <c r="E324" i="7"/>
  <c r="E332" i="7"/>
  <c r="E340" i="7"/>
  <c r="E348" i="7"/>
  <c r="E356" i="7"/>
  <c r="E364" i="7"/>
  <c r="E372" i="7"/>
  <c r="E380" i="7"/>
  <c r="E388" i="7"/>
  <c r="E396" i="7"/>
  <c r="E404" i="7"/>
  <c r="E412" i="7"/>
  <c r="E420" i="7"/>
  <c r="E428" i="7"/>
  <c r="E436" i="7"/>
  <c r="E444" i="7"/>
  <c r="E452" i="7"/>
  <c r="E460" i="7"/>
  <c r="E468" i="7"/>
  <c r="E476" i="7"/>
  <c r="E484" i="7"/>
  <c r="E492" i="7"/>
  <c r="E500" i="7"/>
  <c r="E508" i="7"/>
  <c r="E516" i="7"/>
  <c r="E524" i="7"/>
  <c r="E532" i="7"/>
  <c r="E540" i="7"/>
  <c r="E548" i="7"/>
  <c r="E556" i="7"/>
  <c r="E564" i="7"/>
  <c r="E572" i="7"/>
  <c r="E580" i="7"/>
  <c r="E588" i="7"/>
  <c r="E596" i="7"/>
  <c r="E604" i="7"/>
  <c r="E612" i="7"/>
  <c r="E620" i="7"/>
  <c r="E628" i="7"/>
  <c r="E636" i="7"/>
  <c r="E644" i="7"/>
  <c r="E652" i="7"/>
  <c r="E660" i="7"/>
  <c r="E668" i="7"/>
  <c r="E676" i="7"/>
  <c r="E684" i="7"/>
  <c r="E692" i="7"/>
  <c r="E700" i="7"/>
  <c r="E708" i="7"/>
  <c r="E716" i="7"/>
  <c r="E724" i="7"/>
  <c r="E732" i="7"/>
  <c r="E740" i="7"/>
  <c r="E748" i="7"/>
  <c r="E756" i="7"/>
  <c r="E764" i="7"/>
  <c r="E772" i="7"/>
  <c r="E780" i="7"/>
  <c r="E788" i="7"/>
  <c r="E796" i="7"/>
  <c r="E804" i="7"/>
  <c r="E812" i="7"/>
  <c r="E820" i="7"/>
  <c r="E828" i="7"/>
  <c r="E836" i="7"/>
  <c r="E844" i="7"/>
  <c r="E852" i="7"/>
  <c r="E860" i="7"/>
  <c r="E868" i="7"/>
  <c r="E876" i="7"/>
  <c r="E884" i="7"/>
  <c r="E892" i="7"/>
  <c r="E900" i="7"/>
  <c r="E908" i="7"/>
  <c r="E916" i="7"/>
  <c r="E924" i="7"/>
  <c r="E932" i="7"/>
  <c r="E940" i="7"/>
  <c r="E948" i="7"/>
  <c r="E956" i="7"/>
  <c r="E964" i="7"/>
  <c r="E972" i="7"/>
  <c r="E980" i="7"/>
  <c r="E988" i="7"/>
  <c r="E996" i="7"/>
  <c r="E11" i="7"/>
  <c r="E35" i="7"/>
  <c r="E43" i="7"/>
  <c r="E51" i="7"/>
  <c r="E67" i="7"/>
  <c r="E83" i="7"/>
  <c r="E107" i="7"/>
  <c r="E131" i="7"/>
  <c r="E147" i="7"/>
  <c r="E171" i="7"/>
  <c r="E187" i="7"/>
  <c r="E211" i="7"/>
  <c r="E235" i="7"/>
  <c r="E267" i="7"/>
  <c r="E299" i="7"/>
  <c r="E323" i="7"/>
  <c r="E355" i="7"/>
  <c r="E379" i="7"/>
  <c r="E403" i="7"/>
  <c r="E427" i="7"/>
  <c r="E451" i="7"/>
  <c r="E475" i="7"/>
  <c r="E499" i="7"/>
  <c r="E523" i="7"/>
  <c r="E547" i="7"/>
  <c r="E571" i="7"/>
  <c r="E595" i="7"/>
  <c r="E619" i="7"/>
  <c r="E643" i="7"/>
  <c r="E667" i="7"/>
  <c r="E691" i="7"/>
  <c r="E715" i="7"/>
  <c r="E739" i="7"/>
  <c r="E763" i="7"/>
  <c r="E779" i="7"/>
  <c r="E803" i="7"/>
  <c r="E827" i="7"/>
  <c r="E859" i="7"/>
  <c r="E883" i="7"/>
  <c r="E907" i="7"/>
  <c r="E931" i="7"/>
  <c r="E955" i="7"/>
  <c r="E979" i="7"/>
  <c r="E10" i="7"/>
  <c r="E42" i="7"/>
  <c r="E66" i="7"/>
  <c r="E90" i="7"/>
  <c r="E114" i="7"/>
  <c r="E138" i="7"/>
  <c r="E154" i="7"/>
  <c r="E178" i="7"/>
  <c r="E202" i="7"/>
  <c r="E226" i="7"/>
  <c r="E250" i="7"/>
  <c r="E266" i="7"/>
  <c r="E290" i="7"/>
  <c r="E314" i="7"/>
  <c r="E338" i="7"/>
  <c r="E370" i="7"/>
  <c r="E394" i="7"/>
  <c r="E418" i="7"/>
  <c r="E450" i="7"/>
  <c r="E482" i="7"/>
  <c r="E506" i="7"/>
  <c r="E530" i="7"/>
  <c r="E554" i="7"/>
  <c r="E578" i="7"/>
  <c r="E602" i="7"/>
  <c r="E626" i="7"/>
  <c r="E650" i="7"/>
  <c r="E674" i="7"/>
  <c r="E698" i="7"/>
  <c r="E730" i="7"/>
  <c r="E9" i="7"/>
  <c r="E17" i="7"/>
  <c r="E25" i="7"/>
  <c r="E33" i="7"/>
  <c r="E41" i="7"/>
  <c r="E49" i="7"/>
  <c r="E57" i="7"/>
  <c r="E65" i="7"/>
  <c r="E73" i="7"/>
  <c r="E81" i="7"/>
  <c r="E89" i="7"/>
  <c r="E97" i="7"/>
  <c r="E105" i="7"/>
  <c r="E113" i="7"/>
  <c r="E121" i="7"/>
  <c r="E129" i="7"/>
  <c r="E137" i="7"/>
  <c r="E145" i="7"/>
  <c r="E153" i="7"/>
  <c r="E161" i="7"/>
  <c r="E169" i="7"/>
  <c r="E177" i="7"/>
  <c r="E185" i="7"/>
  <c r="E193" i="7"/>
  <c r="E201" i="7"/>
  <c r="E209" i="7"/>
  <c r="E217" i="7"/>
  <c r="E225" i="7"/>
  <c r="E233" i="7"/>
  <c r="E241" i="7"/>
  <c r="E249" i="7"/>
  <c r="E257" i="7"/>
  <c r="E265" i="7"/>
  <c r="E273" i="7"/>
  <c r="E281" i="7"/>
  <c r="E289" i="7"/>
  <c r="E297" i="7"/>
  <c r="E305" i="7"/>
  <c r="E313" i="7"/>
  <c r="E321" i="7"/>
  <c r="E329" i="7"/>
  <c r="E337" i="7"/>
  <c r="E345" i="7"/>
  <c r="E353" i="7"/>
  <c r="E361" i="7"/>
  <c r="E369" i="7"/>
  <c r="E377" i="7"/>
  <c r="E385" i="7"/>
  <c r="E393" i="7"/>
  <c r="E401" i="7"/>
  <c r="E409" i="7"/>
  <c r="E417" i="7"/>
  <c r="E425" i="7"/>
  <c r="E433" i="7"/>
  <c r="E441" i="7"/>
  <c r="E449" i="7"/>
  <c r="E457" i="7"/>
  <c r="E465" i="7"/>
  <c r="E473" i="7"/>
  <c r="E481" i="7"/>
  <c r="E489" i="7"/>
  <c r="E497" i="7"/>
  <c r="E505" i="7"/>
  <c r="E513" i="7"/>
  <c r="E521" i="7"/>
  <c r="E529" i="7"/>
  <c r="E537" i="7"/>
  <c r="E545" i="7"/>
  <c r="E553" i="7"/>
  <c r="E561" i="7"/>
  <c r="E569" i="7"/>
  <c r="E577" i="7"/>
  <c r="E585" i="7"/>
  <c r="E593" i="7"/>
  <c r="E601" i="7"/>
  <c r="E609" i="7"/>
  <c r="E617" i="7"/>
  <c r="E625" i="7"/>
  <c r="E633" i="7"/>
  <c r="E641" i="7"/>
  <c r="E649" i="7"/>
  <c r="E657" i="7"/>
  <c r="E665" i="7"/>
  <c r="E673" i="7"/>
  <c r="E681" i="7"/>
  <c r="E689" i="7"/>
  <c r="E697" i="7"/>
  <c r="E705" i="7"/>
  <c r="E713" i="7"/>
  <c r="E721" i="7"/>
  <c r="E729" i="7"/>
  <c r="E737" i="7"/>
  <c r="E745" i="7"/>
  <c r="E753" i="7"/>
  <c r="E761" i="7"/>
  <c r="E769" i="7"/>
  <c r="E777" i="7"/>
  <c r="E785" i="7"/>
  <c r="E793" i="7"/>
  <c r="E801" i="7"/>
  <c r="E809" i="7"/>
  <c r="E817" i="7"/>
  <c r="E825" i="7"/>
  <c r="E833" i="7"/>
  <c r="E841" i="7"/>
  <c r="E849" i="7"/>
  <c r="E857" i="7"/>
  <c r="E865" i="7"/>
  <c r="E873" i="7"/>
  <c r="E881" i="7"/>
  <c r="E889" i="7"/>
  <c r="E897" i="7"/>
  <c r="E905" i="7"/>
  <c r="E913" i="7"/>
  <c r="E921" i="7"/>
  <c r="E929" i="7"/>
  <c r="E937" i="7"/>
  <c r="E945" i="7"/>
  <c r="E953" i="7"/>
  <c r="E961" i="7"/>
  <c r="E969" i="7"/>
  <c r="E977" i="7"/>
  <c r="E985" i="7"/>
  <c r="E993" i="7"/>
  <c r="E1001" i="7"/>
  <c r="E8" i="7"/>
  <c r="E16" i="7"/>
  <c r="E24" i="7"/>
  <c r="E32" i="7"/>
  <c r="E40" i="7"/>
  <c r="E48" i="7"/>
  <c r="E56" i="7"/>
  <c r="E64" i="7"/>
  <c r="E72" i="7"/>
  <c r="E80" i="7"/>
  <c r="E88" i="7"/>
  <c r="E96" i="7"/>
  <c r="E104" i="7"/>
  <c r="E112" i="7"/>
  <c r="E120" i="7"/>
  <c r="E128" i="7"/>
  <c r="E136" i="7"/>
  <c r="E144" i="7"/>
  <c r="E152" i="7"/>
  <c r="E160" i="7"/>
  <c r="E168" i="7"/>
  <c r="E176" i="7"/>
  <c r="E184" i="7"/>
  <c r="E192" i="7"/>
  <c r="E200" i="7"/>
  <c r="E208" i="7"/>
  <c r="E216" i="7"/>
  <c r="E224" i="7"/>
  <c r="E232" i="7"/>
  <c r="E240" i="7"/>
  <c r="E248" i="7"/>
  <c r="E256" i="7"/>
  <c r="E264" i="7"/>
  <c r="E272" i="7"/>
  <c r="E280" i="7"/>
  <c r="E288" i="7"/>
  <c r="E296" i="7"/>
  <c r="E304" i="7"/>
  <c r="E312" i="7"/>
  <c r="E320" i="7"/>
  <c r="E328" i="7"/>
  <c r="E336" i="7"/>
  <c r="E344" i="7"/>
  <c r="E352" i="7"/>
  <c r="E360" i="7"/>
  <c r="E368" i="7"/>
  <c r="E376" i="7"/>
  <c r="E384" i="7"/>
  <c r="E392" i="7"/>
  <c r="E400" i="7"/>
  <c r="E408" i="7"/>
  <c r="E416" i="7"/>
  <c r="E424" i="7"/>
  <c r="E432" i="7"/>
  <c r="E440" i="7"/>
  <c r="E448" i="7"/>
  <c r="E456" i="7"/>
  <c r="E464" i="7"/>
  <c r="E472" i="7"/>
  <c r="E480" i="7"/>
  <c r="E488" i="7"/>
  <c r="E496" i="7"/>
  <c r="E504" i="7"/>
  <c r="E512" i="7"/>
  <c r="E520" i="7"/>
  <c r="E528" i="7"/>
  <c r="E536" i="7"/>
  <c r="E544" i="7"/>
  <c r="E552" i="7"/>
  <c r="E560" i="7"/>
  <c r="E568" i="7"/>
  <c r="E576" i="7"/>
  <c r="E584" i="7"/>
  <c r="E592" i="7"/>
  <c r="E600" i="7"/>
  <c r="E608" i="7"/>
  <c r="E616" i="7"/>
  <c r="E624" i="7"/>
  <c r="E632" i="7"/>
  <c r="E640" i="7"/>
  <c r="E648" i="7"/>
  <c r="E656" i="7"/>
  <c r="E664" i="7"/>
  <c r="E672" i="7"/>
  <c r="E680" i="7"/>
  <c r="E688" i="7"/>
  <c r="E696" i="7"/>
  <c r="E704" i="7"/>
  <c r="E712" i="7"/>
  <c r="E720" i="7"/>
  <c r="E728" i="7"/>
  <c r="E736" i="7"/>
  <c r="E744" i="7"/>
  <c r="E752" i="7"/>
  <c r="E760" i="7"/>
  <c r="E768" i="7"/>
  <c r="E776" i="7"/>
  <c r="E784" i="7"/>
  <c r="E792" i="7"/>
  <c r="E800" i="7"/>
  <c r="E808" i="7"/>
  <c r="E816" i="7"/>
  <c r="E824" i="7"/>
  <c r="E832" i="7"/>
  <c r="E840" i="7"/>
  <c r="E848" i="7"/>
  <c r="E856" i="7"/>
  <c r="E864" i="7"/>
  <c r="E872" i="7"/>
  <c r="E880" i="7"/>
  <c r="E888" i="7"/>
  <c r="E896" i="7"/>
  <c r="E904" i="7"/>
  <c r="E912" i="7"/>
  <c r="E920" i="7"/>
  <c r="E928" i="7"/>
  <c r="E936" i="7"/>
  <c r="E944" i="7"/>
  <c r="E952" i="7"/>
  <c r="E960" i="7"/>
  <c r="E968" i="7"/>
  <c r="E976" i="7"/>
  <c r="E984" i="7"/>
  <c r="E992" i="7"/>
  <c r="E1000" i="7"/>
  <c r="E7" i="7"/>
  <c r="E15" i="7"/>
  <c r="E23" i="7"/>
  <c r="E31" i="7"/>
  <c r="E39" i="7"/>
  <c r="E47" i="7"/>
  <c r="E111" i="7"/>
  <c r="E175" i="7"/>
  <c r="E239" i="7"/>
  <c r="E303" i="7"/>
  <c r="E367" i="7"/>
  <c r="E431" i="7"/>
  <c r="E495" i="7"/>
  <c r="E559" i="7"/>
  <c r="E623" i="7"/>
  <c r="E687" i="7"/>
  <c r="E746" i="7"/>
  <c r="E778" i="7"/>
  <c r="E810" i="7"/>
  <c r="E842" i="7"/>
  <c r="E874" i="7"/>
  <c r="E906" i="7"/>
  <c r="E938" i="7"/>
  <c r="E970" i="7"/>
  <c r="E1002" i="7"/>
  <c r="E215" i="7"/>
  <c r="E407" i="7"/>
  <c r="E663" i="7"/>
  <c r="E799" i="7"/>
  <c r="E895" i="7"/>
  <c r="E991" i="7"/>
  <c r="E143" i="7"/>
  <c r="E399" i="7"/>
  <c r="E591" i="7"/>
  <c r="E762" i="7"/>
  <c r="E826" i="7"/>
  <c r="E890" i="7"/>
  <c r="E986" i="7"/>
  <c r="E911" i="7"/>
  <c r="E103" i="7"/>
  <c r="E167" i="7"/>
  <c r="E231" i="7"/>
  <c r="E295" i="7"/>
  <c r="E359" i="7"/>
  <c r="E423" i="7"/>
  <c r="E487" i="7"/>
  <c r="E551" i="7"/>
  <c r="E615" i="7"/>
  <c r="E679" i="7"/>
  <c r="E743" i="7"/>
  <c r="E775" i="7"/>
  <c r="E807" i="7"/>
  <c r="E839" i="7"/>
  <c r="E871" i="7"/>
  <c r="E903" i="7"/>
  <c r="E935" i="7"/>
  <c r="E967" i="7"/>
  <c r="E999" i="7"/>
  <c r="E87" i="7"/>
  <c r="E343" i="7"/>
  <c r="E535" i="7"/>
  <c r="E727" i="7"/>
  <c r="E831" i="7"/>
  <c r="E927" i="7"/>
  <c r="E79" i="7"/>
  <c r="E271" i="7"/>
  <c r="E463" i="7"/>
  <c r="E655" i="7"/>
  <c r="E794" i="7"/>
  <c r="E922" i="7"/>
  <c r="E847" i="7"/>
  <c r="E943" i="7"/>
  <c r="E95" i="7"/>
  <c r="E159" i="7"/>
  <c r="E223" i="7"/>
  <c r="E287" i="7"/>
  <c r="E351" i="7"/>
  <c r="E415" i="7"/>
  <c r="E479" i="7"/>
  <c r="E543" i="7"/>
  <c r="E607" i="7"/>
  <c r="E671" i="7"/>
  <c r="E735" i="7"/>
  <c r="E770" i="7"/>
  <c r="E802" i="7"/>
  <c r="E834" i="7"/>
  <c r="E866" i="7"/>
  <c r="E898" i="7"/>
  <c r="E930" i="7"/>
  <c r="E962" i="7"/>
  <c r="E994" i="7"/>
  <c r="E151" i="7"/>
  <c r="E279" i="7"/>
  <c r="E471" i="7"/>
  <c r="E599" i="7"/>
  <c r="E767" i="7"/>
  <c r="E863" i="7"/>
  <c r="E959" i="7"/>
  <c r="E207" i="7"/>
  <c r="E335" i="7"/>
  <c r="E527" i="7"/>
  <c r="E719" i="7"/>
  <c r="E858" i="7"/>
  <c r="E954" i="7"/>
  <c r="E815" i="7"/>
  <c r="E975" i="7"/>
  <c r="E71" i="7"/>
  <c r="E135" i="7"/>
  <c r="E199" i="7"/>
  <c r="E263" i="7"/>
  <c r="E327" i="7"/>
  <c r="E391" i="7"/>
  <c r="E455" i="7"/>
  <c r="E519" i="7"/>
  <c r="E583" i="7"/>
  <c r="E647" i="7"/>
  <c r="E711" i="7"/>
  <c r="E759" i="7"/>
  <c r="E791" i="7"/>
  <c r="E823" i="7"/>
  <c r="E855" i="7"/>
  <c r="E887" i="7"/>
  <c r="E919" i="7"/>
  <c r="E951" i="7"/>
  <c r="E983" i="7"/>
  <c r="E63" i="7"/>
  <c r="E127" i="7"/>
  <c r="E191" i="7"/>
  <c r="E255" i="7"/>
  <c r="E319" i="7"/>
  <c r="E383" i="7"/>
  <c r="E447" i="7"/>
  <c r="E511" i="7"/>
  <c r="E575" i="7"/>
  <c r="E639" i="7"/>
  <c r="E703" i="7"/>
  <c r="E754" i="7"/>
  <c r="E786" i="7"/>
  <c r="E818" i="7"/>
  <c r="E850" i="7"/>
  <c r="E882" i="7"/>
  <c r="E914" i="7"/>
  <c r="E946" i="7"/>
  <c r="E978" i="7"/>
  <c r="E55" i="7"/>
  <c r="E119" i="7"/>
  <c r="E183" i="7"/>
  <c r="E247" i="7"/>
  <c r="E311" i="7"/>
  <c r="E375" i="7"/>
  <c r="E439" i="7"/>
  <c r="E503" i="7"/>
  <c r="E567" i="7"/>
  <c r="E631" i="7"/>
  <c r="E695" i="7"/>
  <c r="E751" i="7"/>
  <c r="E783" i="7"/>
  <c r="E879" i="7"/>
  <c r="D14" i="7"/>
  <c r="D22" i="7"/>
  <c r="D30" i="7"/>
  <c r="D38" i="7"/>
  <c r="D46" i="7"/>
  <c r="D54" i="7"/>
  <c r="D62" i="7"/>
  <c r="D70" i="7"/>
  <c r="D78" i="7"/>
  <c r="D86" i="7"/>
  <c r="D94" i="7"/>
  <c r="D102" i="7"/>
  <c r="D110" i="7"/>
  <c r="D118" i="7"/>
  <c r="D126" i="7"/>
  <c r="D134" i="7"/>
  <c r="D142" i="7"/>
  <c r="D150" i="7"/>
  <c r="D158" i="7"/>
  <c r="D166" i="7"/>
  <c r="D174" i="7"/>
  <c r="D182" i="7"/>
  <c r="D190" i="7"/>
  <c r="D198" i="7"/>
  <c r="D206" i="7"/>
  <c r="D214" i="7"/>
  <c r="D222" i="7"/>
  <c r="D230" i="7"/>
  <c r="D238" i="7"/>
  <c r="D246" i="7"/>
  <c r="D254" i="7"/>
  <c r="D262" i="7"/>
  <c r="D270" i="7"/>
  <c r="D278" i="7"/>
  <c r="D286" i="7"/>
  <c r="D294" i="7"/>
  <c r="D302" i="7"/>
  <c r="D310" i="7"/>
  <c r="D318" i="7"/>
  <c r="D326" i="7"/>
  <c r="D334" i="7"/>
  <c r="D342" i="7"/>
  <c r="D350" i="7"/>
  <c r="D358" i="7"/>
  <c r="D366" i="7"/>
  <c r="D374" i="7"/>
  <c r="D382" i="7"/>
  <c r="D390" i="7"/>
  <c r="D398" i="7"/>
  <c r="D406" i="7"/>
  <c r="D414" i="7"/>
  <c r="D422" i="7"/>
  <c r="D430" i="7"/>
  <c r="D438" i="7"/>
  <c r="D446" i="7"/>
  <c r="D454" i="7"/>
  <c r="D462" i="7"/>
  <c r="D470" i="7"/>
  <c r="D478" i="7"/>
  <c r="D486" i="7"/>
  <c r="D494" i="7"/>
  <c r="D502" i="7"/>
  <c r="D510" i="7"/>
  <c r="D518" i="7"/>
  <c r="D526" i="7"/>
  <c r="D534" i="7"/>
  <c r="D542" i="7"/>
  <c r="D550" i="7"/>
  <c r="D558" i="7"/>
  <c r="D566" i="7"/>
  <c r="D574" i="7"/>
  <c r="D582" i="7"/>
  <c r="D590" i="7"/>
  <c r="D598" i="7"/>
  <c r="D606" i="7"/>
  <c r="D614" i="7"/>
  <c r="D622" i="7"/>
  <c r="D630" i="7"/>
  <c r="D638" i="7"/>
  <c r="D646" i="7"/>
  <c r="D654" i="7"/>
  <c r="D662" i="7"/>
  <c r="D670" i="7"/>
  <c r="D678" i="7"/>
  <c r="D686" i="7"/>
  <c r="D694" i="7"/>
  <c r="D702" i="7"/>
  <c r="D710" i="7"/>
  <c r="D718" i="7"/>
  <c r="D726" i="7"/>
  <c r="D734" i="7"/>
  <c r="D742" i="7"/>
  <c r="D750" i="7"/>
  <c r="D758" i="7"/>
  <c r="D766" i="7"/>
  <c r="D774" i="7"/>
  <c r="D782" i="7"/>
  <c r="D790" i="7"/>
  <c r="D798" i="7"/>
  <c r="D806" i="7"/>
  <c r="D814" i="7"/>
  <c r="D822" i="7"/>
  <c r="D830" i="7"/>
  <c r="D838" i="7"/>
  <c r="D846" i="7"/>
  <c r="D854" i="7"/>
  <c r="D862" i="7"/>
  <c r="D870" i="7"/>
  <c r="D878" i="7"/>
  <c r="D886" i="7"/>
  <c r="D894" i="7"/>
  <c r="D902" i="7"/>
  <c r="D910" i="7"/>
  <c r="D918" i="7"/>
  <c r="D926" i="7"/>
  <c r="D934" i="7"/>
  <c r="D942" i="7"/>
  <c r="D950" i="7"/>
  <c r="D958" i="7"/>
  <c r="D966" i="7"/>
  <c r="D974" i="7"/>
  <c r="D982" i="7"/>
  <c r="D990" i="7"/>
  <c r="D998" i="7"/>
  <c r="D941" i="7"/>
  <c r="D957" i="7"/>
  <c r="D973" i="7"/>
  <c r="D989" i="7"/>
  <c r="D980" i="7"/>
  <c r="D11" i="7"/>
  <c r="D35" i="7"/>
  <c r="D43" i="7"/>
  <c r="D51" i="7"/>
  <c r="D59" i="7"/>
  <c r="D83" i="7"/>
  <c r="D107" i="7"/>
  <c r="D131" i="7"/>
  <c r="D155" i="7"/>
  <c r="D179" i="7"/>
  <c r="D203" i="7"/>
  <c r="D219" i="7"/>
  <c r="D243" i="7"/>
  <c r="D259" i="7"/>
  <c r="D275" i="7"/>
  <c r="D307" i="7"/>
  <c r="D331" i="7"/>
  <c r="D355" i="7"/>
  <c r="D379" i="7"/>
  <c r="D403" i="7"/>
  <c r="D427" i="7"/>
  <c r="D451" i="7"/>
  <c r="D475" i="7"/>
  <c r="D499" i="7"/>
  <c r="D523" i="7"/>
  <c r="D547" i="7"/>
  <c r="D571" i="7"/>
  <c r="D595" i="7"/>
  <c r="D619" i="7"/>
  <c r="D643" i="7"/>
  <c r="D667" i="7"/>
  <c r="D691" i="7"/>
  <c r="D715" i="7"/>
  <c r="D739" i="7"/>
  <c r="D763" i="7"/>
  <c r="D787" i="7"/>
  <c r="D811" i="7"/>
  <c r="D827" i="7"/>
  <c r="D851" i="7"/>
  <c r="D875" i="7"/>
  <c r="D899" i="7"/>
  <c r="D923" i="7"/>
  <c r="D947" i="7"/>
  <c r="D971" i="7"/>
  <c r="D995" i="7"/>
  <c r="D10" i="7"/>
  <c r="D34" i="7"/>
  <c r="D42" i="7"/>
  <c r="D58" i="7"/>
  <c r="D82" i="7"/>
  <c r="D106" i="7"/>
  <c r="D130" i="7"/>
  <c r="D154" i="7"/>
  <c r="D178" i="7"/>
  <c r="D186" i="7"/>
  <c r="D210" i="7"/>
  <c r="D234" i="7"/>
  <c r="D258" i="7"/>
  <c r="D282" i="7"/>
  <c r="D306" i="7"/>
  <c r="D330" i="7"/>
  <c r="D354" i="7"/>
  <c r="D378" i="7"/>
  <c r="D402" i="7"/>
  <c r="D426" i="7"/>
  <c r="D450" i="7"/>
  <c r="D466" i="7"/>
  <c r="D490" i="7"/>
  <c r="D514" i="7"/>
  <c r="D538" i="7"/>
  <c r="D562" i="7"/>
  <c r="D578" i="7"/>
  <c r="D602" i="7"/>
  <c r="D626" i="7"/>
  <c r="D642" i="7"/>
  <c r="D666" i="7"/>
  <c r="D690" i="7"/>
  <c r="D714" i="7"/>
  <c r="D738" i="7"/>
  <c r="D762" i="7"/>
  <c r="D786" i="7"/>
  <c r="D810" i="7"/>
  <c r="D842" i="7"/>
  <c r="D13" i="7"/>
  <c r="D21" i="7"/>
  <c r="D29" i="7"/>
  <c r="D37" i="7"/>
  <c r="D45" i="7"/>
  <c r="D53" i="7"/>
  <c r="D61" i="7"/>
  <c r="D69" i="7"/>
  <c r="D77" i="7"/>
  <c r="D85" i="7"/>
  <c r="D93" i="7"/>
  <c r="D101" i="7"/>
  <c r="D109" i="7"/>
  <c r="D117" i="7"/>
  <c r="D125" i="7"/>
  <c r="D133" i="7"/>
  <c r="D141" i="7"/>
  <c r="D149" i="7"/>
  <c r="D157" i="7"/>
  <c r="D165" i="7"/>
  <c r="D173" i="7"/>
  <c r="D181" i="7"/>
  <c r="D189" i="7"/>
  <c r="D197" i="7"/>
  <c r="D205" i="7"/>
  <c r="D213" i="7"/>
  <c r="D221" i="7"/>
  <c r="D229" i="7"/>
  <c r="D237" i="7"/>
  <c r="D245" i="7"/>
  <c r="D253" i="7"/>
  <c r="D261" i="7"/>
  <c r="D269" i="7"/>
  <c r="D277" i="7"/>
  <c r="D285" i="7"/>
  <c r="D293" i="7"/>
  <c r="D301" i="7"/>
  <c r="D309" i="7"/>
  <c r="D317" i="7"/>
  <c r="D325" i="7"/>
  <c r="D333" i="7"/>
  <c r="D341" i="7"/>
  <c r="D349" i="7"/>
  <c r="D357" i="7"/>
  <c r="D365" i="7"/>
  <c r="D373" i="7"/>
  <c r="D381" i="7"/>
  <c r="D389" i="7"/>
  <c r="D397" i="7"/>
  <c r="D405" i="7"/>
  <c r="D413" i="7"/>
  <c r="D421" i="7"/>
  <c r="D429" i="7"/>
  <c r="D437" i="7"/>
  <c r="D445" i="7"/>
  <c r="D453" i="7"/>
  <c r="D461" i="7"/>
  <c r="D469" i="7"/>
  <c r="D477" i="7"/>
  <c r="D485" i="7"/>
  <c r="D493" i="7"/>
  <c r="D501" i="7"/>
  <c r="D509" i="7"/>
  <c r="D517" i="7"/>
  <c r="D525" i="7"/>
  <c r="D533" i="7"/>
  <c r="D541" i="7"/>
  <c r="D549" i="7"/>
  <c r="D557" i="7"/>
  <c r="D565" i="7"/>
  <c r="D573" i="7"/>
  <c r="D581" i="7"/>
  <c r="D589" i="7"/>
  <c r="D597" i="7"/>
  <c r="D605" i="7"/>
  <c r="D613" i="7"/>
  <c r="D621" i="7"/>
  <c r="D629" i="7"/>
  <c r="D637" i="7"/>
  <c r="D645" i="7"/>
  <c r="D653" i="7"/>
  <c r="D661" i="7"/>
  <c r="D669" i="7"/>
  <c r="D677" i="7"/>
  <c r="D685" i="7"/>
  <c r="D693" i="7"/>
  <c r="D701" i="7"/>
  <c r="D709" i="7"/>
  <c r="D717" i="7"/>
  <c r="D725" i="7"/>
  <c r="D733" i="7"/>
  <c r="D741" i="7"/>
  <c r="D749" i="7"/>
  <c r="D757" i="7"/>
  <c r="D765" i="7"/>
  <c r="D773" i="7"/>
  <c r="D781" i="7"/>
  <c r="D789" i="7"/>
  <c r="D797" i="7"/>
  <c r="D805" i="7"/>
  <c r="D813" i="7"/>
  <c r="D821" i="7"/>
  <c r="D829" i="7"/>
  <c r="D837" i="7"/>
  <c r="D845" i="7"/>
  <c r="D853" i="7"/>
  <c r="D861" i="7"/>
  <c r="D869" i="7"/>
  <c r="D877" i="7"/>
  <c r="D885" i="7"/>
  <c r="D893" i="7"/>
  <c r="D901" i="7"/>
  <c r="D909" i="7"/>
  <c r="D917" i="7"/>
  <c r="D925" i="7"/>
  <c r="D933" i="7"/>
  <c r="D949" i="7"/>
  <c r="D965" i="7"/>
  <c r="D981" i="7"/>
  <c r="D997" i="7"/>
  <c r="D996" i="7"/>
  <c r="D27" i="7"/>
  <c r="D67" i="7"/>
  <c r="D91" i="7"/>
  <c r="D123" i="7"/>
  <c r="D147" i="7"/>
  <c r="D171" i="7"/>
  <c r="D187" i="7"/>
  <c r="D211" i="7"/>
  <c r="D235" i="7"/>
  <c r="D267" i="7"/>
  <c r="D283" i="7"/>
  <c r="D299" i="7"/>
  <c r="D323" i="7"/>
  <c r="D347" i="7"/>
  <c r="D371" i="7"/>
  <c r="D395" i="7"/>
  <c r="D419" i="7"/>
  <c r="D443" i="7"/>
  <c r="D467" i="7"/>
  <c r="D491" i="7"/>
  <c r="D507" i="7"/>
  <c r="D531" i="7"/>
  <c r="D555" i="7"/>
  <c r="D579" i="7"/>
  <c r="D603" i="7"/>
  <c r="D627" i="7"/>
  <c r="D659" i="7"/>
  <c r="D683" i="7"/>
  <c r="D707" i="7"/>
  <c r="D731" i="7"/>
  <c r="D755" i="7"/>
  <c r="D771" i="7"/>
  <c r="D795" i="7"/>
  <c r="D819" i="7"/>
  <c r="D843" i="7"/>
  <c r="D867" i="7"/>
  <c r="D891" i="7"/>
  <c r="D915" i="7"/>
  <c r="D939" i="7"/>
  <c r="D963" i="7"/>
  <c r="D987" i="7"/>
  <c r="D26" i="7"/>
  <c r="D74" i="7"/>
  <c r="D98" i="7"/>
  <c r="D122" i="7"/>
  <c r="D146" i="7"/>
  <c r="D170" i="7"/>
  <c r="D202" i="7"/>
  <c r="D218" i="7"/>
  <c r="D242" i="7"/>
  <c r="D266" i="7"/>
  <c r="D290" i="7"/>
  <c r="D314" i="7"/>
  <c r="D346" i="7"/>
  <c r="D370" i="7"/>
  <c r="D394" i="7"/>
  <c r="D418" i="7"/>
  <c r="D442" i="7"/>
  <c r="D474" i="7"/>
  <c r="D498" i="7"/>
  <c r="D522" i="7"/>
  <c r="D554" i="7"/>
  <c r="D586" i="7"/>
  <c r="D610" i="7"/>
  <c r="D634" i="7"/>
  <c r="D658" i="7"/>
  <c r="D682" i="7"/>
  <c r="D706" i="7"/>
  <c r="D730" i="7"/>
  <c r="D754" i="7"/>
  <c r="D778" i="7"/>
  <c r="D802" i="7"/>
  <c r="D826" i="7"/>
  <c r="D850" i="7"/>
  <c r="D12" i="7"/>
  <c r="D20" i="7"/>
  <c r="D28" i="7"/>
  <c r="D36" i="7"/>
  <c r="D44" i="7"/>
  <c r="D52" i="7"/>
  <c r="D60" i="7"/>
  <c r="D68" i="7"/>
  <c r="D76" i="7"/>
  <c r="D84" i="7"/>
  <c r="D92" i="7"/>
  <c r="D100" i="7"/>
  <c r="D108" i="7"/>
  <c r="D116" i="7"/>
  <c r="D124" i="7"/>
  <c r="D132" i="7"/>
  <c r="D140" i="7"/>
  <c r="D148" i="7"/>
  <c r="D156" i="7"/>
  <c r="D164" i="7"/>
  <c r="D172" i="7"/>
  <c r="D180" i="7"/>
  <c r="D188" i="7"/>
  <c r="D196" i="7"/>
  <c r="D204" i="7"/>
  <c r="D212" i="7"/>
  <c r="D220" i="7"/>
  <c r="D228" i="7"/>
  <c r="D236" i="7"/>
  <c r="D244" i="7"/>
  <c r="D252" i="7"/>
  <c r="D260" i="7"/>
  <c r="D268" i="7"/>
  <c r="D276" i="7"/>
  <c r="D284" i="7"/>
  <c r="D292" i="7"/>
  <c r="D300" i="7"/>
  <c r="D308" i="7"/>
  <c r="D316" i="7"/>
  <c r="D324" i="7"/>
  <c r="D332" i="7"/>
  <c r="D340" i="7"/>
  <c r="D348" i="7"/>
  <c r="D356" i="7"/>
  <c r="D364" i="7"/>
  <c r="D372" i="7"/>
  <c r="D380" i="7"/>
  <c r="D388" i="7"/>
  <c r="D396" i="7"/>
  <c r="D404" i="7"/>
  <c r="D412" i="7"/>
  <c r="D420" i="7"/>
  <c r="D428" i="7"/>
  <c r="D436" i="7"/>
  <c r="D444" i="7"/>
  <c r="D452" i="7"/>
  <c r="D460" i="7"/>
  <c r="D468" i="7"/>
  <c r="D476" i="7"/>
  <c r="D484" i="7"/>
  <c r="D492" i="7"/>
  <c r="D500" i="7"/>
  <c r="D508" i="7"/>
  <c r="D516" i="7"/>
  <c r="D524" i="7"/>
  <c r="D532" i="7"/>
  <c r="D540" i="7"/>
  <c r="D548" i="7"/>
  <c r="D556" i="7"/>
  <c r="D564" i="7"/>
  <c r="D572" i="7"/>
  <c r="D580" i="7"/>
  <c r="D588" i="7"/>
  <c r="D596" i="7"/>
  <c r="D604" i="7"/>
  <c r="D612" i="7"/>
  <c r="D620" i="7"/>
  <c r="D628" i="7"/>
  <c r="D636" i="7"/>
  <c r="D644" i="7"/>
  <c r="D652" i="7"/>
  <c r="D660" i="7"/>
  <c r="D668" i="7"/>
  <c r="D676" i="7"/>
  <c r="D684" i="7"/>
  <c r="D692" i="7"/>
  <c r="D700" i="7"/>
  <c r="D708" i="7"/>
  <c r="D716" i="7"/>
  <c r="D724" i="7"/>
  <c r="D732" i="7"/>
  <c r="D740" i="7"/>
  <c r="D748" i="7"/>
  <c r="D756" i="7"/>
  <c r="D764" i="7"/>
  <c r="D772" i="7"/>
  <c r="D780" i="7"/>
  <c r="D788" i="7"/>
  <c r="D796" i="7"/>
  <c r="D804" i="7"/>
  <c r="D812" i="7"/>
  <c r="D820" i="7"/>
  <c r="D828" i="7"/>
  <c r="D836" i="7"/>
  <c r="D844" i="7"/>
  <c r="D852" i="7"/>
  <c r="D860" i="7"/>
  <c r="D868" i="7"/>
  <c r="D876" i="7"/>
  <c r="D884" i="7"/>
  <c r="D892" i="7"/>
  <c r="D900" i="7"/>
  <c r="D908" i="7"/>
  <c r="D916" i="7"/>
  <c r="D924" i="7"/>
  <c r="D932" i="7"/>
  <c r="D940" i="7"/>
  <c r="D948" i="7"/>
  <c r="D956" i="7"/>
  <c r="D964" i="7"/>
  <c r="D972" i="7"/>
  <c r="D988" i="7"/>
  <c r="D19" i="7"/>
  <c r="D75" i="7"/>
  <c r="D99" i="7"/>
  <c r="D115" i="7"/>
  <c r="D139" i="7"/>
  <c r="D163" i="7"/>
  <c r="D195" i="7"/>
  <c r="D227" i="7"/>
  <c r="D251" i="7"/>
  <c r="D291" i="7"/>
  <c r="D315" i="7"/>
  <c r="D339" i="7"/>
  <c r="D363" i="7"/>
  <c r="D387" i="7"/>
  <c r="D411" i="7"/>
  <c r="D435" i="7"/>
  <c r="D459" i="7"/>
  <c r="D483" i="7"/>
  <c r="D515" i="7"/>
  <c r="D539" i="7"/>
  <c r="D563" i="7"/>
  <c r="D587" i="7"/>
  <c r="D611" i="7"/>
  <c r="D635" i="7"/>
  <c r="D651" i="7"/>
  <c r="D675" i="7"/>
  <c r="D699" i="7"/>
  <c r="D723" i="7"/>
  <c r="D747" i="7"/>
  <c r="D779" i="7"/>
  <c r="D803" i="7"/>
  <c r="D835" i="7"/>
  <c r="D859" i="7"/>
  <c r="D883" i="7"/>
  <c r="D907" i="7"/>
  <c r="D931" i="7"/>
  <c r="D955" i="7"/>
  <c r="D979" i="7"/>
  <c r="D18" i="7"/>
  <c r="D50" i="7"/>
  <c r="D66" i="7"/>
  <c r="D90" i="7"/>
  <c r="D114" i="7"/>
  <c r="D138" i="7"/>
  <c r="D162" i="7"/>
  <c r="D194" i="7"/>
  <c r="D226" i="7"/>
  <c r="D250" i="7"/>
  <c r="D274" i="7"/>
  <c r="D298" i="7"/>
  <c r="D322" i="7"/>
  <c r="D338" i="7"/>
  <c r="D362" i="7"/>
  <c r="D386" i="7"/>
  <c r="D410" i="7"/>
  <c r="D434" i="7"/>
  <c r="D458" i="7"/>
  <c r="D482" i="7"/>
  <c r="D506" i="7"/>
  <c r="D530" i="7"/>
  <c r="D546" i="7"/>
  <c r="D570" i="7"/>
  <c r="D594" i="7"/>
  <c r="D618" i="7"/>
  <c r="D650" i="7"/>
  <c r="D674" i="7"/>
  <c r="D698" i="7"/>
  <c r="D722" i="7"/>
  <c r="D746" i="7"/>
  <c r="D770" i="7"/>
  <c r="D794" i="7"/>
  <c r="D818" i="7"/>
  <c r="D834" i="7"/>
  <c r="D9" i="7"/>
  <c r="D17" i="7"/>
  <c r="D25" i="7"/>
  <c r="D33" i="7"/>
  <c r="D41" i="7"/>
  <c r="D49" i="7"/>
  <c r="D57" i="7"/>
  <c r="D65" i="7"/>
  <c r="D73" i="7"/>
  <c r="D81" i="7"/>
  <c r="D89" i="7"/>
  <c r="D97" i="7"/>
  <c r="D105" i="7"/>
  <c r="D113" i="7"/>
  <c r="D121" i="7"/>
  <c r="D129" i="7"/>
  <c r="D137" i="7"/>
  <c r="D145" i="7"/>
  <c r="D153" i="7"/>
  <c r="D161" i="7"/>
  <c r="D169" i="7"/>
  <c r="D177" i="7"/>
  <c r="D185" i="7"/>
  <c r="D193" i="7"/>
  <c r="D201" i="7"/>
  <c r="D209" i="7"/>
  <c r="D217" i="7"/>
  <c r="D225" i="7"/>
  <c r="D233" i="7"/>
  <c r="D241" i="7"/>
  <c r="D249" i="7"/>
  <c r="D257" i="7"/>
  <c r="D265" i="7"/>
  <c r="D273" i="7"/>
  <c r="D281" i="7"/>
  <c r="D289" i="7"/>
  <c r="D297" i="7"/>
  <c r="D305" i="7"/>
  <c r="D313" i="7"/>
  <c r="D321" i="7"/>
  <c r="D329" i="7"/>
  <c r="D337" i="7"/>
  <c r="D345" i="7"/>
  <c r="D353" i="7"/>
  <c r="D361" i="7"/>
  <c r="D369" i="7"/>
  <c r="D377" i="7"/>
  <c r="D385" i="7"/>
  <c r="D393" i="7"/>
  <c r="D401" i="7"/>
  <c r="D409" i="7"/>
  <c r="D417" i="7"/>
  <c r="D425" i="7"/>
  <c r="D433" i="7"/>
  <c r="D441" i="7"/>
  <c r="D449" i="7"/>
  <c r="D457" i="7"/>
  <c r="D465" i="7"/>
  <c r="D473" i="7"/>
  <c r="D481" i="7"/>
  <c r="D489" i="7"/>
  <c r="D497" i="7"/>
  <c r="D505" i="7"/>
  <c r="D513" i="7"/>
  <c r="D521" i="7"/>
  <c r="D529" i="7"/>
  <c r="D537" i="7"/>
  <c r="D545" i="7"/>
  <c r="D553" i="7"/>
  <c r="D561" i="7"/>
  <c r="D569" i="7"/>
  <c r="D577" i="7"/>
  <c r="D585" i="7"/>
  <c r="D593" i="7"/>
  <c r="D601" i="7"/>
  <c r="D609" i="7"/>
  <c r="D617" i="7"/>
  <c r="D625" i="7"/>
  <c r="D633" i="7"/>
  <c r="D641" i="7"/>
  <c r="D649" i="7"/>
  <c r="D657" i="7"/>
  <c r="D665" i="7"/>
  <c r="D673" i="7"/>
  <c r="D681" i="7"/>
  <c r="D689" i="7"/>
  <c r="D697" i="7"/>
  <c r="D705" i="7"/>
  <c r="D713" i="7"/>
  <c r="D721" i="7"/>
  <c r="D729" i="7"/>
  <c r="D737" i="7"/>
  <c r="D745" i="7"/>
  <c r="D753" i="7"/>
  <c r="D761" i="7"/>
  <c r="D769" i="7"/>
  <c r="D777" i="7"/>
  <c r="D785" i="7"/>
  <c r="D793" i="7"/>
  <c r="D801" i="7"/>
  <c r="D809" i="7"/>
  <c r="D817" i="7"/>
  <c r="D825" i="7"/>
  <c r="D833" i="7"/>
  <c r="D841" i="7"/>
  <c r="D849" i="7"/>
  <c r="D857" i="7"/>
  <c r="D865" i="7"/>
  <c r="D873" i="7"/>
  <c r="D881" i="7"/>
  <c r="D889" i="7"/>
  <c r="D897" i="7"/>
  <c r="D905" i="7"/>
  <c r="D913" i="7"/>
  <c r="D921" i="7"/>
  <c r="D929" i="7"/>
  <c r="D937" i="7"/>
  <c r="D945" i="7"/>
  <c r="D953" i="7"/>
  <c r="D961" i="7"/>
  <c r="D969" i="7"/>
  <c r="D977" i="7"/>
  <c r="D985" i="7"/>
  <c r="D993" i="7"/>
  <c r="D1001" i="7"/>
  <c r="D8" i="7"/>
  <c r="D16" i="7"/>
  <c r="D24" i="7"/>
  <c r="D32" i="7"/>
  <c r="D40" i="7"/>
  <c r="D48" i="7"/>
  <c r="D56" i="7"/>
  <c r="D64" i="7"/>
  <c r="D72" i="7"/>
  <c r="D80" i="7"/>
  <c r="D88" i="7"/>
  <c r="D96" i="7"/>
  <c r="D104" i="7"/>
  <c r="D112" i="7"/>
  <c r="D120" i="7"/>
  <c r="D128" i="7"/>
  <c r="D136" i="7"/>
  <c r="D144" i="7"/>
  <c r="D152" i="7"/>
  <c r="D160" i="7"/>
  <c r="D168" i="7"/>
  <c r="D176" i="7"/>
  <c r="D184" i="7"/>
  <c r="D192" i="7"/>
  <c r="D200" i="7"/>
  <c r="D208" i="7"/>
  <c r="D216" i="7"/>
  <c r="D224" i="7"/>
  <c r="D232" i="7"/>
  <c r="D240" i="7"/>
  <c r="D248" i="7"/>
  <c r="D256" i="7"/>
  <c r="D264" i="7"/>
  <c r="D272" i="7"/>
  <c r="D280" i="7"/>
  <c r="D288" i="7"/>
  <c r="D296" i="7"/>
  <c r="D304" i="7"/>
  <c r="D312" i="7"/>
  <c r="D320" i="7"/>
  <c r="D328" i="7"/>
  <c r="D336" i="7"/>
  <c r="D344" i="7"/>
  <c r="D352" i="7"/>
  <c r="D360" i="7"/>
  <c r="D368" i="7"/>
  <c r="D376" i="7"/>
  <c r="D384" i="7"/>
  <c r="D392" i="7"/>
  <c r="D400" i="7"/>
  <c r="D408" i="7"/>
  <c r="D416" i="7"/>
  <c r="D424" i="7"/>
  <c r="D432" i="7"/>
  <c r="D440" i="7"/>
  <c r="D448" i="7"/>
  <c r="D456" i="7"/>
  <c r="D464" i="7"/>
  <c r="D472" i="7"/>
  <c r="D480" i="7"/>
  <c r="D488" i="7"/>
  <c r="D496" i="7"/>
  <c r="D504" i="7"/>
  <c r="D512" i="7"/>
  <c r="D520" i="7"/>
  <c r="D528" i="7"/>
  <c r="D536" i="7"/>
  <c r="D544" i="7"/>
  <c r="D552" i="7"/>
  <c r="D560" i="7"/>
  <c r="D568" i="7"/>
  <c r="D576" i="7"/>
  <c r="D584" i="7"/>
  <c r="D592" i="7"/>
  <c r="D600" i="7"/>
  <c r="D608" i="7"/>
  <c r="D616" i="7"/>
  <c r="D624" i="7"/>
  <c r="D632" i="7"/>
  <c r="D640" i="7"/>
  <c r="D648" i="7"/>
  <c r="D656" i="7"/>
  <c r="D664" i="7"/>
  <c r="D672" i="7"/>
  <c r="D680" i="7"/>
  <c r="D688" i="7"/>
  <c r="D696" i="7"/>
  <c r="D704" i="7"/>
  <c r="D712" i="7"/>
  <c r="D720" i="7"/>
  <c r="D728" i="7"/>
  <c r="D736" i="7"/>
  <c r="D744" i="7"/>
  <c r="D752" i="7"/>
  <c r="D760" i="7"/>
  <c r="D768" i="7"/>
  <c r="D776" i="7"/>
  <c r="D784" i="7"/>
  <c r="D792" i="7"/>
  <c r="D800" i="7"/>
  <c r="D808" i="7"/>
  <c r="D816" i="7"/>
  <c r="D824" i="7"/>
  <c r="D832" i="7"/>
  <c r="D840" i="7"/>
  <c r="D848" i="7"/>
  <c r="D856" i="7"/>
  <c r="D864" i="7"/>
  <c r="D872" i="7"/>
  <c r="D880" i="7"/>
  <c r="D888" i="7"/>
  <c r="D896" i="7"/>
  <c r="D904" i="7"/>
  <c r="D912" i="7"/>
  <c r="D920" i="7"/>
  <c r="D928" i="7"/>
  <c r="D936" i="7"/>
  <c r="D944" i="7"/>
  <c r="D952" i="7"/>
  <c r="D960" i="7"/>
  <c r="D968" i="7"/>
  <c r="D976" i="7"/>
  <c r="D984" i="7"/>
  <c r="D992" i="7"/>
  <c r="D1000" i="7"/>
  <c r="D7" i="7"/>
  <c r="D15" i="7"/>
  <c r="D23" i="7"/>
  <c r="D31" i="7"/>
  <c r="D39" i="7"/>
  <c r="D47" i="7"/>
  <c r="D111" i="7"/>
  <c r="D175" i="7"/>
  <c r="D239" i="7"/>
  <c r="D303" i="7"/>
  <c r="D367" i="7"/>
  <c r="D431" i="7"/>
  <c r="D495" i="7"/>
  <c r="D559" i="7"/>
  <c r="D623" i="7"/>
  <c r="D687" i="7"/>
  <c r="D751" i="7"/>
  <c r="D815" i="7"/>
  <c r="D866" i="7"/>
  <c r="D898" i="7"/>
  <c r="D930" i="7"/>
  <c r="D962" i="7"/>
  <c r="D994" i="7"/>
  <c r="D215" i="7"/>
  <c r="D343" i="7"/>
  <c r="D535" i="7"/>
  <c r="D663" i="7"/>
  <c r="D855" i="7"/>
  <c r="D951" i="7"/>
  <c r="D207" i="7"/>
  <c r="D335" i="7"/>
  <c r="D527" i="7"/>
  <c r="D719" i="7"/>
  <c r="D882" i="7"/>
  <c r="D978" i="7"/>
  <c r="D823" i="7"/>
  <c r="D967" i="7"/>
  <c r="D103" i="7"/>
  <c r="D167" i="7"/>
  <c r="D231" i="7"/>
  <c r="D295" i="7"/>
  <c r="D359" i="7"/>
  <c r="D423" i="7"/>
  <c r="D487" i="7"/>
  <c r="D551" i="7"/>
  <c r="D615" i="7"/>
  <c r="D679" i="7"/>
  <c r="D743" i="7"/>
  <c r="D807" i="7"/>
  <c r="D863" i="7"/>
  <c r="D895" i="7"/>
  <c r="D927" i="7"/>
  <c r="D959" i="7"/>
  <c r="D991" i="7"/>
  <c r="D151" i="7"/>
  <c r="D407" i="7"/>
  <c r="D599" i="7"/>
  <c r="D791" i="7"/>
  <c r="D919" i="7"/>
  <c r="D79" i="7"/>
  <c r="D271" i="7"/>
  <c r="D463" i="7"/>
  <c r="D655" i="7"/>
  <c r="D847" i="7"/>
  <c r="D946" i="7"/>
  <c r="D759" i="7"/>
  <c r="D935" i="7"/>
  <c r="D95" i="7"/>
  <c r="D159" i="7"/>
  <c r="D223" i="7"/>
  <c r="D287" i="7"/>
  <c r="D351" i="7"/>
  <c r="D415" i="7"/>
  <c r="D479" i="7"/>
  <c r="D543" i="7"/>
  <c r="D607" i="7"/>
  <c r="D671" i="7"/>
  <c r="D735" i="7"/>
  <c r="D799" i="7"/>
  <c r="D858" i="7"/>
  <c r="D890" i="7"/>
  <c r="D922" i="7"/>
  <c r="D954" i="7"/>
  <c r="D986" i="7"/>
  <c r="D87" i="7"/>
  <c r="D279" i="7"/>
  <c r="D471" i="7"/>
  <c r="D727" i="7"/>
  <c r="D887" i="7"/>
  <c r="D983" i="7"/>
  <c r="D143" i="7"/>
  <c r="D399" i="7"/>
  <c r="D591" i="7"/>
  <c r="D783" i="7"/>
  <c r="D914" i="7"/>
  <c r="D695" i="7"/>
  <c r="D903" i="7"/>
  <c r="D71" i="7"/>
  <c r="D135" i="7"/>
  <c r="D199" i="7"/>
  <c r="D263" i="7"/>
  <c r="D327" i="7"/>
  <c r="D391" i="7"/>
  <c r="D455" i="7"/>
  <c r="D519" i="7"/>
  <c r="D583" i="7"/>
  <c r="D647" i="7"/>
  <c r="D711" i="7"/>
  <c r="D775" i="7"/>
  <c r="D839" i="7"/>
  <c r="D879" i="7"/>
  <c r="D911" i="7"/>
  <c r="D943" i="7"/>
  <c r="D975" i="7"/>
  <c r="D63" i="7"/>
  <c r="D127" i="7"/>
  <c r="D191" i="7"/>
  <c r="D255" i="7"/>
  <c r="D319" i="7"/>
  <c r="D383" i="7"/>
  <c r="D447" i="7"/>
  <c r="D511" i="7"/>
  <c r="D575" i="7"/>
  <c r="D639" i="7"/>
  <c r="D703" i="7"/>
  <c r="D767" i="7"/>
  <c r="D831" i="7"/>
  <c r="D874" i="7"/>
  <c r="D906" i="7"/>
  <c r="D938" i="7"/>
  <c r="D970" i="7"/>
  <c r="D1002" i="7"/>
  <c r="D55" i="7"/>
  <c r="D119" i="7"/>
  <c r="D183" i="7"/>
  <c r="D247" i="7"/>
  <c r="D311" i="7"/>
  <c r="D375" i="7"/>
  <c r="D439" i="7"/>
  <c r="D503" i="7"/>
  <c r="D567" i="7"/>
  <c r="D631" i="7"/>
  <c r="D871" i="7"/>
  <c r="D999" i="7"/>
  <c r="C14" i="7"/>
  <c r="C22" i="7"/>
  <c r="C30" i="7"/>
  <c r="C38" i="7"/>
  <c r="C46" i="7"/>
  <c r="C54" i="7"/>
  <c r="C62" i="7"/>
  <c r="C70" i="7"/>
  <c r="C78" i="7"/>
  <c r="C86" i="7"/>
  <c r="C94" i="7"/>
  <c r="C102" i="7"/>
  <c r="C110" i="7"/>
  <c r="C118" i="7"/>
  <c r="C126" i="7"/>
  <c r="C134" i="7"/>
  <c r="C142" i="7"/>
  <c r="C150" i="7"/>
  <c r="C158" i="7"/>
  <c r="C166" i="7"/>
  <c r="C174" i="7"/>
  <c r="C182" i="7"/>
  <c r="C190" i="7"/>
  <c r="C198" i="7"/>
  <c r="C206" i="7"/>
  <c r="C214" i="7"/>
  <c r="C222" i="7"/>
  <c r="C230" i="7"/>
  <c r="C238" i="7"/>
  <c r="C246" i="7"/>
  <c r="C254" i="7"/>
  <c r="C262" i="7"/>
  <c r="C270" i="7"/>
  <c r="C278" i="7"/>
  <c r="C286" i="7"/>
  <c r="C294" i="7"/>
  <c r="C302" i="7"/>
  <c r="C310" i="7"/>
  <c r="C318" i="7"/>
  <c r="C326" i="7"/>
  <c r="C334" i="7"/>
  <c r="C342" i="7"/>
  <c r="C350" i="7"/>
  <c r="C358" i="7"/>
  <c r="C366" i="7"/>
  <c r="C374" i="7"/>
  <c r="C382" i="7"/>
  <c r="C390" i="7"/>
  <c r="C398" i="7"/>
  <c r="C406" i="7"/>
  <c r="C414" i="7"/>
  <c r="C422" i="7"/>
  <c r="C430" i="7"/>
  <c r="C438" i="7"/>
  <c r="C446" i="7"/>
  <c r="C454" i="7"/>
  <c r="C462" i="7"/>
  <c r="C470" i="7"/>
  <c r="C478" i="7"/>
  <c r="C486" i="7"/>
  <c r="C494" i="7"/>
  <c r="C502" i="7"/>
  <c r="C510" i="7"/>
  <c r="C518" i="7"/>
  <c r="C526" i="7"/>
  <c r="C534" i="7"/>
  <c r="C542" i="7"/>
  <c r="C550" i="7"/>
  <c r="C558" i="7"/>
  <c r="C566" i="7"/>
  <c r="C574" i="7"/>
  <c r="C582" i="7"/>
  <c r="C590" i="7"/>
  <c r="C598" i="7"/>
  <c r="C606" i="7"/>
  <c r="C614" i="7"/>
  <c r="C622" i="7"/>
  <c r="C630" i="7"/>
  <c r="C638" i="7"/>
  <c r="C646" i="7"/>
  <c r="C654" i="7"/>
  <c r="C662" i="7"/>
  <c r="C670" i="7"/>
  <c r="C678" i="7"/>
  <c r="C686" i="7"/>
  <c r="C694" i="7"/>
  <c r="C702" i="7"/>
  <c r="C710" i="7"/>
  <c r="C718" i="7"/>
  <c r="C726" i="7"/>
  <c r="C734" i="7"/>
  <c r="C742" i="7"/>
  <c r="C750" i="7"/>
  <c r="C758" i="7"/>
  <c r="C766" i="7"/>
  <c r="C774" i="7"/>
  <c r="C782" i="7"/>
  <c r="C790" i="7"/>
  <c r="C798" i="7"/>
  <c r="C806" i="7"/>
  <c r="C814" i="7"/>
  <c r="C822" i="7"/>
  <c r="C830" i="7"/>
  <c r="C838" i="7"/>
  <c r="C846" i="7"/>
  <c r="C854" i="7"/>
  <c r="C862" i="7"/>
  <c r="C870" i="7"/>
  <c r="C878" i="7"/>
  <c r="C886" i="7"/>
  <c r="C894" i="7"/>
  <c r="C902" i="7"/>
  <c r="C910" i="7"/>
  <c r="C918" i="7"/>
  <c r="C926" i="7"/>
  <c r="C934" i="7"/>
  <c r="C942" i="7"/>
  <c r="C950" i="7"/>
  <c r="C958" i="7"/>
  <c r="C966" i="7"/>
  <c r="C974" i="7"/>
  <c r="C982" i="7"/>
  <c r="C990" i="7"/>
  <c r="C998" i="7"/>
  <c r="C997" i="7"/>
  <c r="C876" i="7"/>
  <c r="C932" i="7"/>
  <c r="C956" i="7"/>
  <c r="C980" i="7"/>
  <c r="C996" i="7"/>
  <c r="C27" i="7"/>
  <c r="C67" i="7"/>
  <c r="C91" i="7"/>
  <c r="C115" i="7"/>
  <c r="C139" i="7"/>
  <c r="C163" i="7"/>
  <c r="C187" i="7"/>
  <c r="C203" i="7"/>
  <c r="C227" i="7"/>
  <c r="C251" i="7"/>
  <c r="C275" i="7"/>
  <c r="C299" i="7"/>
  <c r="C323" i="7"/>
  <c r="C347" i="7"/>
  <c r="C371" i="7"/>
  <c r="C387" i="7"/>
  <c r="C403" i="7"/>
  <c r="C427" i="7"/>
  <c r="C451" i="7"/>
  <c r="C475" i="7"/>
  <c r="C499" i="7"/>
  <c r="C523" i="7"/>
  <c r="C547" i="7"/>
  <c r="C571" i="7"/>
  <c r="C595" i="7"/>
  <c r="C619" i="7"/>
  <c r="C643" i="7"/>
  <c r="C667" i="7"/>
  <c r="C691" i="7"/>
  <c r="C715" i="7"/>
  <c r="C739" i="7"/>
  <c r="C763" i="7"/>
  <c r="C787" i="7"/>
  <c r="C811" i="7"/>
  <c r="C835" i="7"/>
  <c r="C859" i="7"/>
  <c r="C883" i="7"/>
  <c r="C899" i="7"/>
  <c r="C923" i="7"/>
  <c r="C947" i="7"/>
  <c r="C971" i="7"/>
  <c r="C995" i="7"/>
  <c r="C26" i="7"/>
  <c r="C34" i="7"/>
  <c r="C58" i="7"/>
  <c r="C82" i="7"/>
  <c r="C106" i="7"/>
  <c r="C138" i="7"/>
  <c r="C170" i="7"/>
  <c r="C194" i="7"/>
  <c r="C218" i="7"/>
  <c r="C242" i="7"/>
  <c r="C266" i="7"/>
  <c r="C282" i="7"/>
  <c r="C306" i="7"/>
  <c r="C330" i="7"/>
  <c r="C346" i="7"/>
  <c r="C370" i="7"/>
  <c r="C394" i="7"/>
  <c r="C418" i="7"/>
  <c r="C442" i="7"/>
  <c r="C474" i="7"/>
  <c r="C498" i="7"/>
  <c r="C522" i="7"/>
  <c r="C546" i="7"/>
  <c r="C570" i="7"/>
  <c r="C594" i="7"/>
  <c r="C618" i="7"/>
  <c r="C650" i="7"/>
  <c r="C674" i="7"/>
  <c r="C698" i="7"/>
  <c r="C13" i="7"/>
  <c r="C21" i="7"/>
  <c r="C29" i="7"/>
  <c r="C37" i="7"/>
  <c r="C45" i="7"/>
  <c r="C53" i="7"/>
  <c r="C61" i="7"/>
  <c r="C69" i="7"/>
  <c r="C77" i="7"/>
  <c r="C85" i="7"/>
  <c r="C93" i="7"/>
  <c r="C101" i="7"/>
  <c r="C109" i="7"/>
  <c r="C117" i="7"/>
  <c r="C125" i="7"/>
  <c r="C133" i="7"/>
  <c r="C141" i="7"/>
  <c r="C149" i="7"/>
  <c r="C157" i="7"/>
  <c r="C165" i="7"/>
  <c r="C173" i="7"/>
  <c r="C181" i="7"/>
  <c r="C189" i="7"/>
  <c r="C197" i="7"/>
  <c r="C205" i="7"/>
  <c r="C213" i="7"/>
  <c r="C221" i="7"/>
  <c r="C229" i="7"/>
  <c r="C237" i="7"/>
  <c r="C245" i="7"/>
  <c r="C253" i="7"/>
  <c r="C261" i="7"/>
  <c r="C269" i="7"/>
  <c r="C277" i="7"/>
  <c r="C285" i="7"/>
  <c r="C293" i="7"/>
  <c r="C301" i="7"/>
  <c r="C309" i="7"/>
  <c r="C317" i="7"/>
  <c r="C325" i="7"/>
  <c r="C333" i="7"/>
  <c r="C341" i="7"/>
  <c r="C349" i="7"/>
  <c r="C357" i="7"/>
  <c r="C365" i="7"/>
  <c r="C373" i="7"/>
  <c r="C381" i="7"/>
  <c r="C389" i="7"/>
  <c r="C397" i="7"/>
  <c r="C405" i="7"/>
  <c r="C413" i="7"/>
  <c r="C421" i="7"/>
  <c r="C429" i="7"/>
  <c r="C437" i="7"/>
  <c r="C445" i="7"/>
  <c r="C453" i="7"/>
  <c r="C461" i="7"/>
  <c r="C469" i="7"/>
  <c r="C477" i="7"/>
  <c r="C485" i="7"/>
  <c r="C493" i="7"/>
  <c r="C501" i="7"/>
  <c r="C509" i="7"/>
  <c r="C517" i="7"/>
  <c r="C525" i="7"/>
  <c r="C533" i="7"/>
  <c r="C541" i="7"/>
  <c r="C549" i="7"/>
  <c r="C557" i="7"/>
  <c r="C565" i="7"/>
  <c r="C573" i="7"/>
  <c r="C581" i="7"/>
  <c r="C589" i="7"/>
  <c r="C597" i="7"/>
  <c r="C605" i="7"/>
  <c r="C613" i="7"/>
  <c r="C621" i="7"/>
  <c r="C629" i="7"/>
  <c r="C637" i="7"/>
  <c r="C645" i="7"/>
  <c r="C653" i="7"/>
  <c r="C661" i="7"/>
  <c r="C669" i="7"/>
  <c r="C677" i="7"/>
  <c r="C685" i="7"/>
  <c r="C693" i="7"/>
  <c r="C701" i="7"/>
  <c r="C709" i="7"/>
  <c r="C717" i="7"/>
  <c r="C725" i="7"/>
  <c r="C733" i="7"/>
  <c r="C741" i="7"/>
  <c r="C749" i="7"/>
  <c r="C757" i="7"/>
  <c r="C765" i="7"/>
  <c r="C773" i="7"/>
  <c r="C781" i="7"/>
  <c r="C789" i="7"/>
  <c r="C797" i="7"/>
  <c r="C805" i="7"/>
  <c r="C813" i="7"/>
  <c r="C821" i="7"/>
  <c r="C829" i="7"/>
  <c r="C837" i="7"/>
  <c r="C845" i="7"/>
  <c r="C853" i="7"/>
  <c r="C861" i="7"/>
  <c r="C869" i="7"/>
  <c r="C877" i="7"/>
  <c r="C885" i="7"/>
  <c r="C893" i="7"/>
  <c r="C901" i="7"/>
  <c r="C909" i="7"/>
  <c r="C917" i="7"/>
  <c r="C925" i="7"/>
  <c r="C933" i="7"/>
  <c r="C941" i="7"/>
  <c r="C949" i="7"/>
  <c r="C957" i="7"/>
  <c r="C965" i="7"/>
  <c r="C973" i="7"/>
  <c r="C981" i="7"/>
  <c r="C989" i="7"/>
  <c r="C860" i="7"/>
  <c r="C892" i="7"/>
  <c r="C908" i="7"/>
  <c r="C924" i="7"/>
  <c r="C948" i="7"/>
  <c r="C964" i="7"/>
  <c r="C988" i="7"/>
  <c r="C19" i="7"/>
  <c r="C43" i="7"/>
  <c r="C59" i="7"/>
  <c r="C83" i="7"/>
  <c r="C99" i="7"/>
  <c r="C123" i="7"/>
  <c r="C147" i="7"/>
  <c r="C171" i="7"/>
  <c r="C195" i="7"/>
  <c r="C219" i="7"/>
  <c r="C243" i="7"/>
  <c r="C259" i="7"/>
  <c r="C283" i="7"/>
  <c r="C307" i="7"/>
  <c r="C331" i="7"/>
  <c r="C355" i="7"/>
  <c r="C379" i="7"/>
  <c r="C411" i="7"/>
  <c r="C435" i="7"/>
  <c r="C459" i="7"/>
  <c r="C491" i="7"/>
  <c r="C515" i="7"/>
  <c r="C539" i="7"/>
  <c r="C563" i="7"/>
  <c r="C587" i="7"/>
  <c r="C611" i="7"/>
  <c r="C635" i="7"/>
  <c r="C659" i="7"/>
  <c r="C683" i="7"/>
  <c r="C707" i="7"/>
  <c r="C731" i="7"/>
  <c r="C755" i="7"/>
  <c r="C779" i="7"/>
  <c r="C803" i="7"/>
  <c r="C827" i="7"/>
  <c r="C851" i="7"/>
  <c r="C875" i="7"/>
  <c r="C907" i="7"/>
  <c r="C931" i="7"/>
  <c r="C963" i="7"/>
  <c r="C987" i="7"/>
  <c r="C18" i="7"/>
  <c r="C50" i="7"/>
  <c r="C74" i="7"/>
  <c r="C98" i="7"/>
  <c r="C122" i="7"/>
  <c r="C130" i="7"/>
  <c r="C154" i="7"/>
  <c r="C186" i="7"/>
  <c r="C210" i="7"/>
  <c r="C226" i="7"/>
  <c r="C250" i="7"/>
  <c r="C274" i="7"/>
  <c r="C298" i="7"/>
  <c r="C322" i="7"/>
  <c r="C354" i="7"/>
  <c r="C378" i="7"/>
  <c r="C402" i="7"/>
  <c r="C426" i="7"/>
  <c r="C450" i="7"/>
  <c r="C466" i="7"/>
  <c r="C490" i="7"/>
  <c r="C514" i="7"/>
  <c r="C538" i="7"/>
  <c r="C562" i="7"/>
  <c r="C586" i="7"/>
  <c r="C610" i="7"/>
  <c r="C634" i="7"/>
  <c r="C658" i="7"/>
  <c r="C682" i="7"/>
  <c r="C706" i="7"/>
  <c r="C12" i="7"/>
  <c r="C20" i="7"/>
  <c r="C28" i="7"/>
  <c r="C36" i="7"/>
  <c r="C44" i="7"/>
  <c r="C52" i="7"/>
  <c r="C60" i="7"/>
  <c r="C68" i="7"/>
  <c r="C76" i="7"/>
  <c r="C84" i="7"/>
  <c r="C92" i="7"/>
  <c r="C100" i="7"/>
  <c r="C108" i="7"/>
  <c r="C116" i="7"/>
  <c r="C124" i="7"/>
  <c r="C132" i="7"/>
  <c r="C140" i="7"/>
  <c r="C148" i="7"/>
  <c r="C156" i="7"/>
  <c r="C164" i="7"/>
  <c r="C172" i="7"/>
  <c r="C180" i="7"/>
  <c r="C188" i="7"/>
  <c r="C196" i="7"/>
  <c r="C204" i="7"/>
  <c r="C212" i="7"/>
  <c r="C220" i="7"/>
  <c r="C228" i="7"/>
  <c r="C236" i="7"/>
  <c r="C244" i="7"/>
  <c r="C252" i="7"/>
  <c r="C260" i="7"/>
  <c r="C268" i="7"/>
  <c r="C276" i="7"/>
  <c r="C284" i="7"/>
  <c r="C292" i="7"/>
  <c r="C300" i="7"/>
  <c r="C308" i="7"/>
  <c r="C316" i="7"/>
  <c r="C324" i="7"/>
  <c r="C332" i="7"/>
  <c r="C340" i="7"/>
  <c r="C348" i="7"/>
  <c r="C356" i="7"/>
  <c r="C364" i="7"/>
  <c r="C372" i="7"/>
  <c r="C380" i="7"/>
  <c r="C388" i="7"/>
  <c r="C396" i="7"/>
  <c r="C404" i="7"/>
  <c r="C412" i="7"/>
  <c r="C420" i="7"/>
  <c r="C428" i="7"/>
  <c r="C436" i="7"/>
  <c r="C444" i="7"/>
  <c r="C452" i="7"/>
  <c r="C460" i="7"/>
  <c r="C468" i="7"/>
  <c r="C476" i="7"/>
  <c r="C484" i="7"/>
  <c r="C492" i="7"/>
  <c r="C500" i="7"/>
  <c r="C508" i="7"/>
  <c r="C516" i="7"/>
  <c r="C524" i="7"/>
  <c r="C532" i="7"/>
  <c r="C540" i="7"/>
  <c r="C548" i="7"/>
  <c r="C556" i="7"/>
  <c r="C564" i="7"/>
  <c r="C572" i="7"/>
  <c r="C580" i="7"/>
  <c r="C588" i="7"/>
  <c r="C596" i="7"/>
  <c r="C604" i="7"/>
  <c r="C612" i="7"/>
  <c r="C620" i="7"/>
  <c r="C628" i="7"/>
  <c r="C636" i="7"/>
  <c r="C644" i="7"/>
  <c r="C652" i="7"/>
  <c r="C660" i="7"/>
  <c r="C668" i="7"/>
  <c r="C676" i="7"/>
  <c r="C684" i="7"/>
  <c r="C692" i="7"/>
  <c r="C700" i="7"/>
  <c r="C708" i="7"/>
  <c r="C716" i="7"/>
  <c r="C724" i="7"/>
  <c r="C732" i="7"/>
  <c r="C740" i="7"/>
  <c r="C748" i="7"/>
  <c r="C756" i="7"/>
  <c r="C764" i="7"/>
  <c r="C772" i="7"/>
  <c r="C780" i="7"/>
  <c r="C788" i="7"/>
  <c r="C796" i="7"/>
  <c r="C804" i="7"/>
  <c r="C812" i="7"/>
  <c r="C820" i="7"/>
  <c r="C828" i="7"/>
  <c r="C836" i="7"/>
  <c r="C844" i="7"/>
  <c r="C852" i="7"/>
  <c r="C868" i="7"/>
  <c r="C884" i="7"/>
  <c r="C900" i="7"/>
  <c r="C916" i="7"/>
  <c r="C940" i="7"/>
  <c r="C972" i="7"/>
  <c r="C11" i="7"/>
  <c r="C35" i="7"/>
  <c r="C51" i="7"/>
  <c r="C75" i="7"/>
  <c r="C107" i="7"/>
  <c r="C131" i="7"/>
  <c r="C155" i="7"/>
  <c r="C179" i="7"/>
  <c r="C211" i="7"/>
  <c r="C235" i="7"/>
  <c r="C267" i="7"/>
  <c r="C291" i="7"/>
  <c r="C315" i="7"/>
  <c r="C339" i="7"/>
  <c r="C363" i="7"/>
  <c r="C395" i="7"/>
  <c r="C419" i="7"/>
  <c r="C443" i="7"/>
  <c r="C467" i="7"/>
  <c r="C483" i="7"/>
  <c r="C507" i="7"/>
  <c r="C531" i="7"/>
  <c r="C555" i="7"/>
  <c r="C579" i="7"/>
  <c r="C603" i="7"/>
  <c r="C627" i="7"/>
  <c r="C651" i="7"/>
  <c r="C675" i="7"/>
  <c r="C699" i="7"/>
  <c r="C723" i="7"/>
  <c r="C747" i="7"/>
  <c r="C771" i="7"/>
  <c r="C795" i="7"/>
  <c r="C819" i="7"/>
  <c r="C843" i="7"/>
  <c r="C867" i="7"/>
  <c r="C891" i="7"/>
  <c r="C915" i="7"/>
  <c r="C939" i="7"/>
  <c r="C955" i="7"/>
  <c r="C979" i="7"/>
  <c r="C10" i="7"/>
  <c r="C42" i="7"/>
  <c r="C66" i="7"/>
  <c r="C90" i="7"/>
  <c r="C114" i="7"/>
  <c r="C146" i="7"/>
  <c r="C162" i="7"/>
  <c r="C178" i="7"/>
  <c r="C202" i="7"/>
  <c r="C234" i="7"/>
  <c r="C258" i="7"/>
  <c r="C290" i="7"/>
  <c r="C314" i="7"/>
  <c r="C338" i="7"/>
  <c r="C362" i="7"/>
  <c r="C386" i="7"/>
  <c r="C410" i="7"/>
  <c r="C434" i="7"/>
  <c r="C458" i="7"/>
  <c r="C482" i="7"/>
  <c r="C506" i="7"/>
  <c r="C530" i="7"/>
  <c r="C554" i="7"/>
  <c r="C578" i="7"/>
  <c r="C602" i="7"/>
  <c r="C626" i="7"/>
  <c r="C642" i="7"/>
  <c r="C666" i="7"/>
  <c r="C690" i="7"/>
  <c r="C9" i="7"/>
  <c r="C17" i="7"/>
  <c r="C25" i="7"/>
  <c r="C33" i="7"/>
  <c r="C41" i="7"/>
  <c r="C49" i="7"/>
  <c r="C57" i="7"/>
  <c r="C65" i="7"/>
  <c r="C73" i="7"/>
  <c r="C81" i="7"/>
  <c r="C89" i="7"/>
  <c r="C97" i="7"/>
  <c r="C105" i="7"/>
  <c r="C113" i="7"/>
  <c r="C121" i="7"/>
  <c r="C129" i="7"/>
  <c r="C137" i="7"/>
  <c r="C145" i="7"/>
  <c r="C153" i="7"/>
  <c r="C161" i="7"/>
  <c r="C169" i="7"/>
  <c r="C177" i="7"/>
  <c r="C185" i="7"/>
  <c r="C193" i="7"/>
  <c r="C201" i="7"/>
  <c r="C209" i="7"/>
  <c r="C217" i="7"/>
  <c r="C225" i="7"/>
  <c r="C233" i="7"/>
  <c r="C241" i="7"/>
  <c r="C249" i="7"/>
  <c r="C257" i="7"/>
  <c r="C265" i="7"/>
  <c r="C273" i="7"/>
  <c r="C281" i="7"/>
  <c r="C289" i="7"/>
  <c r="C297" i="7"/>
  <c r="C305" i="7"/>
  <c r="C313" i="7"/>
  <c r="C321" i="7"/>
  <c r="C329" i="7"/>
  <c r="C337" i="7"/>
  <c r="C345" i="7"/>
  <c r="C353" i="7"/>
  <c r="C361" i="7"/>
  <c r="C369" i="7"/>
  <c r="C377" i="7"/>
  <c r="C385" i="7"/>
  <c r="C393" i="7"/>
  <c r="C401" i="7"/>
  <c r="C409" i="7"/>
  <c r="C417" i="7"/>
  <c r="C425" i="7"/>
  <c r="C433" i="7"/>
  <c r="C441" i="7"/>
  <c r="C449" i="7"/>
  <c r="C457" i="7"/>
  <c r="C465" i="7"/>
  <c r="C473" i="7"/>
  <c r="C481" i="7"/>
  <c r="C489" i="7"/>
  <c r="C497" i="7"/>
  <c r="C505" i="7"/>
  <c r="C513" i="7"/>
  <c r="C521" i="7"/>
  <c r="C529" i="7"/>
  <c r="C537" i="7"/>
  <c r="C545" i="7"/>
  <c r="C553" i="7"/>
  <c r="C561" i="7"/>
  <c r="C569" i="7"/>
  <c r="C577" i="7"/>
  <c r="C585" i="7"/>
  <c r="C593" i="7"/>
  <c r="C601" i="7"/>
  <c r="C609" i="7"/>
  <c r="C617" i="7"/>
  <c r="C625" i="7"/>
  <c r="C633" i="7"/>
  <c r="C641" i="7"/>
  <c r="C649" i="7"/>
  <c r="C657" i="7"/>
  <c r="C665" i="7"/>
  <c r="C673" i="7"/>
  <c r="C681" i="7"/>
  <c r="C689" i="7"/>
  <c r="C697" i="7"/>
  <c r="C705" i="7"/>
  <c r="C713" i="7"/>
  <c r="C721" i="7"/>
  <c r="C729" i="7"/>
  <c r="C737" i="7"/>
  <c r="C745" i="7"/>
  <c r="C753" i="7"/>
  <c r="C761" i="7"/>
  <c r="C769" i="7"/>
  <c r="C777" i="7"/>
  <c r="C785" i="7"/>
  <c r="C793" i="7"/>
  <c r="C801" i="7"/>
  <c r="C809" i="7"/>
  <c r="C817" i="7"/>
  <c r="C825" i="7"/>
  <c r="C833" i="7"/>
  <c r="C841" i="7"/>
  <c r="C849" i="7"/>
  <c r="C857" i="7"/>
  <c r="C865" i="7"/>
  <c r="C873" i="7"/>
  <c r="C881" i="7"/>
  <c r="C889" i="7"/>
  <c r="C897" i="7"/>
  <c r="C905" i="7"/>
  <c r="C913" i="7"/>
  <c r="C921" i="7"/>
  <c r="C929" i="7"/>
  <c r="C937" i="7"/>
  <c r="C945" i="7"/>
  <c r="C953" i="7"/>
  <c r="C961" i="7"/>
  <c r="C969" i="7"/>
  <c r="C977" i="7"/>
  <c r="C985" i="7"/>
  <c r="C993" i="7"/>
  <c r="C1001" i="7"/>
  <c r="C8" i="7"/>
  <c r="C16" i="7"/>
  <c r="C24" i="7"/>
  <c r="C32" i="7"/>
  <c r="C40" i="7"/>
  <c r="C48" i="7"/>
  <c r="C56" i="7"/>
  <c r="C64" i="7"/>
  <c r="C72" i="7"/>
  <c r="C80" i="7"/>
  <c r="C88" i="7"/>
  <c r="C96" i="7"/>
  <c r="C104" i="7"/>
  <c r="C112" i="7"/>
  <c r="C120" i="7"/>
  <c r="C128" i="7"/>
  <c r="C136" i="7"/>
  <c r="C144" i="7"/>
  <c r="C152" i="7"/>
  <c r="C160" i="7"/>
  <c r="C168" i="7"/>
  <c r="C176" i="7"/>
  <c r="C184" i="7"/>
  <c r="C192" i="7"/>
  <c r="C200" i="7"/>
  <c r="C208" i="7"/>
  <c r="C216" i="7"/>
  <c r="C224" i="7"/>
  <c r="C232" i="7"/>
  <c r="C240" i="7"/>
  <c r="C248" i="7"/>
  <c r="C256" i="7"/>
  <c r="C264" i="7"/>
  <c r="C272" i="7"/>
  <c r="C280" i="7"/>
  <c r="C288" i="7"/>
  <c r="C296" i="7"/>
  <c r="C304" i="7"/>
  <c r="C312" i="7"/>
  <c r="C320" i="7"/>
  <c r="C328" i="7"/>
  <c r="C336" i="7"/>
  <c r="C344" i="7"/>
  <c r="C352" i="7"/>
  <c r="C360" i="7"/>
  <c r="C368" i="7"/>
  <c r="C376" i="7"/>
  <c r="C384" i="7"/>
  <c r="C392" i="7"/>
  <c r="C400" i="7"/>
  <c r="C408" i="7"/>
  <c r="C416" i="7"/>
  <c r="C424" i="7"/>
  <c r="C432" i="7"/>
  <c r="C440" i="7"/>
  <c r="C448" i="7"/>
  <c r="C456" i="7"/>
  <c r="C464" i="7"/>
  <c r="C472" i="7"/>
  <c r="C480" i="7"/>
  <c r="C488" i="7"/>
  <c r="C496" i="7"/>
  <c r="C504" i="7"/>
  <c r="C512" i="7"/>
  <c r="C520" i="7"/>
  <c r="C528" i="7"/>
  <c r="C536" i="7"/>
  <c r="C544" i="7"/>
  <c r="C552" i="7"/>
  <c r="C560" i="7"/>
  <c r="C568" i="7"/>
  <c r="C576" i="7"/>
  <c r="C584" i="7"/>
  <c r="C592" i="7"/>
  <c r="C600" i="7"/>
  <c r="C608" i="7"/>
  <c r="C616" i="7"/>
  <c r="C624" i="7"/>
  <c r="C632" i="7"/>
  <c r="C640" i="7"/>
  <c r="C648" i="7"/>
  <c r="C656" i="7"/>
  <c r="C664" i="7"/>
  <c r="C672" i="7"/>
  <c r="C680" i="7"/>
  <c r="C688" i="7"/>
  <c r="C696" i="7"/>
  <c r="C704" i="7"/>
  <c r="C712" i="7"/>
  <c r="C720" i="7"/>
  <c r="C728" i="7"/>
  <c r="C736" i="7"/>
  <c r="C744" i="7"/>
  <c r="C752" i="7"/>
  <c r="C760" i="7"/>
  <c r="C768" i="7"/>
  <c r="C776" i="7"/>
  <c r="C784" i="7"/>
  <c r="C792" i="7"/>
  <c r="C800" i="7"/>
  <c r="C808" i="7"/>
  <c r="C816" i="7"/>
  <c r="C824" i="7"/>
  <c r="C832" i="7"/>
  <c r="C840" i="7"/>
  <c r="C848" i="7"/>
  <c r="C856" i="7"/>
  <c r="C864" i="7"/>
  <c r="C872" i="7"/>
  <c r="C880" i="7"/>
  <c r="C888" i="7"/>
  <c r="C896" i="7"/>
  <c r="C904" i="7"/>
  <c r="C912" i="7"/>
  <c r="C920" i="7"/>
  <c r="C928" i="7"/>
  <c r="C936" i="7"/>
  <c r="C944" i="7"/>
  <c r="C952" i="7"/>
  <c r="C960" i="7"/>
  <c r="C968" i="7"/>
  <c r="C976" i="7"/>
  <c r="C984" i="7"/>
  <c r="C992" i="7"/>
  <c r="C1000" i="7"/>
  <c r="C7" i="7"/>
  <c r="C15" i="7"/>
  <c r="C23" i="7"/>
  <c r="C31" i="7"/>
  <c r="C39" i="7"/>
  <c r="C47" i="7"/>
  <c r="C111" i="7"/>
  <c r="C175" i="7"/>
  <c r="C239" i="7"/>
  <c r="C303" i="7"/>
  <c r="C367" i="7"/>
  <c r="C431" i="7"/>
  <c r="C495" i="7"/>
  <c r="C559" i="7"/>
  <c r="C623" i="7"/>
  <c r="C687" i="7"/>
  <c r="C730" i="7"/>
  <c r="C762" i="7"/>
  <c r="C794" i="7"/>
  <c r="C826" i="7"/>
  <c r="C858" i="7"/>
  <c r="C890" i="7"/>
  <c r="C922" i="7"/>
  <c r="C954" i="7"/>
  <c r="C986" i="7"/>
  <c r="C714" i="7"/>
  <c r="C874" i="7"/>
  <c r="C1002" i="7"/>
  <c r="C263" i="7"/>
  <c r="C519" i="7"/>
  <c r="C743" i="7"/>
  <c r="C871" i="7"/>
  <c r="C999" i="7"/>
  <c r="C255" i="7"/>
  <c r="C511" i="7"/>
  <c r="C738" i="7"/>
  <c r="C866" i="7"/>
  <c r="C994" i="7"/>
  <c r="C247" i="7"/>
  <c r="C503" i="7"/>
  <c r="C735" i="7"/>
  <c r="C863" i="7"/>
  <c r="C991" i="7"/>
  <c r="C103" i="7"/>
  <c r="C167" i="7"/>
  <c r="C231" i="7"/>
  <c r="C295" i="7"/>
  <c r="C359" i="7"/>
  <c r="C423" i="7"/>
  <c r="C487" i="7"/>
  <c r="C551" i="7"/>
  <c r="C615" i="7"/>
  <c r="C679" i="7"/>
  <c r="C727" i="7"/>
  <c r="C759" i="7"/>
  <c r="C791" i="7"/>
  <c r="C823" i="7"/>
  <c r="C855" i="7"/>
  <c r="C887" i="7"/>
  <c r="C919" i="7"/>
  <c r="C951" i="7"/>
  <c r="C983" i="7"/>
  <c r="C746" i="7"/>
  <c r="C906" i="7"/>
  <c r="C71" i="7"/>
  <c r="C327" i="7"/>
  <c r="C583" i="7"/>
  <c r="C775" i="7"/>
  <c r="C935" i="7"/>
  <c r="C127" i="7"/>
  <c r="C383" i="7"/>
  <c r="C639" i="7"/>
  <c r="C802" i="7"/>
  <c r="C930" i="7"/>
  <c r="C119" i="7"/>
  <c r="C375" i="7"/>
  <c r="C631" i="7"/>
  <c r="C799" i="7"/>
  <c r="C927" i="7"/>
  <c r="C95" i="7"/>
  <c r="C159" i="7"/>
  <c r="C223" i="7"/>
  <c r="C287" i="7"/>
  <c r="C351" i="7"/>
  <c r="C415" i="7"/>
  <c r="C479" i="7"/>
  <c r="C543" i="7"/>
  <c r="C607" i="7"/>
  <c r="C671" i="7"/>
  <c r="C722" i="7"/>
  <c r="C754" i="7"/>
  <c r="C786" i="7"/>
  <c r="C818" i="7"/>
  <c r="C850" i="7"/>
  <c r="C882" i="7"/>
  <c r="C914" i="7"/>
  <c r="C946" i="7"/>
  <c r="C978" i="7"/>
  <c r="C815" i="7"/>
  <c r="C847" i="7"/>
  <c r="C911" i="7"/>
  <c r="C943" i="7"/>
  <c r="C79" i="7"/>
  <c r="C207" i="7"/>
  <c r="C271" i="7"/>
  <c r="C399" i="7"/>
  <c r="C527" i="7"/>
  <c r="C655" i="7"/>
  <c r="C810" i="7"/>
  <c r="C938" i="7"/>
  <c r="C135" i="7"/>
  <c r="C391" i="7"/>
  <c r="C647" i="7"/>
  <c r="C807" i="7"/>
  <c r="C903" i="7"/>
  <c r="C63" i="7"/>
  <c r="C319" i="7"/>
  <c r="C575" i="7"/>
  <c r="C770" i="7"/>
  <c r="C898" i="7"/>
  <c r="C55" i="7"/>
  <c r="C311" i="7"/>
  <c r="C567" i="7"/>
  <c r="C767" i="7"/>
  <c r="C895" i="7"/>
  <c r="C87" i="7"/>
  <c r="C151" i="7"/>
  <c r="C215" i="7"/>
  <c r="C279" i="7"/>
  <c r="C343" i="7"/>
  <c r="C407" i="7"/>
  <c r="C471" i="7"/>
  <c r="C535" i="7"/>
  <c r="C599" i="7"/>
  <c r="C663" i="7"/>
  <c r="C719" i="7"/>
  <c r="C751" i="7"/>
  <c r="C783" i="7"/>
  <c r="C879" i="7"/>
  <c r="C975" i="7"/>
  <c r="C143" i="7"/>
  <c r="C335" i="7"/>
  <c r="C463" i="7"/>
  <c r="C591" i="7"/>
  <c r="C778" i="7"/>
  <c r="C842" i="7"/>
  <c r="C970" i="7"/>
  <c r="C199" i="7"/>
  <c r="C455" i="7"/>
  <c r="C711" i="7"/>
  <c r="C839" i="7"/>
  <c r="C967" i="7"/>
  <c r="C191" i="7"/>
  <c r="C447" i="7"/>
  <c r="C703" i="7"/>
  <c r="C834" i="7"/>
  <c r="C962" i="7"/>
  <c r="C183" i="7"/>
  <c r="C439" i="7"/>
  <c r="C695" i="7"/>
  <c r="C831" i="7"/>
  <c r="C959" i="7"/>
</calcChain>
</file>

<file path=xl/sharedStrings.xml><?xml version="1.0" encoding="utf-8"?>
<sst xmlns="http://schemas.openxmlformats.org/spreadsheetml/2006/main" count="4373" uniqueCount="2771">
  <si>
    <t>Mining</t>
  </si>
  <si>
    <t>Manufacturing</t>
  </si>
  <si>
    <t>Accommodation And Food Services</t>
  </si>
  <si>
    <t>Information Media And Telecommunications</t>
  </si>
  <si>
    <t>Professional, Scientific And Technical Services</t>
  </si>
  <si>
    <t>Administrative And Support Services</t>
  </si>
  <si>
    <t>Public Administration And Safety</t>
  </si>
  <si>
    <t>Education And Training</t>
  </si>
  <si>
    <t>Health Care And Social Assistance</t>
  </si>
  <si>
    <t>Arts And Recreation Services</t>
  </si>
  <si>
    <t>Other Services</t>
  </si>
  <si>
    <t>Aquaculture</t>
  </si>
  <si>
    <t>Forestry and Logging</t>
  </si>
  <si>
    <t>Coal Mining</t>
  </si>
  <si>
    <t>Oil and Gas Extraction</t>
  </si>
  <si>
    <t>Metal Ore Mining</t>
  </si>
  <si>
    <t>Wood Product Manufacturing</t>
  </si>
  <si>
    <t>Petroleum and Coal Product Manufacturing</t>
  </si>
  <si>
    <t>Heavy and Civil Engineering Construction</t>
  </si>
  <si>
    <t>Accommodation</t>
  </si>
  <si>
    <t>Road Transport</t>
  </si>
  <si>
    <t>Rail Transport</t>
  </si>
  <si>
    <t>Water Transport</t>
  </si>
  <si>
    <t>Air and Space Transport</t>
  </si>
  <si>
    <t>Postal and Courier Pick-up and Delivery Services</t>
  </si>
  <si>
    <t>Warehousing and Storage Services</t>
  </si>
  <si>
    <t>Tertiary Education</t>
  </si>
  <si>
    <t>Hospitals</t>
  </si>
  <si>
    <t>Fruit and Tree Nut Growing</t>
  </si>
  <si>
    <t>Sheep, Beef Cattle and Grain Farming</t>
  </si>
  <si>
    <t>Other Crop Growing</t>
  </si>
  <si>
    <t>Dairy Cattle Farming</t>
  </si>
  <si>
    <t>Poultry Farming</t>
  </si>
  <si>
    <t>Other Livestock Farming</t>
  </si>
  <si>
    <t>Fishing</t>
  </si>
  <si>
    <t>Hunting and Trapping</t>
  </si>
  <si>
    <t>Agriculture and Fishing Support Services</t>
  </si>
  <si>
    <t>Construction Material Mining</t>
  </si>
  <si>
    <t>Other Non-Metallic Mineral Mining and Quarrying</t>
  </si>
  <si>
    <t>Meat and Meat Product Manufacturing</t>
  </si>
  <si>
    <t>Seafood Processing</t>
  </si>
  <si>
    <t>Dairy Product Manufacturing</t>
  </si>
  <si>
    <t>Fruit and Vegetable Processing</t>
  </si>
  <si>
    <t>Oil and Fat Manufacturing</t>
  </si>
  <si>
    <t>Grain Mill and Cereal Product Manufacturing</t>
  </si>
  <si>
    <t>Bakery Product Manufacturing</t>
  </si>
  <si>
    <t>Sugar and Confectionery Manufacturing</t>
  </si>
  <si>
    <t>Other Food Product Manufacturing</t>
  </si>
  <si>
    <t>Beverage Manufacturing</t>
  </si>
  <si>
    <t>Textile Manufacturing</t>
  </si>
  <si>
    <t>Clothing and Footwear Manufacturing</t>
  </si>
  <si>
    <t>Pulp, Paper and Paperboard Manufacturing</t>
  </si>
  <si>
    <t>Printing and Printing Support Services</t>
  </si>
  <si>
    <t>Pharmaceutical and Medicinal Product Manufacturing</t>
  </si>
  <si>
    <t>Cleaning Compound and Toiletry Preparation Manufacturing</t>
  </si>
  <si>
    <t>Polymer Product Manufacturing</t>
  </si>
  <si>
    <t>Glass and Glass Product Manufacturing</t>
  </si>
  <si>
    <t>Ceramic Product Manufacturing</t>
  </si>
  <si>
    <t>Cement, Lime, Plaster and Concrete Product Manufacturing</t>
  </si>
  <si>
    <t>Other Non-Metallic Mineral Product Manufacturing</t>
  </si>
  <si>
    <t>Structural Metal Product Manufacturing</t>
  </si>
  <si>
    <t>Motor Vehicle and Motor Vehicle Part Manufacturing</t>
  </si>
  <si>
    <t>Professional and Scientific Equipment Manufacturing</t>
  </si>
  <si>
    <t>Electrical Equipment Manufacturing</t>
  </si>
  <si>
    <t>Pump, Compressor, Heating and Ventilation Equipment Manufacturing</t>
  </si>
  <si>
    <t>Furniture Manufacturing</t>
  </si>
  <si>
    <t>Other Manufacturing</t>
  </si>
  <si>
    <t>Residential Building Construction</t>
  </si>
  <si>
    <t>Non-Residential Building Construction</t>
  </si>
  <si>
    <t>Land Development and Site Preparation Services</t>
  </si>
  <si>
    <t>Other Construction Services</t>
  </si>
  <si>
    <t>Newspaper, Periodical, Book and Directory Publishing</t>
  </si>
  <si>
    <t>Software Publishing</t>
  </si>
  <si>
    <t>Libraries and Archives</t>
  </si>
  <si>
    <t>Architectural, Engineering and Technical Services</t>
  </si>
  <si>
    <t>Advertising Services</t>
  </si>
  <si>
    <t>Market Research and Statistical Services</t>
  </si>
  <si>
    <t>Travel Agency and Tour Arrangement Services</t>
  </si>
  <si>
    <t>Other Administrative Services</t>
  </si>
  <si>
    <t>Building Cleaning, Pest Control and Gardening Services</t>
  </si>
  <si>
    <t>Central Government Administration</t>
  </si>
  <si>
    <t>State Government Administration</t>
  </si>
  <si>
    <t>Local Government Administration</t>
  </si>
  <si>
    <t>Preschool Education</t>
  </si>
  <si>
    <t>School Education</t>
  </si>
  <si>
    <t>Medical Services</t>
  </si>
  <si>
    <t>Allied Health Services</t>
  </si>
  <si>
    <t>Other Personal Services</t>
  </si>
  <si>
    <t>Group Title</t>
  </si>
  <si>
    <t>Name</t>
  </si>
  <si>
    <t>Website</t>
  </si>
  <si>
    <t>Phone</t>
  </si>
  <si>
    <t>Email</t>
  </si>
  <si>
    <t>https://www.ngia.com.au</t>
  </si>
  <si>
    <t>info@ngia.com.au</t>
  </si>
  <si>
    <t>Post</t>
  </si>
  <si>
    <t>Nursery &amp; Garden Industry Australia</t>
  </si>
  <si>
    <t>http://www.ngiwa.com.au/</t>
  </si>
  <si>
    <t>Nursery &amp; Garden Industry Western Australia</t>
  </si>
  <si>
    <t>reception@ngiwa.com.au</t>
  </si>
  <si>
    <t>0419 930 008</t>
  </si>
  <si>
    <t>PO Box 9067, Nicholson Rd, Subiaco WA 6008</t>
  </si>
  <si>
    <t>Horticulture Innovation Australia</t>
  </si>
  <si>
    <t>http://horticulture.com.au/</t>
  </si>
  <si>
    <t>communications@horticulture.com.au</t>
  </si>
  <si>
    <t>Level 5, 606 St Kilda Road Melbourne VIC 3004</t>
  </si>
  <si>
    <t>Australian Mushroom Growers Association</t>
  </si>
  <si>
    <t>02 4577 6877</t>
  </si>
  <si>
    <t>2 Forbes St, Windsor NSW 2756</t>
  </si>
  <si>
    <t>www.mushrooms.net.au</t>
  </si>
  <si>
    <t>info@amga.asn.au</t>
  </si>
  <si>
    <t>http://nutindustry.org.au/html/s01_home/home.asp</t>
  </si>
  <si>
    <t>Australian Nut Industry Council</t>
  </si>
  <si>
    <t>0409 707 806</t>
  </si>
  <si>
    <t>exec@nutindustry.org.au</t>
  </si>
  <si>
    <t>Western Australian Fruit Growers Association (Inc)</t>
  </si>
  <si>
    <t>08 9455 2075</t>
  </si>
  <si>
    <t>N/A</t>
  </si>
  <si>
    <t>Chamber of Fruit and Vegetable Industries in Western Australia (Inc)</t>
  </si>
  <si>
    <t>http://www.marketwest.com.au/</t>
  </si>
  <si>
    <t>admin@marketwest.com.au</t>
  </si>
  <si>
    <t>Market City, Canning Vale WA 6155</t>
  </si>
  <si>
    <t>http://www.pgaofwa.org.au/</t>
  </si>
  <si>
    <t>08 9212 6900</t>
  </si>
  <si>
    <t>http://www.sheepmeatcouncil.com.au/</t>
  </si>
  <si>
    <t>Sheepmeat Council of Australia</t>
  </si>
  <si>
    <t>02 6269 5610 </t>
  </si>
  <si>
    <t>sca@sheepmeatcouncil.com.au</t>
  </si>
  <si>
    <t>Royal Agricultural Society of WA</t>
  </si>
  <si>
    <t>http://www.raswa.org.au/</t>
  </si>
  <si>
    <t> info@raswa.org.au     </t>
  </si>
  <si>
    <t>PO Box 135, Claremont WA 6910</t>
  </si>
  <si>
    <t>http://www.wafarmers.org.au/</t>
  </si>
  <si>
    <t>WA Farmers</t>
  </si>
  <si>
    <t>reception@wafarmers.org.au</t>
  </si>
  <si>
    <t>PO Box 68, Guildford WA 6935</t>
  </si>
  <si>
    <t>http://www.giwa.org.au/</t>
  </si>
  <si>
    <t>Grain Industry Association of WA</t>
  </si>
  <si>
    <t>08 6262 2128</t>
  </si>
  <si>
    <t>info@giwa.org.au</t>
  </si>
  <si>
    <t>Cattle Council of Australia</t>
  </si>
  <si>
    <t>http://www.cattlecouncil.com.au/</t>
  </si>
  <si>
    <t>cca@cattlecouncil.com.au </t>
  </si>
  <si>
    <t>Meat &amp; Livestock Australia</t>
  </si>
  <si>
    <t>http://www.mla.com.au/</t>
  </si>
  <si>
    <t>02 9463 9333</t>
  </si>
  <si>
    <t>info@mla.com.au</t>
  </si>
  <si>
    <t>PO Box 1961, North Sydney NSW 2059</t>
  </si>
  <si>
    <t>Australian Dairy Farmers</t>
  </si>
  <si>
    <t>http://www.australiandairyfarmers.com.au/contact-australian-dairy-farmers</t>
  </si>
  <si>
    <t>reception@australiandairyfarmers.com.au</t>
  </si>
  <si>
    <t>Level 2 Swann House, 22 William Street, Melbourne VIC 3000</t>
  </si>
  <si>
    <t>Dairy Australia</t>
  </si>
  <si>
    <t>Western Dairy</t>
  </si>
  <si>
    <t>http://www.dairyaustralia.com.au/</t>
  </si>
  <si>
    <t>http://www.westerndairy.com.au/</t>
  </si>
  <si>
    <t>08 9724 2420</t>
  </si>
  <si>
    <t>Kirk.Reynolds@westerndairy.com.au</t>
  </si>
  <si>
    <t>PO Box 5066, Bunbury WA 6230</t>
  </si>
  <si>
    <t>http://www.chicken.org.au/</t>
  </si>
  <si>
    <t>http://acgc.org.au/</t>
  </si>
  <si>
    <t>Australian Chicken Meat Federation</t>
  </si>
  <si>
    <t>02 9929 4077</t>
  </si>
  <si>
    <t>acmf@chicken.org.au</t>
  </si>
  <si>
    <t>PO Box 579, North Sydney NSW 2059</t>
  </si>
  <si>
    <t>Australian Chicken Growers Council</t>
  </si>
  <si>
    <t>07 3837 4720 </t>
  </si>
  <si>
    <t>info@acgc.org.au</t>
  </si>
  <si>
    <t>https://www.aecl.org/</t>
  </si>
  <si>
    <t>Australian Egg Corporation</t>
  </si>
  <si>
    <t>contacts@aecl.org</t>
  </si>
  <si>
    <t xml:space="preserve">Suite 4.02, Level 4, 107 Mount Street, North Sydney NSW 2060 </t>
  </si>
  <si>
    <t>Commercial Egg Producers Association of Western Australia (Inc)</t>
  </si>
  <si>
    <t>http://www.eggswa.com.au/</t>
  </si>
  <si>
    <t>0427 07 0035</t>
  </si>
  <si>
    <t>Organic Association of Western Australia</t>
  </si>
  <si>
    <t>http://www.ogawa.org.au</t>
  </si>
  <si>
    <t>organicinfo@ogawa.org.au</t>
  </si>
  <si>
    <t>Deer Industry Association of Australia</t>
  </si>
  <si>
    <t>http://www.deerfarming.com.au/</t>
  </si>
  <si>
    <t>diaa.pres@gmail.com </t>
  </si>
  <si>
    <t xml:space="preserve">4237 Glenelg Highway, Strathdownie VIC 3312 </t>
  </si>
  <si>
    <t>http://www.tbwa.net.au/</t>
  </si>
  <si>
    <t>Thoroughbred Breeders WA</t>
  </si>
  <si>
    <t>info@tbwa.net.au</t>
  </si>
  <si>
    <t>http://australianpork.com.au/</t>
  </si>
  <si>
    <t>Australian Pork</t>
  </si>
  <si>
    <t>02 6285 2200</t>
  </si>
  <si>
    <t> apl@australianpork.com.au</t>
  </si>
  <si>
    <t>PO Box 4746, Kingston ACT 2604</t>
  </si>
  <si>
    <t>Agricultural Produce Commission</t>
  </si>
  <si>
    <t>http://www.apcwa.org.au/</t>
  </si>
  <si>
    <t>08 9368 3127</t>
  </si>
  <si>
    <t>apc@agric.wa.gov.au</t>
  </si>
  <si>
    <t>WA Apiarists Society</t>
  </si>
  <si>
    <t>http://waas.org.au/</t>
  </si>
  <si>
    <t>0419 049 013</t>
  </si>
  <si>
    <t>info@waas.org.au</t>
  </si>
  <si>
    <t>Aquaculture Council of Western Australia</t>
  </si>
  <si>
    <t>http://www.aquaculturecouncilwa.com/</t>
  </si>
  <si>
    <t>eo@aquaculturecouncilwa.com</t>
  </si>
  <si>
    <t>PO Box 1605, Fremantle WA 6959</t>
  </si>
  <si>
    <t>Marron Growers Association of Western Australia</t>
  </si>
  <si>
    <t>https://www.marrongrowers.org</t>
  </si>
  <si>
    <t>secretary@marrongrowers.org</t>
  </si>
  <si>
    <t>Pearl Producers Association of Australia</t>
  </si>
  <si>
    <t>0452 379 054</t>
  </si>
  <si>
    <t>AMWING Pearl Producers Association</t>
  </si>
  <si>
    <t>gglazier@westnet.com.au</t>
  </si>
  <si>
    <t>0417 224 955</t>
  </si>
  <si>
    <t>PO Box 79, Hamilton Hill WA 6963</t>
  </si>
  <si>
    <t>Marine Fishfarmers Association</t>
  </si>
  <si>
    <t>greg.jenkins@challenger.wa.edu.au</t>
  </si>
  <si>
    <t>1 Fleet St, Fremantle WA 6160</t>
  </si>
  <si>
    <t>Abalone Council Australia</t>
  </si>
  <si>
    <t>http://abalonecouncil.com.au/</t>
  </si>
  <si>
    <t>03 9586 6066</t>
  </si>
  <si>
    <t>melinda.caspersz@abalonecouncil.com.au</t>
  </si>
  <si>
    <t>http://www.abfa.org.au/</t>
  </si>
  <si>
    <t>Australian Barramundi Farmers Association</t>
  </si>
  <si>
    <t>info@abfa.org.au</t>
  </si>
  <si>
    <t>0401 692 601</t>
  </si>
  <si>
    <t>WA Fishing Industry Council</t>
  </si>
  <si>
    <t>08 9432 7777</t>
  </si>
  <si>
    <t>http://www.wafic.org.au/</t>
  </si>
  <si>
    <t>http://wrlc.com.au/</t>
  </si>
  <si>
    <t>Western Rock Lobster Council</t>
  </si>
  <si>
    <t>ceo@wrlc.com.au</t>
  </si>
  <si>
    <t>0409 581 742</t>
  </si>
  <si>
    <t>http://sharkbayprawns.com/</t>
  </si>
  <si>
    <t>Shark Bay Prawn Fishery</t>
  </si>
  <si>
    <t>http://forestindustries.com.au/</t>
  </si>
  <si>
    <t>Forest Industries Federation (WA) Inc</t>
  </si>
  <si>
    <t>08 9472 3055</t>
  </si>
  <si>
    <t>http://www.afg.asn.au/</t>
  </si>
  <si>
    <t>Australian Forest Growers</t>
  </si>
  <si>
    <t>02 6248 9168</t>
  </si>
  <si>
    <t>http://www.arboriculture.org.au/</t>
  </si>
  <si>
    <t>Arboriculture Australia</t>
  </si>
  <si>
    <t>1300 664 374</t>
  </si>
  <si>
    <t>enquiries@arboriculture.org.au</t>
  </si>
  <si>
    <t>Forest Products Commission Western Australia</t>
  </si>
  <si>
    <t>http://www.fpc.wa.gov.au/</t>
  </si>
  <si>
    <t>info@fpc.wa.gov.au</t>
  </si>
  <si>
    <t>Locked Bag 888, Perth Business Centre WA 6849</t>
  </si>
  <si>
    <t>https://ssaa.org.au/</t>
  </si>
  <si>
    <t>Sporting Shooters' Association of Australia</t>
  </si>
  <si>
    <t>http://ghaa.com.au/</t>
  </si>
  <si>
    <t>Game Hunters Association of Australia</t>
  </si>
  <si>
    <t>Perth Metro Field and Game</t>
  </si>
  <si>
    <t>http://www.pmfg.org.au/</t>
  </si>
  <si>
    <t>president@pmfg.org.au</t>
  </si>
  <si>
    <t>PO Box 282, Plumpton NSW 2761</t>
  </si>
  <si>
    <t>mem@ssaa.org.au</t>
  </si>
  <si>
    <t>http://www.outdoorswa.org.au/</t>
  </si>
  <si>
    <t>Outdoors WA</t>
  </si>
  <si>
    <t>office@outdoorswa.org.au  </t>
  </si>
  <si>
    <t>http://www.scaa.org.au/</t>
  </si>
  <si>
    <t>Shearing Contractors Association of Australia</t>
  </si>
  <si>
    <t>0412 600 58</t>
  </si>
  <si>
    <t>scaa@scaa.org.au</t>
  </si>
  <si>
    <t>http://www.wasca.asn.au/</t>
  </si>
  <si>
    <t>WA Shearing Industry Association</t>
  </si>
  <si>
    <t>0427 552 225</t>
  </si>
  <si>
    <t>PO Box 792, Fremantle WA 6959</t>
  </si>
  <si>
    <t>http://www.amec.org.au/</t>
  </si>
  <si>
    <t>Association of Mining and Exploration Companies</t>
  </si>
  <si>
    <t>http://www.australianminingassociation.org.au/</t>
  </si>
  <si>
    <t>Australian Mining Association</t>
  </si>
  <si>
    <t>PO Box 948, West Perth WA 6872</t>
  </si>
  <si>
    <t>Australian Mines and Metals Association</t>
  </si>
  <si>
    <t>http://www.amma.org.au/</t>
  </si>
  <si>
    <t>http://www.minerals.org.au/</t>
  </si>
  <si>
    <t>Minerals Council of Australia</t>
  </si>
  <si>
    <t>info@minerals.org.au</t>
  </si>
  <si>
    <t>http://www.austmine.com.au/</t>
  </si>
  <si>
    <t>AustMine</t>
  </si>
  <si>
    <t>02 9357 4660</t>
  </si>
  <si>
    <t>megan.edwards@austmine.com.au </t>
  </si>
  <si>
    <t>http://aluminium.org.au/</t>
  </si>
  <si>
    <t>Australian Aluminium Council</t>
  </si>
  <si>
    <t>PO Box 63, Dickson, Canberra ACT 2602</t>
  </si>
  <si>
    <t>http://www.adia.com.au/</t>
  </si>
  <si>
    <t>Australian Drilling Industry Association</t>
  </si>
  <si>
    <t>0413 608 050</t>
  </si>
  <si>
    <t>peter@adia.com.au</t>
  </si>
  <si>
    <t>http://www.ausimm.com.au/</t>
  </si>
  <si>
    <t>Australasian Institute of Mining and Metallurgy</t>
  </si>
  <si>
    <t>policy@ausimm.com.au</t>
  </si>
  <si>
    <t>Chamber of Minerals and Energy of Western Australia</t>
  </si>
  <si>
    <t>http://www.cmewa.com/</t>
  </si>
  <si>
    <t>chamber@cmewa.com</t>
  </si>
  <si>
    <t>Locked Bag N984, Perth WA 6844</t>
  </si>
  <si>
    <t>http://www.mesca.com.au/</t>
  </si>
  <si>
    <t>Mining and Energy Services Council of Australia</t>
  </si>
  <si>
    <t>07 3244 1740</t>
  </si>
  <si>
    <t>http://www.appea.com.au/</t>
  </si>
  <si>
    <t> Australian Petroleum Production &amp; Exploration Association </t>
  </si>
  <si>
    <t>08 9426 7200</t>
  </si>
  <si>
    <t>perth@appea.com.au</t>
  </si>
  <si>
    <t>PO Box 7039, Cloisters Square WA 6850</t>
  </si>
  <si>
    <t>Australian Pipelines &amp; Gas Association</t>
  </si>
  <si>
    <t>http://www.apga.org.au/</t>
  </si>
  <si>
    <t>PO Box 5416, Kingston ACT 2604</t>
  </si>
  <si>
    <t>apga@apga.org.au</t>
  </si>
  <si>
    <t>02 6273 0577</t>
  </si>
  <si>
    <t>https://www.pesa.com.au/</t>
  </si>
  <si>
    <t>Petroleum Exploration Society of Australia</t>
  </si>
  <si>
    <t>08 9427 0812</t>
  </si>
  <si>
    <t>wa-secretary@pesa.com.au</t>
  </si>
  <si>
    <t>PO Box 8463, Perth Business Centre, WA 6849</t>
  </si>
  <si>
    <t>International Copper Association Australia</t>
  </si>
  <si>
    <t>http://www.copper.com.au/</t>
  </si>
  <si>
    <t> ica.australia@copperalliance.asia</t>
  </si>
  <si>
    <t>Australian Minerals Industry Research Association</t>
  </si>
  <si>
    <t>http://www.amira.com.au/</t>
  </si>
  <si>
    <t>australia@amirainternational.com</t>
  </si>
  <si>
    <t>https://www.quarry.com.au/</t>
  </si>
  <si>
    <t>The Institute of Quarrying Australia</t>
  </si>
  <si>
    <t>0417 027 928</t>
  </si>
  <si>
    <t>wa-admin@quarry.com.au</t>
  </si>
  <si>
    <t>http://www.concrete.net.au/</t>
  </si>
  <si>
    <t>Cement Concrete &amp; Aggregates Australia</t>
  </si>
  <si>
    <t>info@ccaa.com.au </t>
  </si>
  <si>
    <t>45 Ventnor Avenue, West Perth WA 6005</t>
  </si>
  <si>
    <t>http://www.limewa.com.au/</t>
  </si>
  <si>
    <t>Lime WA</t>
  </si>
  <si>
    <t>08 9582 2131</t>
  </si>
  <si>
    <t>http://www.sandproducerswa.com.au/</t>
  </si>
  <si>
    <t>Sand Producers Association of WA</t>
  </si>
  <si>
    <t>admin@sandproducerswa.com.au </t>
  </si>
  <si>
    <t>0417 027 928 </t>
  </si>
  <si>
    <t>http://scieng.curtin.edu.au/wa-school-of-mines/</t>
  </si>
  <si>
    <t>Curtin University WA School of Mines</t>
  </si>
  <si>
    <t>WASMAdmin@curtin.edu.au</t>
  </si>
  <si>
    <t>http://www.amic.org.au/</t>
  </si>
  <si>
    <t>Australian Meat Industry Council</t>
  </si>
  <si>
    <t>08 9302 2866</t>
  </si>
  <si>
    <t>admin@amic.org.au</t>
  </si>
  <si>
    <t>http://rmac.com.au/</t>
  </si>
  <si>
    <t>Red Meat Advisory Council</t>
  </si>
  <si>
    <t>admin@rmac.com.au</t>
  </si>
  <si>
    <t>http://www.ampc.com.au/</t>
  </si>
  <si>
    <t>Australian Meat Processor Corporation</t>
  </si>
  <si>
    <t>admin@ampc.com.au</t>
  </si>
  <si>
    <t> 02 8908 5500</t>
  </si>
  <si>
    <t>PO Box 6418, North Sydney NSW 2059</t>
  </si>
  <si>
    <t>http://feedlots.com.au/</t>
  </si>
  <si>
    <t>Australian Lot Feeders Association</t>
  </si>
  <si>
    <t>info@feedlots.com.au</t>
  </si>
  <si>
    <t>Cotton Australia</t>
  </si>
  <si>
    <t>http://cottonaustralia.com.au/</t>
  </si>
  <si>
    <t>02 9669 5222</t>
  </si>
  <si>
    <t>talktous@cotton.org.au</t>
  </si>
  <si>
    <t>https://www.ausmeat.com.au/</t>
  </si>
  <si>
    <t>AUS-MEAT Limited</t>
  </si>
  <si>
    <t>ausmeat@ausmeat.com.au</t>
  </si>
  <si>
    <t>WA Meat Marketing Cooperative</t>
  </si>
  <si>
    <t>http://www.wammco.com.au/</t>
  </si>
  <si>
    <t>info@wammco.com.au</t>
  </si>
  <si>
    <t>PO Box 4059, Victoria Park WA 6979</t>
  </si>
  <si>
    <t>Citrus Australia</t>
  </si>
  <si>
    <t>http://www.citrusaustralia.com.au/</t>
  </si>
  <si>
    <t>admin@citrusaustralia.com.au</t>
  </si>
  <si>
    <t>PO Box 10336, Mildura VIC 3502</t>
  </si>
  <si>
    <t>WA Meat Industry Authority</t>
  </si>
  <si>
    <t>http://www.wamia.wa.gov.au/</t>
  </si>
  <si>
    <t>See also headings under Agriculture, Forestry &amp; Fishing.</t>
  </si>
  <si>
    <t>Department of Agriculture &amp; Food - Buy West Eat Best</t>
  </si>
  <si>
    <t>http://www.buywesteatbest.org.au/</t>
  </si>
  <si>
    <t>1800 132 422</t>
  </si>
  <si>
    <t>feedback@buywesteatbest.wa.gov.au</t>
  </si>
  <si>
    <t>https://diaa.asn.au</t>
  </si>
  <si>
    <t>Dairy Industry Association of Australia</t>
  </si>
  <si>
    <t>03 8742 6600</t>
  </si>
  <si>
    <t>info@diaa.asn.au</t>
  </si>
  <si>
    <t>Australian Dairy Products Federation Inc</t>
  </si>
  <si>
    <t>http://www.adpf.org.au/</t>
  </si>
  <si>
    <t>info@adpf.org.au</t>
  </si>
  <si>
    <t>Level 2, Swann House, 22 William St, Melbourne, VIC 3000</t>
  </si>
  <si>
    <t>Dairy Manufacturers Sustainability Council</t>
  </si>
  <si>
    <t>http://www.dmsc.com.au/</t>
  </si>
  <si>
    <t>DBarr@dairyaustralia.com.au</t>
  </si>
  <si>
    <t>http://sfmca.com.au/</t>
  </si>
  <si>
    <t>Stock Feed Manufacturers Council of Australia</t>
  </si>
  <si>
    <t>0413 032 654</t>
  </si>
  <si>
    <t>pnash@sfmca.com.au</t>
  </si>
  <si>
    <t>https://www.australiancheese.org</t>
  </si>
  <si>
    <t>Australian Specialist Cheesemakers Federation</t>
  </si>
  <si>
    <t>alison.alisonlansley@gmail.com</t>
  </si>
  <si>
    <t>Fresh Markets Australia (Australian Chamber of Fruit and Vegetable Industries Limited)</t>
  </si>
  <si>
    <t>07 3915 4222</t>
  </si>
  <si>
    <t>http://freshmarkets.com.au/</t>
  </si>
  <si>
    <t>fma@freshmarkets.com.au</t>
  </si>
  <si>
    <t>Marketwest (Chamber of Fruit and Vegetable Industries in Western Australia (Inc))</t>
  </si>
  <si>
    <t>http://www.ausveg.com.au/</t>
  </si>
  <si>
    <t>AusVeg</t>
  </si>
  <si>
    <t>info@ausveg.com.au</t>
  </si>
  <si>
    <t>http://www.australianoilseeds.com/</t>
  </si>
  <si>
    <t>Australian Oilseeds Federation</t>
  </si>
  <si>
    <t>Australian Renderers Association</t>
  </si>
  <si>
    <t>http://ausrenderers.com.au/</t>
  </si>
  <si>
    <t>dennis.king@ausrenderers.com.au</t>
  </si>
  <si>
    <t>http://aooa.com.au/</t>
  </si>
  <si>
    <t>Australian Olive Oil Association</t>
  </si>
  <si>
    <t>info@aooa.com.au</t>
  </si>
  <si>
    <t>181 Drummond Street, Carlton VIC 3053</t>
  </si>
  <si>
    <t>Australian Technical Millers Association</t>
  </si>
  <si>
    <t>http://www.atma.asn.au/</t>
  </si>
  <si>
    <t>0478 820 230</t>
  </si>
  <si>
    <t>http://aegic.org.au/</t>
  </si>
  <si>
    <t>Australian Export Grains Innovation Centre</t>
  </si>
  <si>
    <t>http://www.afgc.org.au/</t>
  </si>
  <si>
    <t>Australian Food &amp; Grocery Council</t>
  </si>
  <si>
    <t>http://www.nbia.org.au/</t>
  </si>
  <si>
    <t>National Baking Industry Association</t>
  </si>
  <si>
    <t>nbia@nbia.org.au</t>
  </si>
  <si>
    <t>Unit 5, 54 Riverside Place, Morningside QLD 4170</t>
  </si>
  <si>
    <t>Baking Association of Australia</t>
  </si>
  <si>
    <t>http://www.baa.asn.au/</t>
  </si>
  <si>
    <t>tony.smith@baa.asn.au</t>
  </si>
  <si>
    <t>02 4340 0244</t>
  </si>
  <si>
    <t>http://bieawa.asn.au/</t>
  </si>
  <si>
    <t>Baking Industry Employers' Association of Western Australia</t>
  </si>
  <si>
    <t>bieawa@casm.com.au</t>
  </si>
  <si>
    <t>08 9427 0832</t>
  </si>
  <si>
    <t>36 Brisbane Street Perth, WA 6000</t>
  </si>
  <si>
    <t>http://fsaa.org.au/</t>
  </si>
  <si>
    <t>Foodservice Suppliers Association of Australia</t>
  </si>
  <si>
    <t>0404 464 539</t>
  </si>
  <si>
    <t>37 Athol Street, Woonona NSW 2517</t>
  </si>
  <si>
    <t>Australian Sugar Milling Council</t>
  </si>
  <si>
    <t>http://asmc.com.au/</t>
  </si>
  <si>
    <t>Confectionery Manufacturers of Australasia</t>
  </si>
  <si>
    <t>Level 2, 689 Burke Road, Camberwell VIC 3124</t>
  </si>
  <si>
    <t>http://www.pfiaa.com.au/</t>
  </si>
  <si>
    <t>Pet Food Industry Association of Australia</t>
  </si>
  <si>
    <t>Pet Industry Association of Australia</t>
  </si>
  <si>
    <t>https://piaa.net.au</t>
  </si>
  <si>
    <t>02 9659 5811</t>
  </si>
  <si>
    <t>info@piaa.net.au</t>
  </si>
  <si>
    <t>http://honeybee.org.au/</t>
  </si>
  <si>
    <t>Australian Honey Bee Industry Council</t>
  </si>
  <si>
    <t>ahbic@honeybee.org.au</t>
  </si>
  <si>
    <t>P.O. Box 4253, Raceview QLD 4305</t>
  </si>
  <si>
    <t>Australian Beverages Council</t>
  </si>
  <si>
    <t>http://australianbeverages.org/</t>
  </si>
  <si>
    <t>info@australianbeverages.org</t>
  </si>
  <si>
    <t>Drinks Association (Liquor Merchants Association of Australia)</t>
  </si>
  <si>
    <t>http://www.drinkscentral.com.au/</t>
  </si>
  <si>
    <t>info@drinkscentral.com.au</t>
  </si>
  <si>
    <t>http://www.fbia.org.au/</t>
  </si>
  <si>
    <t>Food and Beverages Importers Association</t>
  </si>
  <si>
    <t>info@fbia.org.au</t>
  </si>
  <si>
    <t>PO Box 7622, Melbourne VIC 3004</t>
  </si>
  <si>
    <t>Restaurant &amp; Catering Western Australia</t>
  </si>
  <si>
    <t>http://rca.asn.au/rca/western-australia/</t>
  </si>
  <si>
    <t>1300 722 878</t>
  </si>
  <si>
    <t>http://www.lsawa.asn.au/</t>
  </si>
  <si>
    <t>Liquor Stores Association of WA</t>
  </si>
  <si>
    <t>1800 627 233</t>
  </si>
  <si>
    <t>info@lsawa.asn.au</t>
  </si>
  <si>
    <t>http://www.ahawa.asn.au/</t>
  </si>
  <si>
    <t>Australian Hotels Association (WA)</t>
  </si>
  <si>
    <t>exec@ahawa.asn.au</t>
  </si>
  <si>
    <t>http://www.dsica.com.au/</t>
  </si>
  <si>
    <t>Distilled Spirits Industry Council of Australia</t>
  </si>
  <si>
    <t>info@dsica.com.au</t>
  </si>
  <si>
    <t>Winemakers Federation of Australia</t>
  </si>
  <si>
    <t>http://www.wfa.org.au/</t>
  </si>
  <si>
    <t>wfa@wfa.org.au</t>
  </si>
  <si>
    <t>PO Box 3891, Manuka ACT 2603</t>
  </si>
  <si>
    <t>http://www.winewa.asn.au/</t>
  </si>
  <si>
    <t>Wines of Western Australia</t>
  </si>
  <si>
    <t>http://www.woolindustries.org/</t>
  </si>
  <si>
    <t>Australian Wool Industries Secretariat Incorporated</t>
  </si>
  <si>
    <t>03 9311 0103</t>
  </si>
  <si>
    <t>awis@woolindustries.org</t>
  </si>
  <si>
    <t>http://tcfwa.com/</t>
  </si>
  <si>
    <t>Textile Clothing Footwear Resource Centre of WA</t>
  </si>
  <si>
    <t>info@tcfwa.com</t>
  </si>
  <si>
    <t>PO Box 370, Cloverdale WA 6985</t>
  </si>
  <si>
    <t>http://www.specialisedtextiles.com.au/</t>
  </si>
  <si>
    <t>Specialised Textiles Association</t>
  </si>
  <si>
    <t>http://wafta.com.au/</t>
  </si>
  <si>
    <t>WA Fibre and Textile Association</t>
  </si>
  <si>
    <t>http://www.wafma.com.au/</t>
  </si>
  <si>
    <t>Western Australian Furniture Manufacturers Association</t>
  </si>
  <si>
    <t>0407 771 464</t>
  </si>
  <si>
    <t>info@co02designs.com.au</t>
  </si>
  <si>
    <t>http://www.counciloftextileandfashion.com/</t>
  </si>
  <si>
    <t>Council of Textile and Fashion</t>
  </si>
  <si>
    <t>0412 706 677</t>
  </si>
  <si>
    <t>info@tfia.com.au</t>
  </si>
  <si>
    <t>http://tda.org.au/</t>
  </si>
  <si>
    <t>Textile Distributors Association</t>
  </si>
  <si>
    <t>textiledistributors@bigpond.com</t>
  </si>
  <si>
    <t>http://ttna.com.au/</t>
  </si>
  <si>
    <t>Technical Textiles and Nonwoven Association</t>
  </si>
  <si>
    <t>kerryn@ttna.com.au</t>
  </si>
  <si>
    <t>http://bmaa.net.au/</t>
  </si>
  <si>
    <t>Blind Manufacturers Association of Australia</t>
  </si>
  <si>
    <t>07 3801 8811</t>
  </si>
  <si>
    <t>info@bmaa.net.au</t>
  </si>
  <si>
    <t>Australian Hide Skin &amp; Leather Exporters Association Inc</t>
  </si>
  <si>
    <t>http://ahslea.com.au/</t>
  </si>
  <si>
    <t>dennis.king@ahslea.com.au</t>
  </si>
  <si>
    <t>http://www.carpetinstitute.com.au/</t>
  </si>
  <si>
    <t>Carpet Institute of Australia</t>
  </si>
  <si>
    <t>1800 188 822</t>
  </si>
  <si>
    <t>info@carpetoz.com.au</t>
  </si>
  <si>
    <t>PO Box 7172, St Kilda Road, Melbourne VIC 3004</t>
  </si>
  <si>
    <t>Window Coverings Association of Australia Inc</t>
  </si>
  <si>
    <t>http://www.wcaa.com.au/</t>
  </si>
  <si>
    <t>0430 123 540</t>
  </si>
  <si>
    <t>wa@wcaa.com.au</t>
  </si>
  <si>
    <t>phillip.hughes@honeywell.com</t>
  </si>
  <si>
    <t>Footwear Manufacturers' Association of Australia</t>
  </si>
  <si>
    <t>www.nationalfootwearretailers.com.au</t>
  </si>
  <si>
    <t>National Footwear Retailers' Association</t>
  </si>
  <si>
    <t>nfra@assocmanoz.com</t>
  </si>
  <si>
    <t>http://retail.org.au/</t>
  </si>
  <si>
    <t>Australian Retailers Association</t>
  </si>
  <si>
    <t>1300 368 041</t>
  </si>
  <si>
    <t>info@retail.org.au</t>
  </si>
  <si>
    <t>Level 1, 112 Wellington Parade, East Melbourne VIC 3002</t>
  </si>
  <si>
    <t>Fashion Council WA</t>
  </si>
  <si>
    <t>http://fashioncouncilwa.com.au/</t>
  </si>
  <si>
    <t>info@fashioncouncilwa.com.au</t>
  </si>
  <si>
    <t>http://ausfpa.com.au/</t>
  </si>
  <si>
    <t>Australian Forest Products Association</t>
  </si>
  <si>
    <t>02 6285 3833</t>
  </si>
  <si>
    <t xml:space="preserve"> enquiries@ausfpa.com.au</t>
  </si>
  <si>
    <t>https://www.atfa.com.au/</t>
  </si>
  <si>
    <t>Australasian Timber Flooring Association</t>
  </si>
  <si>
    <t>admin@atfa.com.au</t>
  </si>
  <si>
    <t>http://www.ewp.asn.au/</t>
  </si>
  <si>
    <t>Engineered Wood Products Association of Australasia</t>
  </si>
  <si>
    <t>inbox@ewp.asn.au</t>
  </si>
  <si>
    <t>Also see Agriculture, Forestry &amp; Fishing.</t>
  </si>
  <si>
    <t>http://ttia.asn.au/</t>
  </si>
  <si>
    <t>Timber Trade Industrial Association</t>
  </si>
  <si>
    <t>ttia@ttia.asn.au</t>
  </si>
  <si>
    <t>http://www.appita.com/</t>
  </si>
  <si>
    <t>Australia New Zealand Pulp &amp; Paper Industry Trade Association (APPITA)</t>
  </si>
  <si>
    <t>admin@appita.com.au</t>
  </si>
  <si>
    <t>http://timberveneer.asn.au/</t>
  </si>
  <si>
    <t>Timber Veneer Association of Australia</t>
  </si>
  <si>
    <t>1300 303 982</t>
  </si>
  <si>
    <t>info@timberveneer.asn.au</t>
  </si>
  <si>
    <t>http://pca.org.au/</t>
  </si>
  <si>
    <t>Packaging Council of Australia</t>
  </si>
  <si>
    <t>david@pca.org.au</t>
  </si>
  <si>
    <t>http://www.piaa.org.au/</t>
  </si>
  <si>
    <t>Printing Industries Association of Australia</t>
  </si>
  <si>
    <t>info@piaa.org.au</t>
  </si>
  <si>
    <t>Level 3, Suite 1, 9 Help Street, Chatswood NSW 2067</t>
  </si>
  <si>
    <t>Also see Mining.</t>
  </si>
  <si>
    <t>http://www.aip.com.au/</t>
  </si>
  <si>
    <t>Australian Institute of Petroleum</t>
  </si>
  <si>
    <t>aip@aip.com.au</t>
  </si>
  <si>
    <t>https://www.acps.com.au</t>
  </si>
  <si>
    <t>Australian Coal Preparation Society</t>
  </si>
  <si>
    <t>acpsnational@acps.com.au</t>
  </si>
  <si>
    <t>Ash Development Association of Australia</t>
  </si>
  <si>
    <t>http://www.adaa.asn.au/</t>
  </si>
  <si>
    <t>02 4228 1389</t>
  </si>
  <si>
    <t>PO Box 1194, Wollongong NSW 2500</t>
  </si>
  <si>
    <t>http://www.anziga.org/</t>
  </si>
  <si>
    <t>Australia New Zealand Industrial Gas Association</t>
  </si>
  <si>
    <t>office@anziga.org</t>
  </si>
  <si>
    <t>http://www.pacia.org.au/</t>
  </si>
  <si>
    <t>Plastics and Chemicals Industry Association</t>
  </si>
  <si>
    <t>info@pacia.org.au</t>
  </si>
  <si>
    <t>http://www.scaa.asn.au/</t>
  </si>
  <si>
    <t>Surface Coatings Association Australia</t>
  </si>
  <si>
    <t>Chemical Manufacturing</t>
  </si>
  <si>
    <t>1800 803 378</t>
  </si>
  <si>
    <t>admin@scaa.asn.au</t>
  </si>
  <si>
    <t>http://www.pima.asn.au/</t>
  </si>
  <si>
    <t>Plastics Industry Manufacturers of Australia</t>
  </si>
  <si>
    <t>0419 603 332</t>
  </si>
  <si>
    <t>pima@pima.asn.au</t>
  </si>
  <si>
    <t>http://www.fertilizer.org.au/</t>
  </si>
  <si>
    <t>Fertilizer Australia</t>
  </si>
  <si>
    <t>02 6273 2422</t>
  </si>
  <si>
    <t>info@fertilizer.org.au</t>
  </si>
  <si>
    <t>Australian Fertiliser Services Association</t>
  </si>
  <si>
    <t>http://www.afsa.net.au/</t>
  </si>
  <si>
    <t>02 6230 6987</t>
  </si>
  <si>
    <t>monique.thomson@fertilizer.org.au</t>
  </si>
  <si>
    <t>https://medicinesaustralia.com.au/</t>
  </si>
  <si>
    <t>Medicines Australia</t>
  </si>
  <si>
    <t>Level 1, 16 Napier Close, Deakin ACT 2600</t>
  </si>
  <si>
    <t>http://ncsa.org.au/</t>
  </si>
  <si>
    <t>Australian National Cleaning Suppliers Association</t>
  </si>
  <si>
    <t>http://accord.asn.au/</t>
  </si>
  <si>
    <t>Accord Australasia (hygiene, cosmetic and specialty products industry association)</t>
  </si>
  <si>
    <t>abath@accord.asn.au</t>
  </si>
  <si>
    <t>https://ascc.com.au/</t>
  </si>
  <si>
    <t>Australian Society of Cosmetic Chemists</t>
  </si>
  <si>
    <t>ascc@ascc.com.au</t>
  </si>
  <si>
    <t>http://animalmedicinesaustralia.org.au/</t>
  </si>
  <si>
    <t>Animal Medicines Australia</t>
  </si>
  <si>
    <t>enquiries@animalmedicines.org.au</t>
  </si>
  <si>
    <t>18 National Circuit, Barton ACT 2600</t>
  </si>
  <si>
    <t>http://www.aeisg.org.au/</t>
  </si>
  <si>
    <t>Australian Explosives Industry and Safety Group</t>
  </si>
  <si>
    <t>07 5669 9718</t>
  </si>
  <si>
    <t>http://epsa.org.au/</t>
  </si>
  <si>
    <t>Expanded Polystyrene Australia</t>
  </si>
  <si>
    <t>admin@epsa.org.au</t>
  </si>
  <si>
    <t>http://www.tyreandrim.org.au/</t>
  </si>
  <si>
    <t>Tyre and Rim Association of Australia</t>
  </si>
  <si>
    <t>info@tyreandrim.org.au</t>
  </si>
  <si>
    <t>https://www.atic.org.au/</t>
  </si>
  <si>
    <t>Australian Tyre Industry Council</t>
  </si>
  <si>
    <t>admin@atic.org.au</t>
  </si>
  <si>
    <t>http://atra.org.au/</t>
  </si>
  <si>
    <t>Australian Tyre Recyclers Association</t>
  </si>
  <si>
    <t>0423 573 278</t>
  </si>
  <si>
    <t>robertkelman@iinet.net.au</t>
  </si>
  <si>
    <t>http://www.apmf.asn.au/</t>
  </si>
  <si>
    <t>Australian Paint Manufacturers Federation</t>
  </si>
  <si>
    <t>02 9876 1411</t>
  </si>
  <si>
    <t>https://www.agga.org.au/</t>
  </si>
  <si>
    <t>Australian Glass &amp; Glazing Association</t>
  </si>
  <si>
    <t>03 8669 0170</t>
  </si>
  <si>
    <t>agga@agga.asn.au</t>
  </si>
  <si>
    <t>105 Gardenvale Road, Gardenvale VIC 3185</t>
  </si>
  <si>
    <t>https://www.awa.org.au/</t>
  </si>
  <si>
    <t>Australian Window Association</t>
  </si>
  <si>
    <t>02 9498 2768</t>
  </si>
  <si>
    <t>Suite 1, Level 1, Building 1, 20 Bridge Street, Pymble NSW 2073</t>
  </si>
  <si>
    <t>http://www.gwawa.org.au/</t>
  </si>
  <si>
    <t>Glass &amp; Window Association of Western Australia</t>
  </si>
  <si>
    <t>admin@gwawa.org.au</t>
  </si>
  <si>
    <t>http://www.bpic.asn.au/</t>
  </si>
  <si>
    <t>Building Products Innovation Council</t>
  </si>
  <si>
    <t>http://www.pipa.com.au/</t>
  </si>
  <si>
    <t>Plastics Industry Pipe Association of Australia</t>
  </si>
  <si>
    <t>plasticspipe@pipa.com.au</t>
  </si>
  <si>
    <t>http://www.thinkbrick.com.au/</t>
  </si>
  <si>
    <t>info@thinkbrick.com.au</t>
  </si>
  <si>
    <t>Think Brick (Brick industry)</t>
  </si>
  <si>
    <t>http://www.australianceramics.com/</t>
  </si>
  <si>
    <t>Australian Ceramics</t>
  </si>
  <si>
    <t>1300 720 124</t>
  </si>
  <si>
    <t>mail@australianceramics.com</t>
  </si>
  <si>
    <t>PO Box 677, Alexandria NSW 1435</t>
  </si>
  <si>
    <t>http://www.rtaa.com.au/</t>
  </si>
  <si>
    <t>Roofting Tile Association of Australia</t>
  </si>
  <si>
    <t>info@rtaa.com.au</t>
  </si>
  <si>
    <t>http://www.australiantilecouncil.com.au/</t>
  </si>
  <si>
    <t>Australian Tile Council</t>
  </si>
  <si>
    <t>wa@australiantilecouncil.com.au</t>
  </si>
  <si>
    <t>http://www.cmaa.com.au/</t>
  </si>
  <si>
    <t>Concrete Masonry Association of Australia</t>
  </si>
  <si>
    <t>info@cmaa.com.au</t>
  </si>
  <si>
    <t>Australasian Convenience and Petroleum Marketers Association</t>
  </si>
  <si>
    <t>http://www.acapma.com.au/</t>
  </si>
  <si>
    <t>1300 160 270</t>
  </si>
  <si>
    <t>communications@acapma.com.au</t>
  </si>
  <si>
    <t>http://www.cement.org.au/</t>
  </si>
  <si>
    <t>Cement Industry Federation</t>
  </si>
  <si>
    <t>info@cement.org.au</t>
  </si>
  <si>
    <t>PO Box 4178, Manuka ACT 2603</t>
  </si>
  <si>
    <t>http://www.ccaa.com.au/</t>
  </si>
  <si>
    <t>PO Box 124, Mascot NSW 1460</t>
  </si>
  <si>
    <t>http://www.asiaa.asn.au/</t>
  </si>
  <si>
    <t>Amorphous Silica Association of Australia</t>
  </si>
  <si>
    <t>02 4258 0162</t>
  </si>
  <si>
    <t>info@asiaa.asn.au</t>
  </si>
  <si>
    <t>http://www.gbma.org.au/</t>
  </si>
  <si>
    <t>Gypsum Board Manufacturers of Australia</t>
  </si>
  <si>
    <t>0411 170 666</t>
  </si>
  <si>
    <t>eo@gbma.org.au</t>
  </si>
  <si>
    <t>http://www.awci.org.au/</t>
  </si>
  <si>
    <t>Association of Wall and Ceiling Industries Australia &amp; New Zealand</t>
  </si>
  <si>
    <t>info@awci.org.au</t>
  </si>
  <si>
    <t>http://www.sria.com.au/</t>
  </si>
  <si>
    <t>Steel Reinforcement Institute of Australia</t>
  </si>
  <si>
    <t>info@sria.com.au</t>
  </si>
  <si>
    <t>http://www.asa-inc.org.au/</t>
  </si>
  <si>
    <t>Australasian (Iron &amp; Steel) Slag Association</t>
  </si>
  <si>
    <t>02 4258 0160</t>
  </si>
  <si>
    <t>http://www.mrcaa.com.au/</t>
  </si>
  <si>
    <t>Metal Roofing &amp; Cladding Association of Australia</t>
  </si>
  <si>
    <t>mrcaa@mrcaa.com.au</t>
  </si>
  <si>
    <t>http://icanz.org.au/</t>
  </si>
  <si>
    <t>Insulation Council of Australia &amp; New Zealand</t>
  </si>
  <si>
    <t>03 8637 4725</t>
  </si>
  <si>
    <t>info@icanz.org.au</t>
  </si>
  <si>
    <t>http://www.insulationaustralasia.org/</t>
  </si>
  <si>
    <t>Insulation Australasia</t>
  </si>
  <si>
    <t> 2 9431 8665</t>
  </si>
  <si>
    <t>info@insulationaustralasia.org</t>
  </si>
  <si>
    <t>http://www.asaa.com.au/</t>
  </si>
  <si>
    <t>Australian Stone Advisory Association Ltd</t>
  </si>
  <si>
    <t>0431 388 127</t>
  </si>
  <si>
    <t>info@asaa.com.au</t>
  </si>
  <si>
    <t>http://steel.org.au/</t>
  </si>
  <si>
    <t>enquiries@steel.org.au</t>
  </si>
  <si>
    <t>Level 3, Building 3, Pymble Corporate Centre, 20 Bridge Street, Pymble NSW 2073</t>
  </si>
  <si>
    <t>Australian Steel Association</t>
  </si>
  <si>
    <t>http://www.steelaus.com.au/</t>
  </si>
  <si>
    <t>http://www.diecasting.asn.au/</t>
  </si>
  <si>
    <t>Australian Die Casting Association</t>
  </si>
  <si>
    <t>0413 671 345</t>
  </si>
  <si>
    <t>26 Villas Rd, Dandenong South VIC 3175</t>
  </si>
  <si>
    <t>http://www.mbiaa.com.au/</t>
  </si>
  <si>
    <t>Modular Building Industry Association Australia</t>
  </si>
  <si>
    <t>info@MBIAA.com.au</t>
  </si>
  <si>
    <t>Architectural Door Hardware Association</t>
  </si>
  <si>
    <t>http://www.adha.net.au/</t>
  </si>
  <si>
    <t>Boiler &amp; Pressure Vessel Manufacturers Association Of Australia Inc.</t>
  </si>
  <si>
    <t>380 St Kilda Rd, Melbourne VIC 3004</t>
  </si>
  <si>
    <t>General</t>
  </si>
  <si>
    <t>https://www.acci.asn.au/</t>
  </si>
  <si>
    <t>Australian Chamber of Commerce and Industry</t>
  </si>
  <si>
    <t>info@acci.asn.au</t>
  </si>
  <si>
    <t>http://www.adma.net.au/</t>
  </si>
  <si>
    <t>Australian Duct Manufacturers Alliance</t>
  </si>
  <si>
    <t>info@adma.net.au</t>
  </si>
  <si>
    <t>http://www.sheetmetalaustralia.com.au/</t>
  </si>
  <si>
    <t xml:space="preserve">Sheetmetal Industry Association </t>
  </si>
  <si>
    <t>karen@tooltech.com.au</t>
  </si>
  <si>
    <t>http://www.wireassociation.com.au/</t>
  </si>
  <si>
    <t>Australian Wire Industry Association</t>
  </si>
  <si>
    <t>1300 942 500</t>
  </si>
  <si>
    <t>info@wireassociation.com.au</t>
  </si>
  <si>
    <t>secretary@australiancablemakers.com</t>
  </si>
  <si>
    <t>Australian Cablemakers Association</t>
  </si>
  <si>
    <t>http://www.australiancablemakers.com/</t>
  </si>
  <si>
    <t>Australasian Institute of Surface Finishing</t>
  </si>
  <si>
    <t>03 9890 6711</t>
  </si>
  <si>
    <t>http://www.aisf.org.au/</t>
  </si>
  <si>
    <t>http://www.aefac.org.au/</t>
  </si>
  <si>
    <t>Australian Engineered Fasteners and Anchors Council</t>
  </si>
  <si>
    <t>aefac@aefac.org.au</t>
  </si>
  <si>
    <t>http://www.gaa.com.au/</t>
  </si>
  <si>
    <t>Galvanizers Association of Australia</t>
  </si>
  <si>
    <t>gaa@gaa.com.au</t>
  </si>
  <si>
    <t>http://fapm.com.au/</t>
  </si>
  <si>
    <t>Federation of Automotive Products Manufacturers</t>
  </si>
  <si>
    <t>info@fapm.com.au</t>
  </si>
  <si>
    <t>Level 7, VACC House, 464 St Kilda Road, Melbourne VIC 3004</t>
  </si>
  <si>
    <t>https://www.fcai.com.au</t>
  </si>
  <si>
    <t>Federal Chamber of Automotive Industries</t>
  </si>
  <si>
    <t>02 6247 3811</t>
  </si>
  <si>
    <t>info@fcai.com.au</t>
  </si>
  <si>
    <t>http://mtawa.com.au/</t>
  </si>
  <si>
    <t>Motor Trade Association of WA</t>
  </si>
  <si>
    <t>08 9233 9800</t>
  </si>
  <si>
    <t>mtawa@mtawa.com.au</t>
  </si>
  <si>
    <t>PO Box 1060, Balcatta WA 6914</t>
  </si>
  <si>
    <t>https://www.aaaa.com.au/</t>
  </si>
  <si>
    <t>Australian Automotive Aftermarket Association</t>
  </si>
  <si>
    <t>info@aaaa.com.au</t>
  </si>
  <si>
    <t>admin@mtaa.com.au</t>
  </si>
  <si>
    <t>http://www.shipbuilders.com.au/</t>
  </si>
  <si>
    <t>Australian Shipbuilders Association</t>
  </si>
  <si>
    <t>ceo@shipbuilders.com.au</t>
  </si>
  <si>
    <t>http://www.asrg.asn.au/</t>
  </si>
  <si>
    <t>Australian Shipbuilding &amp; Repair Group</t>
  </si>
  <si>
    <t>info@asrg.asn.au</t>
  </si>
  <si>
    <t>Boating Industry Association</t>
  </si>
  <si>
    <t>02 9438 2077</t>
  </si>
  <si>
    <t>http://www.bia.org.au/</t>
  </si>
  <si>
    <t>info@bia.org.au</t>
  </si>
  <si>
    <t>https://ara.net.au/</t>
  </si>
  <si>
    <t>Australasian Railway Association</t>
  </si>
  <si>
    <t>ara@ara.net.au</t>
  </si>
  <si>
    <t xml:space="preserve">PO Box 4608, Kingston  ACT  2604 </t>
  </si>
  <si>
    <t>http://amroba.org.au/</t>
  </si>
  <si>
    <t>Aviation Maintenance Repair and Overhaul Business Association Inc.</t>
  </si>
  <si>
    <t>02 9759 2715</t>
  </si>
  <si>
    <t>propbits@propbits.com.au</t>
  </si>
  <si>
    <t>PO Box CP 443, Condell Park, NSW 2200</t>
  </si>
  <si>
    <t>http://www.bikeoz.org/</t>
  </si>
  <si>
    <t>Bicycle Industries Australia</t>
  </si>
  <si>
    <t>0438 871 271</t>
  </si>
  <si>
    <t>office@bikeoz.com.au</t>
  </si>
  <si>
    <t>4/7 Bruce Street, Kensington VIC 3031</t>
  </si>
  <si>
    <t>Optical Distributors &amp; Manufacturers Association of Australia</t>
  </si>
  <si>
    <t> 02 8249 4380</t>
  </si>
  <si>
    <t>http://www.odma.com.au/</t>
  </si>
  <si>
    <t>exec@odma.com.au</t>
  </si>
  <si>
    <t>3 Spring Street, Sydney NSW 2000</t>
  </si>
  <si>
    <t>http://www.mtaa.org.au/</t>
  </si>
  <si>
    <t>Medical Technology Association of Australia</t>
  </si>
  <si>
    <t>Reception@mtaa.org.au</t>
  </si>
  <si>
    <t>Australian Dental Industry Association</t>
  </si>
  <si>
    <t>national.office@adia.org.au</t>
  </si>
  <si>
    <t>1300 943 094</t>
  </si>
  <si>
    <t>http://www.adia.org.au/</t>
  </si>
  <si>
    <t>https://www.aopa.org.au/</t>
  </si>
  <si>
    <t>Australian Orthotic Prosthetic Association</t>
  </si>
  <si>
    <t>1300 668 194</t>
  </si>
  <si>
    <t>admin@aopa.org.au</t>
  </si>
  <si>
    <t>PO Box 1219, Greythorn VIC 3104</t>
  </si>
  <si>
    <t>http://scienceindustry.com.au/</t>
  </si>
  <si>
    <t>Science Industry Australia</t>
  </si>
  <si>
    <t>Australian Radio Communications Industry Association</t>
  </si>
  <si>
    <t>http://www.arcia.org.au/</t>
  </si>
  <si>
    <t>https://www.aiia.com.au</t>
  </si>
  <si>
    <t>Australian Information Industry Association</t>
  </si>
  <si>
    <t>info@aiia.com.au</t>
  </si>
  <si>
    <t>GPO Box 573, Canberra ACT 2601</t>
  </si>
  <si>
    <t>http://www.abia.org.au/</t>
  </si>
  <si>
    <t>http://www.amta.org.au/</t>
  </si>
  <si>
    <t>Australian Mobile Telecommunications Association</t>
  </si>
  <si>
    <t>contact@amta.org.au</t>
  </si>
  <si>
    <t>Computer, Communications and Electronic Equipment Manufacturing</t>
  </si>
  <si>
    <t>Lighting Council Australia</t>
  </si>
  <si>
    <t>http://www.lightingcouncil.com.au/</t>
  </si>
  <si>
    <t>info@lightingcouncil.com.au</t>
  </si>
  <si>
    <t>Australian Battery Industry Association</t>
  </si>
  <si>
    <t>0412 127 238</t>
  </si>
  <si>
    <t>PO Box 408, Kilsyth VIC 3137</t>
  </si>
  <si>
    <t>https://www.energystorage.org.au</t>
  </si>
  <si>
    <t>Energy Storage Council</t>
  </si>
  <si>
    <t>info@energystorage.org.au</t>
  </si>
  <si>
    <t>https://www.aigroup.com.au/</t>
  </si>
  <si>
    <t xml:space="preserve">Australian Industry Group </t>
  </si>
  <si>
    <t>1300 55 66 77</t>
  </si>
  <si>
    <t>info@aigroup.com.au</t>
  </si>
  <si>
    <t>51 Walker Street, North Sydney NSW 2060</t>
  </si>
  <si>
    <t>Consumer Electronics Suppliers Association</t>
  </si>
  <si>
    <t>http://cesa.asn.au/</t>
  </si>
  <si>
    <t>0432 631 458</t>
  </si>
  <si>
    <t>Pump Industry Australia</t>
  </si>
  <si>
    <t>http://pumps.asn.au/</t>
  </si>
  <si>
    <t>pumpsaustralia@bigpond.com</t>
  </si>
  <si>
    <t>Compressed Air Association of Australasia</t>
  </si>
  <si>
    <t>info@compressedair.net.au</t>
  </si>
  <si>
    <t>http://compressedair.net.au/</t>
  </si>
  <si>
    <t>http://www.arema.com.au/</t>
  </si>
  <si>
    <t>Airconditioning and Refrigeration Equipment Manufacturers Association of Australia</t>
  </si>
  <si>
    <t>1300 413 011</t>
  </si>
  <si>
    <t>http://www.tma.asn.au/</t>
  </si>
  <si>
    <t>Tractor and Machinery Association of Australia</t>
  </si>
  <si>
    <t> 03 9867 4289</t>
  </si>
  <si>
    <t>http://www.cmeig.com.au/</t>
  </si>
  <si>
    <t>Construction &amp; Mining Equipment Industry Group</t>
  </si>
  <si>
    <t> 0426 268 432</t>
  </si>
  <si>
    <t>inquiry@cmeig.com.au</t>
  </si>
  <si>
    <t>PO Box 305, Burwood VIC 3125</t>
  </si>
  <si>
    <t>Australian Manufacturing Technology Institute Limited</t>
  </si>
  <si>
    <t>info@amtil.com.au</t>
  </si>
  <si>
    <t>http://www.amtil.com.au/</t>
  </si>
  <si>
    <t>http://opea.net.au/</t>
  </si>
  <si>
    <t>Outdoor Power Equipment Australia</t>
  </si>
  <si>
    <t>associations@aigroup.com.au</t>
  </si>
  <si>
    <t>Crane Industry Council of Australia</t>
  </si>
  <si>
    <t>http://cica.com.au/</t>
  </si>
  <si>
    <t>admin@cica.com.au</t>
  </si>
  <si>
    <t>http://www.cawa.net.au/</t>
  </si>
  <si>
    <t>Crane Association of Western Australia</t>
  </si>
  <si>
    <t>08 9427 0840</t>
  </si>
  <si>
    <t>crane@casm.com.au</t>
  </si>
  <si>
    <t>http://australianelevator.com.au/</t>
  </si>
  <si>
    <t>Australian Elevator Association</t>
  </si>
  <si>
    <t>02 8458 3328</t>
  </si>
  <si>
    <t>PO Box 80, Epping NSW 1710</t>
  </si>
  <si>
    <t>https://www.energycouncil.com.au/</t>
  </si>
  <si>
    <t>http://australianfurniture.org.au/</t>
  </si>
  <si>
    <t>Australian Furniture Association</t>
  </si>
  <si>
    <t>03 8691 4244</t>
  </si>
  <si>
    <t>reception@australianfurniture.org.au</t>
  </si>
  <si>
    <t>https://www.fiaa.com.au</t>
  </si>
  <si>
    <t>Furnishing Industry Association Australia</t>
  </si>
  <si>
    <t>02 4340 2000</t>
  </si>
  <si>
    <t>PO Box 157, Gosford NSW 2250</t>
  </si>
  <si>
    <t>http://www.jaa.com.au/</t>
  </si>
  <si>
    <t>Jewellers Association of Australia</t>
  </si>
  <si>
    <t>info@jaa.com.au</t>
  </si>
  <si>
    <t>Suite 33, Level 8, 99 York Street, Sydney NSW 2000 </t>
  </si>
  <si>
    <t>Australian Amusement Leisure &amp; Recreation Association</t>
  </si>
  <si>
    <t>https://aalara.com.au/</t>
  </si>
  <si>
    <t>1800 118 123</t>
  </si>
  <si>
    <t>info@aalara.com.au</t>
  </si>
  <si>
    <t>Industrial Machinery and Equipment Manufacturing</t>
  </si>
  <si>
    <t>Australian Energy Council</t>
  </si>
  <si>
    <t>info@energycouncil.com.au</t>
  </si>
  <si>
    <t>http://www.energynetworks.com.au/</t>
  </si>
  <si>
    <t>Energy Networks Australia</t>
  </si>
  <si>
    <t>info@energynetworks.com.au</t>
  </si>
  <si>
    <t>Level 1, 110 Giles Street, Kingston ACT 2604</t>
  </si>
  <si>
    <t>https://www.cleanenergycouncil.org.au</t>
  </si>
  <si>
    <t>Clean Energy Council</t>
  </si>
  <si>
    <t>Level 15, 222 Exhibition Street, Melbourne VIC 3000</t>
  </si>
  <si>
    <t>http://www.agea.org.au/</t>
  </si>
  <si>
    <t>Australian Geothermal Energy Association</t>
  </si>
  <si>
    <t>info@agea.org.au</t>
  </si>
  <si>
    <t>http://www.solar.org.au/</t>
  </si>
  <si>
    <t>Australian Solar Council</t>
  </si>
  <si>
    <t>1300 768 204</t>
  </si>
  <si>
    <t xml:space="preserve">PO Box 231, Mawson ACT 2607 </t>
  </si>
  <si>
    <t>https://www.wsaa.asn.au</t>
  </si>
  <si>
    <t>Water Services Association of Australia</t>
  </si>
  <si>
    <t>info@wsaa.asn.au</t>
  </si>
  <si>
    <t>http://www.awa.asn.au/</t>
  </si>
  <si>
    <t>Australian Water Association</t>
  </si>
  <si>
    <t>info@awa.asn.au</t>
  </si>
  <si>
    <t>PO Box 222, St Leonards NSW 1590</t>
  </si>
  <si>
    <t>Water Industry Operators Association of Australia</t>
  </si>
  <si>
    <t>http://www.wioa.org.au/</t>
  </si>
  <si>
    <t>03 5821 6744</t>
  </si>
  <si>
    <t>info@wioa.org.au</t>
  </si>
  <si>
    <t>http://wastewatertreatment.org.au/</t>
  </si>
  <si>
    <t>Australian Wastewater Treatment Association</t>
  </si>
  <si>
    <t>info@wastewatertreatment.org.au</t>
  </si>
  <si>
    <t>http://www.stormwaterwa.asn.au/</t>
  </si>
  <si>
    <t>Stormwater WA</t>
  </si>
  <si>
    <t>info@stormwaterwa.asn.au</t>
  </si>
  <si>
    <t>622 Newcastle Street, Leederville WA 6007</t>
  </si>
  <si>
    <t>https://www.wmaa.asn.au</t>
  </si>
  <si>
    <t>Waste Management Association of Australia</t>
  </si>
  <si>
    <t>info@wmaa.asn.au</t>
  </si>
  <si>
    <t>Suite 4.08, 10 Century Circuit, Baulkham Hills NSW 2153</t>
  </si>
  <si>
    <t>http://www.aloa.com.au/</t>
  </si>
  <si>
    <t>Australian Landfill Owners Association</t>
  </si>
  <si>
    <t>info@aloa.com.au</t>
  </si>
  <si>
    <t>PO Box 965, Moonee Ponds VIC 3093</t>
  </si>
  <si>
    <t>http://www.acor.org.au/</t>
  </si>
  <si>
    <t>Australian Council of Recycling</t>
  </si>
  <si>
    <t>1300 795 822</t>
  </si>
  <si>
    <t>admin@acor.org.au</t>
  </si>
  <si>
    <t>http://www.amria.com.au/</t>
  </si>
  <si>
    <t>Australian Metal Recycling Industry Association</t>
  </si>
  <si>
    <t>Australian Organics Recycling Association</t>
  </si>
  <si>
    <t>http://aora.org.au/</t>
  </si>
  <si>
    <t>admin@aora.org.au</t>
  </si>
  <si>
    <t>http://aora.asn.au/</t>
  </si>
  <si>
    <t>Australian Oil Recyclers Association</t>
  </si>
  <si>
    <t>Alex@wrenoil.com.au</t>
  </si>
  <si>
    <t>mba@mbawa.com</t>
  </si>
  <si>
    <t>http://www.mbawa.com/</t>
  </si>
  <si>
    <t>Master Builders Australia (Western Australia)</t>
  </si>
  <si>
    <t>http://hia.com.au/</t>
  </si>
  <si>
    <t>Housing Industry Association</t>
  </si>
  <si>
    <t>enquiry@hia.com.au</t>
  </si>
  <si>
    <t>http://www.constructors.com.au/</t>
  </si>
  <si>
    <t>Australian Constructors Association</t>
  </si>
  <si>
    <t>http://www.ccawa.com.au/</t>
  </si>
  <si>
    <t>Construction Contractors Association of Western Australia</t>
  </si>
  <si>
    <t>0408 450 071</t>
  </si>
  <si>
    <t>ccawa@iinet.net.au</t>
  </si>
  <si>
    <t>http://asofia.com.au/</t>
  </si>
  <si>
    <t>Australian Shop &amp; Office Fitting Industry Association</t>
  </si>
  <si>
    <t>contact@asofia.com.au</t>
  </si>
  <si>
    <t>02 4369 0055</t>
  </si>
  <si>
    <t>http://www.civilcontractors.com/</t>
  </si>
  <si>
    <t>Civil Contractors Federation</t>
  </si>
  <si>
    <t>02 6273 8312</t>
  </si>
  <si>
    <t>ccfnat@civilcontractors.com</t>
  </si>
  <si>
    <t>11 National Circuit, Barton ACT 2600</t>
  </si>
  <si>
    <t>http://www.roads.org.au/</t>
  </si>
  <si>
    <t>Roads Australia</t>
  </si>
  <si>
    <t>admin@roads.org.au</t>
  </si>
  <si>
    <t>Level 2 / 437 St Kilda Road, Melbourne VIC 3004</t>
  </si>
  <si>
    <t>http://riaa.com.au/</t>
  </si>
  <si>
    <t>Roadmarking Industry Association of Australia</t>
  </si>
  <si>
    <t>1300 625 983</t>
  </si>
  <si>
    <t>http://www.asbec.asn.au/</t>
  </si>
  <si>
    <t>Australian Sustainable Built Environment Council</t>
  </si>
  <si>
    <t>admin@asbec.asn.au</t>
  </si>
  <si>
    <t>5/104 Commonwealth Street, Surry Hills NSW 2010</t>
  </si>
  <si>
    <t>http://www.udia.com.au/</t>
  </si>
  <si>
    <t>Urban Development Institute of Australia</t>
  </si>
  <si>
    <t>udia@udiawa.com.au</t>
  </si>
  <si>
    <t>Unit 26/Level 1, 3 Wexford Street, Subiaco WA 6008</t>
  </si>
  <si>
    <t>http://www.cpassoc.com.au/</t>
  </si>
  <si>
    <t>Concrete Pumping Association of Australia</t>
  </si>
  <si>
    <t>1300 136 636</t>
  </si>
  <si>
    <t>info@cpassoc.com.au</t>
  </si>
  <si>
    <t>Australasian Concrete Repair Association</t>
  </si>
  <si>
    <t>http://www.acrassoc.com.au/</t>
  </si>
  <si>
    <t>info@acrassoc.com.au</t>
  </si>
  <si>
    <t>http://nationalbricklayersassociation.com.au/</t>
  </si>
  <si>
    <t>National Bricklayers Association</t>
  </si>
  <si>
    <t>0418 313 652</t>
  </si>
  <si>
    <t>info@nationalbricklayers.com.au</t>
  </si>
  <si>
    <t>https://masonrycontractors.com.au</t>
  </si>
  <si>
    <t>Masonry Contractors Australia</t>
  </si>
  <si>
    <t>52 Parramatta Rd, Forest Lodge NSW 2037</t>
  </si>
  <si>
    <t>http://wtia.com.au/</t>
  </si>
  <si>
    <t>Welding Technology Institute of Australia</t>
  </si>
  <si>
    <t>info@wtia.com.au</t>
  </si>
  <si>
    <t>PO Box 197, Macquarie Park BC NSW 1670</t>
  </si>
  <si>
    <t>http://plumber.com.au/</t>
  </si>
  <si>
    <t>Master Plumbers</t>
  </si>
  <si>
    <t>1800 133 871</t>
  </si>
  <si>
    <t>PO Box 214, Brunswick VIC 3056</t>
  </si>
  <si>
    <t>membership@plumber.com.au</t>
  </si>
  <si>
    <t>http://www.masterplumbers.asn.au/</t>
  </si>
  <si>
    <t>Master Plumbers &amp; Gasfitters Association of Western Australia</t>
  </si>
  <si>
    <t>mail@mpawa.asn.au</t>
  </si>
  <si>
    <t>Air Conditioning &amp; Mechanical Contractors Association of Australia</t>
  </si>
  <si>
    <t>http://www.amca.com.au/</t>
  </si>
  <si>
    <t>admin@amcawa.asn.au</t>
  </si>
  <si>
    <t>PO Box 782, Balcatta WA 6914</t>
  </si>
  <si>
    <t>http://www.masterelectricians.com.au/</t>
  </si>
  <si>
    <t>Master Electricians Australia</t>
  </si>
  <si>
    <t>1300 889 198</t>
  </si>
  <si>
    <t>info@masterelectricians.com.au</t>
  </si>
  <si>
    <t>Refrigeration and Air Conditioning Contractors Association Australia</t>
  </si>
  <si>
    <t>http://racca.asn.au/</t>
  </si>
  <si>
    <t>08 8272 2721</t>
  </si>
  <si>
    <t>neca@necasa.asn.au</t>
  </si>
  <si>
    <t>PO Box 47, Fullarton SA 5063</t>
  </si>
  <si>
    <t>http://www.asial.com.au/</t>
  </si>
  <si>
    <t>Australian Security Industry Association Ltd</t>
  </si>
  <si>
    <t>1300 127 425</t>
  </si>
  <si>
    <t>PO Box 1338, Crows Nest, NSW 1585</t>
  </si>
  <si>
    <t>security@asial.com.au</t>
  </si>
  <si>
    <t>www.nfia.com.a</t>
  </si>
  <si>
    <t>National Fire Industry Association</t>
  </si>
  <si>
    <t>08 9406 3600</t>
  </si>
  <si>
    <t>http://www.fpaa.com.au/</t>
  </si>
  <si>
    <t>Fire Protection Association Australia</t>
  </si>
  <si>
    <t>03 8892 3131</t>
  </si>
  <si>
    <t>technical@fpaa.com.au</t>
  </si>
  <si>
    <t>https://www.carpentryaustralia.com.au/</t>
  </si>
  <si>
    <t>Carpentry Australia</t>
  </si>
  <si>
    <t>1300 652 779</t>
  </si>
  <si>
    <t>info@carpentryaustralia.com.au</t>
  </si>
  <si>
    <t>http://www.cmda.org.au/</t>
  </si>
  <si>
    <t>Cabinet Makers and Designers Association</t>
  </si>
  <si>
    <t>1300 767 738</t>
  </si>
  <si>
    <t>admin@cmda.org.au</t>
  </si>
  <si>
    <t>PO Box 1683, Osborne Park DC WA 6916</t>
  </si>
  <si>
    <t>http://www.vinyl.org.au/</t>
  </si>
  <si>
    <t>Vinyl Council Australia</t>
  </si>
  <si>
    <t>info@vinyl.org.au</t>
  </si>
  <si>
    <t>1.02 Junction Business Centre, 22 St Kilda Road, St Kilda VIC 3182</t>
  </si>
  <si>
    <t>http://www.masterpainters.org.au/</t>
  </si>
  <si>
    <t>Master Painters Australia</t>
  </si>
  <si>
    <t>07 3277 8646</t>
  </si>
  <si>
    <t>PO Box 21, Salisbury QLD 4107</t>
  </si>
  <si>
    <t>info@masterpainters.org.au</t>
  </si>
  <si>
    <t>Master Painters &amp; Decorators Australia</t>
  </si>
  <si>
    <t>https://www.masterpainters.asn.au/</t>
  </si>
  <si>
    <t>painters@mpawa.asn.au</t>
  </si>
  <si>
    <t>http://www.landscapewa.com.au/www/home/</t>
  </si>
  <si>
    <t>Landscape Industries Association Western Australia</t>
  </si>
  <si>
    <t>0438 523 855</t>
  </si>
  <si>
    <t>info@landscapewa.com.au</t>
  </si>
  <si>
    <t>https://www.hireandrental.com.au/</t>
  </si>
  <si>
    <t>Hire and Rental Industry Association</t>
  </si>
  <si>
    <t>02 9998 2255</t>
  </si>
  <si>
    <t>info@hireandrental.com.au</t>
  </si>
  <si>
    <t>http://www.npsa.org.au/</t>
  </si>
  <si>
    <t>National Pharmaceutical Services Association</t>
  </si>
  <si>
    <t>0439 441 720</t>
  </si>
  <si>
    <t>info@npsa.org.au</t>
  </si>
  <si>
    <t>http://www.seafoodimporters.com.au/</t>
  </si>
  <si>
    <t>Seafood Importers Association of Australia</t>
  </si>
  <si>
    <t>02 9880 7010</t>
  </si>
  <si>
    <t>seafooda@bigpond.net.au</t>
  </si>
  <si>
    <t>http://www.mfma.com.au/</t>
  </si>
  <si>
    <t>Master Fish Merchants Association of Australia</t>
  </si>
  <si>
    <t>michael@mfma.com.au</t>
  </si>
  <si>
    <t>http://www.acta.org.au/</t>
  </si>
  <si>
    <t>Australian Coffee Traders Association</t>
  </si>
  <si>
    <t>catherine@acta.org.au</t>
  </si>
  <si>
    <t>http://www.asga.com.au/</t>
  </si>
  <si>
    <t>Australian Sporting Goods Association</t>
  </si>
  <si>
    <t>info@asga.com.au</t>
  </si>
  <si>
    <t>492 St Kilda Rd, Melbourne VIC 3004</t>
  </si>
  <si>
    <t>Wholesaling &amp; Retailing</t>
  </si>
  <si>
    <t>Grocery, Liquor and Tobacco</t>
  </si>
  <si>
    <t>Textiles, Clothing and Footwear</t>
  </si>
  <si>
    <t>Pharmaceutical and Toiletry Goods</t>
  </si>
  <si>
    <t>Other Goods</t>
  </si>
  <si>
    <t>http://austoy.com.au/</t>
  </si>
  <si>
    <t>Australian Toy Association</t>
  </si>
  <si>
    <t>admin@austoy.com.au</t>
  </si>
  <si>
    <t>http://aada.asn.au/</t>
  </si>
  <si>
    <t>Australian Automotive Dealer Association</t>
  </si>
  <si>
    <t>0417 755 200</t>
  </si>
  <si>
    <t>lou.divirgilio@dvg.com.au</t>
  </si>
  <si>
    <t>http://www.booksellers.org.au/</t>
  </si>
  <si>
    <t>Australian Booksellers Association</t>
  </si>
  <si>
    <t>03 9859 7322</t>
  </si>
  <si>
    <t>mail@aba.org.au</t>
  </si>
  <si>
    <t>Unit 9, 828 High Street, Kew East VIC 3102</t>
  </si>
  <si>
    <t>https://www.publishers.asn.au</t>
  </si>
  <si>
    <t>Australian Publishers Association</t>
  </si>
  <si>
    <t>office@publishers.asn.au</t>
  </si>
  <si>
    <t>60/89 Jones Street, Ultimo NSW 2007</t>
  </si>
  <si>
    <t>http://www.alsa.com.au/</t>
  </si>
  <si>
    <t>Australian Liquor Stores Association</t>
  </si>
  <si>
    <t>0410 440 645</t>
  </si>
  <si>
    <t>info@alsa.com.au</t>
  </si>
  <si>
    <t>http://www.magazines.org.au/</t>
  </si>
  <si>
    <t>Magazine Networks</t>
  </si>
  <si>
    <t>magazinenetworks@magazines.org.au</t>
  </si>
  <si>
    <t>PO Box A2142, Sydney South NSW 1235</t>
  </si>
  <si>
    <t>http://auswa.asn.au/</t>
  </si>
  <si>
    <t>Australian Warehousing Association</t>
  </si>
  <si>
    <t>bill@auswa.asn.au</t>
  </si>
  <si>
    <t>http://www.alpa.net.au/</t>
  </si>
  <si>
    <t>Australian Livestock &amp; Property Agents Association</t>
  </si>
  <si>
    <t>02 9262 6633</t>
  </si>
  <si>
    <t>admin@alpa.net.au</t>
  </si>
  <si>
    <t>http://www.avaa.com.au/</t>
  </si>
  <si>
    <t>Auctioneers &amp; Valuers Association of Australia</t>
  </si>
  <si>
    <t>1300 300 485</t>
  </si>
  <si>
    <t>aucval@atu.com.au</t>
  </si>
  <si>
    <t>http://www.amda.org.au/</t>
  </si>
  <si>
    <t>Australian Motorcycle Dealers Association</t>
  </si>
  <si>
    <t>http://www.caravanwa.com.au/</t>
  </si>
  <si>
    <t>Caravan Industry Association Western Australia</t>
  </si>
  <si>
    <t>info@caravanwa.com.au</t>
  </si>
  <si>
    <t>Unit 15, 64-66 Kent Street, Cannington WA 6107</t>
  </si>
  <si>
    <t>Also check the appropriate Agriculture, Mining or Manufacturing category.</t>
  </si>
  <si>
    <t>Motor Vehicles &amp; Parts</t>
  </si>
  <si>
    <t>http://www.mga.asn.au/</t>
  </si>
  <si>
    <t>MGA Independent Retailers</t>
  </si>
  <si>
    <t>1800 888 479</t>
  </si>
  <si>
    <t>http://hardwareaustralia.com.au/</t>
  </si>
  <si>
    <t>Hardware Australia</t>
  </si>
  <si>
    <t>1800 445 522</t>
  </si>
  <si>
    <t>info@hardwareaustralia.com.au</t>
  </si>
  <si>
    <t>Recreational Goods</t>
  </si>
  <si>
    <t>http://aaada.org.au/</t>
  </si>
  <si>
    <t>Australian Antique &amp; Art Dealers Association</t>
  </si>
  <si>
    <t>john@bransantiques.com</t>
  </si>
  <si>
    <t>http://www.australianflowercouncil.org.au/</t>
  </si>
  <si>
    <t>Australian Flower Council</t>
  </si>
  <si>
    <t>https://directselling.org.au/</t>
  </si>
  <si>
    <t>Direct Selling Australia</t>
  </si>
  <si>
    <t>02 8567 6200</t>
  </si>
  <si>
    <t>askus@directselling.org.au</t>
  </si>
  <si>
    <t>http://www.hmaa.com.au/</t>
  </si>
  <si>
    <t>Accommodation Association of Australia</t>
  </si>
  <si>
    <t>02 8666 9015</t>
  </si>
  <si>
    <t>mail@aaoa.com.au</t>
  </si>
  <si>
    <t>Suite 1, Level 2, 189 Kent Street, Sydney NSW 2000</t>
  </si>
  <si>
    <t>http://www.tourismaccommodation.com.au/</t>
  </si>
  <si>
    <t>Tourism Accommodation Australia</t>
  </si>
  <si>
    <t>taa@tourismaccommodation.com.au</t>
  </si>
  <si>
    <t>Level 15, 131 Macquarie Street, Sydney NSW 2000</t>
  </si>
  <si>
    <t>http://www.hostedaccommodationaustralia.com.au/</t>
  </si>
  <si>
    <t>Hosted Accommodation Australia</t>
  </si>
  <si>
    <t>1300 664 707</t>
  </si>
  <si>
    <t>admin@australianbedandbreakfast.com.au</t>
  </si>
  <si>
    <t>http://www.auscamps.asn.au/</t>
  </si>
  <si>
    <t>Australian Camps Association</t>
  </si>
  <si>
    <t>03 9365 7100</t>
  </si>
  <si>
    <t>1/14 Concorde Dr, Keilor Park VIC 3042</t>
  </si>
  <si>
    <t>Australian Hotels Association Western Australia</t>
  </si>
  <si>
    <t>http://www.natroad.com.au/</t>
  </si>
  <si>
    <t>National Road Transport Association</t>
  </si>
  <si>
    <t xml:space="preserve"> info@natroad.com.au</t>
  </si>
  <si>
    <t>http://www.truck.net.au/</t>
  </si>
  <si>
    <t>Australian Trucking Association</t>
  </si>
  <si>
    <t>http://www.artsa.com.au/</t>
  </si>
  <si>
    <t>Australian Road Transport Suppliers Association</t>
  </si>
  <si>
    <t>03 9818 7899</t>
  </si>
  <si>
    <t>exec@artsa.com.au</t>
  </si>
  <si>
    <t>http://www.atia.com.au/</t>
  </si>
  <si>
    <t>Australian Taxi Industry Association</t>
  </si>
  <si>
    <t xml:space="preserve">PO Box 1388, North Lakes QLD 4509 </t>
  </si>
  <si>
    <t>BusWA (WA Road Transport Association)</t>
  </si>
  <si>
    <t>http://www.warta.com.au/about-us/our-divisions/buswa/</t>
  </si>
  <si>
    <t>http://www.asa.com.au/</t>
  </si>
  <si>
    <t>Maritime Industry Australia</t>
  </si>
  <si>
    <t>admin@mial.com.au</t>
  </si>
  <si>
    <t>Level 1, 4 Princes St, Port Melbourne VIC 3207</t>
  </si>
  <si>
    <t>https://shippingaustralia.com.au/</t>
  </si>
  <si>
    <t>Shipping Australia Ltd</t>
  </si>
  <si>
    <t>admin@shippingaustralia.com.au</t>
  </si>
  <si>
    <t>http://www.interferry.com/</t>
  </si>
  <si>
    <t>Interferry</t>
  </si>
  <si>
    <t>mike.grainger@interferry.com</t>
  </si>
  <si>
    <t>http://www.ftalliance.com.au/</t>
  </si>
  <si>
    <t>Freight &amp; Trade Alliance / Australian Peak Shippers Association</t>
  </si>
  <si>
    <t>03 8545 0498</t>
  </si>
  <si>
    <t>info@FTAlliance.com.au</t>
  </si>
  <si>
    <t>Level 3, Building 3, Acacia Place, Notting Hill VIC 3168</t>
  </si>
  <si>
    <t>http://www.afif.asn.au/</t>
  </si>
  <si>
    <t>Australian Federation of International Forwarders</t>
  </si>
  <si>
    <t>afif@afif.asn.au</t>
  </si>
  <si>
    <t>Australian Logistics Council</t>
  </si>
  <si>
    <t>admin@austlogistics.com.au</t>
  </si>
  <si>
    <t>http://www.austlogistics.com.au/</t>
  </si>
  <si>
    <t>http://www.iata.org/</t>
  </si>
  <si>
    <t>International Air Transport Association</t>
  </si>
  <si>
    <t>http://www.spaceindustry.com.au/</t>
  </si>
  <si>
    <t>Space Industry Association of Australia</t>
  </si>
  <si>
    <t>(08) 8229 2444</t>
  </si>
  <si>
    <t>contactus@spaceindustry.com.au</t>
  </si>
  <si>
    <t>c/- Nova Systems, 27-31 London Road, Mile End SA 5031</t>
  </si>
  <si>
    <t>http://www.austhia.com/</t>
  </si>
  <si>
    <t>Australian Helicopter Industry Association</t>
  </si>
  <si>
    <t>secretary@courierswa.com.au</t>
  </si>
  <si>
    <t>Courier Association of Western Australia</t>
  </si>
  <si>
    <t>http://www.courierswa.com.au/</t>
  </si>
  <si>
    <t>http://poaal.com.au/</t>
  </si>
  <si>
    <t>Post Office Agents Association Ltd</t>
  </si>
  <si>
    <t>03 9654 4533</t>
  </si>
  <si>
    <t>PO Box 190, Carlton South VIC 3053</t>
  </si>
  <si>
    <t>http://www.guild.org.au/</t>
  </si>
  <si>
    <t>The Pharmacy Guild of Australia</t>
  </si>
  <si>
    <t>08 9429 4100</t>
  </si>
  <si>
    <t>reception@wa.guild.org.au</t>
  </si>
  <si>
    <t>PO Box 968, West Perth WA 6872</t>
  </si>
  <si>
    <t>Ports Australia</t>
  </si>
  <si>
    <t>http://www.portsaustralia.com.au/</t>
  </si>
  <si>
    <t>02 9247 7581</t>
  </si>
  <si>
    <t>info@portsaustralia.com.au</t>
  </si>
  <si>
    <t>Level 16, 1 York Street, Sydney NSW 2000</t>
  </si>
  <si>
    <t>Freight Forwarding &amp; Customs Clearance</t>
  </si>
  <si>
    <t>07 3256 1244</t>
  </si>
  <si>
    <t>Customs Brokers and Forwarders Council of Australia</t>
  </si>
  <si>
    <t>http://www.cbfca.com.au/</t>
  </si>
  <si>
    <t>cbfcano@cbfca.com.au</t>
  </si>
  <si>
    <t>PO Box 303, Hamilton QLD 4007</t>
  </si>
  <si>
    <t>https://www.selfstorage.org.au/</t>
  </si>
  <si>
    <t>Self Storage Association of Australasia</t>
  </si>
  <si>
    <t xml:space="preserve">1800 067 313 </t>
  </si>
  <si>
    <t>http://www.alna.net.au/</t>
  </si>
  <si>
    <t>Australian Lottery &amp; Newsagents Federation</t>
  </si>
  <si>
    <t>0431 242 889</t>
  </si>
  <si>
    <t>sarah@alna.net.au</t>
  </si>
  <si>
    <t>vince@fsaa.org.au</t>
  </si>
  <si>
    <t>http://www.yourcna.com.au/</t>
  </si>
  <si>
    <t>Community Newspapers of Australia</t>
  </si>
  <si>
    <t>http://www.presscouncil.org.au/</t>
  </si>
  <si>
    <t>Australian Press Council</t>
  </si>
  <si>
    <t>GPO Box 3343, Sydney NSW 2001</t>
  </si>
  <si>
    <t>http://www.newsmediaworks.com.au/</t>
  </si>
  <si>
    <t>NewsMediaWorks</t>
  </si>
  <si>
    <t>admin@newsmediaworks.com.au</t>
  </si>
  <si>
    <t>Level 2, The Terrace, 60 Union Street, Pyrmont NSW 2009</t>
  </si>
  <si>
    <t>http://www.writingwa.org/</t>
  </si>
  <si>
    <t>Writing WA</t>
  </si>
  <si>
    <t>08 9228 9908</t>
  </si>
  <si>
    <t>info@writingWA.org</t>
  </si>
  <si>
    <t>http://greetingcardassociation.com.au/</t>
  </si>
  <si>
    <t>Australian Greeting Card Association</t>
  </si>
  <si>
    <t>0419 323 265</t>
  </si>
  <si>
    <t>info@greetingcardassociation.com.au</t>
  </si>
  <si>
    <t>http://editorswa.com/</t>
  </si>
  <si>
    <t>Editors WA</t>
  </si>
  <si>
    <t>edwa.president@iped-editors.org</t>
  </si>
  <si>
    <t>PO Box 99, Subiaco WA 6904</t>
  </si>
  <si>
    <t>https://www.acs.org.au</t>
  </si>
  <si>
    <t>Australian Computer Society</t>
  </si>
  <si>
    <t>info@acs.org.au</t>
  </si>
  <si>
    <t>PO Box Q534 Queen Victoria Building, Sydney NSW 1230</t>
  </si>
  <si>
    <t>http://www.absia.asn.au/</t>
  </si>
  <si>
    <t>Australian Business Software Industry Association</t>
  </si>
  <si>
    <t>0412 517 210</t>
  </si>
  <si>
    <t>info@absia.asn.au</t>
  </si>
  <si>
    <t>http://www.msia.com.au/</t>
  </si>
  <si>
    <t>Medical Software Industry Association</t>
  </si>
  <si>
    <t>0435 832 252</t>
  </si>
  <si>
    <t>eo@msia.com.au</t>
  </si>
  <si>
    <t>https://www.gdaa.com.au/</t>
  </si>
  <si>
    <t>Game Developers Association of Australia</t>
  </si>
  <si>
    <t>info@gdaa.com.au</t>
  </si>
  <si>
    <t>http://www.profilmcrewwa.com.au/</t>
  </si>
  <si>
    <t>Professional Film Crew Western Australia</t>
  </si>
  <si>
    <t>info@profilmcrewwa.com.au</t>
  </si>
  <si>
    <t>WA Federation of Film Societies</t>
  </si>
  <si>
    <t>http://wafilmsocieties.org.au/</t>
  </si>
  <si>
    <t>info@WAFilmSocieties.org.au</t>
  </si>
  <si>
    <t>https://www.fti.asn.au</t>
  </si>
  <si>
    <t>Film &amp; Television Insitute Western Australia</t>
  </si>
  <si>
    <t>08 9431 6700</t>
  </si>
  <si>
    <t>fti@fti.asn.au</t>
  </si>
  <si>
    <t>http://www.spaa.org.au/</t>
  </si>
  <si>
    <t>Screen Producers Australia</t>
  </si>
  <si>
    <t>http://www.mpdaa.org.au/</t>
  </si>
  <si>
    <t>Motion Picture Distributors Association of Australia</t>
  </si>
  <si>
    <t>mpdaainfo@mpdaa.org.au</t>
  </si>
  <si>
    <t>http://www.aacta.org/</t>
  </si>
  <si>
    <t>Australian Film Institute / Australian Academy of Cinema and Television Arts</t>
  </si>
  <si>
    <t>info@afi.org.au</t>
  </si>
  <si>
    <t>mark.donaldson@screenproducers.org.au</t>
  </si>
  <si>
    <t>http://www.independentcinemas.com.au/</t>
  </si>
  <si>
    <t>Independent Cinemas Association of Australia</t>
  </si>
  <si>
    <t>president@independentcinemas.com.au</t>
  </si>
  <si>
    <t>02 9858 1179</t>
  </si>
  <si>
    <t>http://www.communitytv.net.au/</t>
  </si>
  <si>
    <t>Australian Community Television Alliance</t>
  </si>
  <si>
    <t>acta@communitytv.net.au</t>
  </si>
  <si>
    <t>Australian Subscription Television and Radio Association</t>
  </si>
  <si>
    <t>http://www.astra.org.au/</t>
  </si>
  <si>
    <t>astra@astra.org.au</t>
  </si>
  <si>
    <t>http://naco.asn.au/</t>
  </si>
  <si>
    <t>National Association of Cinema Operators Australasia</t>
  </si>
  <si>
    <t>execdirector@naco.asn.au</t>
  </si>
  <si>
    <t>http://www.ampal.com.au/</t>
  </si>
  <si>
    <t>Australasian Music Publishers Association</t>
  </si>
  <si>
    <t>0450 733 537</t>
  </si>
  <si>
    <t>info@ampal.com.au</t>
  </si>
  <si>
    <t>http://apraamcos.com.au/</t>
  </si>
  <si>
    <t>APRA AMCOS</t>
  </si>
  <si>
    <t>apra@apra.com.au</t>
  </si>
  <si>
    <t>http://www.aria.com.au/</t>
  </si>
  <si>
    <t>Australian Recording Industry Association</t>
  </si>
  <si>
    <t>aria.mail@aria.com.au</t>
  </si>
  <si>
    <t>PO Box Q20, Queen Victoria Building NSW 1230</t>
  </si>
  <si>
    <t>https://www.air.org.au/</t>
  </si>
  <si>
    <t>Australian Independent Record Labels Association</t>
  </si>
  <si>
    <t>stuart@air.org.au</t>
  </si>
  <si>
    <t>http://www.commercialradio.com.au/</t>
  </si>
  <si>
    <t>Commercial Radio Australia</t>
  </si>
  <si>
    <t>Level 5, 88 Foveaux Street, Surry Hills NSW 2010</t>
  </si>
  <si>
    <t>https://www.cbaa.org.au/</t>
  </si>
  <si>
    <t>Community Broadcasting Association of Australia</t>
  </si>
  <si>
    <t>02 9310 2999</t>
  </si>
  <si>
    <t>office@cbaa.org.au</t>
  </si>
  <si>
    <t>PO Box 564, Alexandria NSW 1435</t>
  </si>
  <si>
    <t>http://www.ppca.com.au/</t>
  </si>
  <si>
    <t xml:space="preserve">Phonographic Performance Company of Australia </t>
  </si>
  <si>
    <t>ppca.mail@ppca.com.au</t>
  </si>
  <si>
    <t>Film / Motion Pictures, Video &amp; Television</t>
  </si>
  <si>
    <t>http://www.freetv.com.au/</t>
  </si>
  <si>
    <t>Free TV Australia</t>
  </si>
  <si>
    <t>contact@freetv.com.au</t>
  </si>
  <si>
    <t>Sound Recording, Music Publishing &amp; Radio Broadcasting</t>
  </si>
  <si>
    <t>http://www.adtia.asn.au/</t>
  </si>
  <si>
    <t>Australian Digital &amp; Telecommunications Industry Association</t>
  </si>
  <si>
    <t>1800 628 765</t>
  </si>
  <si>
    <t>info@adtia.asn.au</t>
  </si>
  <si>
    <t>http://www.commsalliance.com.au/</t>
  </si>
  <si>
    <t>Communications Alliance</t>
  </si>
  <si>
    <t>PO Box 444, Milsons Point NSW 1565</t>
  </si>
  <si>
    <t>https://www.webindustry.org.au</t>
  </si>
  <si>
    <t>Australian Web Industry Association</t>
  </si>
  <si>
    <t>Telecommunications, Internet Service Providers &amp; Online Services</t>
  </si>
  <si>
    <t>manager@webindustry.org.au</t>
  </si>
  <si>
    <t>https://www.alia.org.au/</t>
  </si>
  <si>
    <t>Australian Library &amp; Information Association</t>
  </si>
  <si>
    <t>enquiry@alia.org.au</t>
  </si>
  <si>
    <t>https://www.archivists.org.au/</t>
  </si>
  <si>
    <t>Australian Society of Archivists</t>
  </si>
  <si>
    <t>office@archivists.org.au</t>
  </si>
  <si>
    <t>PO BOX A623, Sydney South NSW 1235</t>
  </si>
  <si>
    <t>Financial &amp; Insurance Services</t>
  </si>
  <si>
    <t>Financial Asset Investing &amp; Superannuation</t>
  </si>
  <si>
    <t>Rental, Hiring &amp; Real Estate Services</t>
  </si>
  <si>
    <t>Insurance</t>
  </si>
  <si>
    <t>http://www.bankers.asn.au/</t>
  </si>
  <si>
    <t>Australian Bankers Association</t>
  </si>
  <si>
    <t>http://www.customerownedbanking.asn.au/</t>
  </si>
  <si>
    <t>Customer Owned Banking Association</t>
  </si>
  <si>
    <t>02 8035 8400</t>
  </si>
  <si>
    <t>info@coba.asn.au</t>
  </si>
  <si>
    <t>GPO Box 4686, Sydney NSW 2001</t>
  </si>
  <si>
    <t>Banking, Financial Intermediaries, and Payments</t>
  </si>
  <si>
    <t>http://www.apca.com.au/</t>
  </si>
  <si>
    <t>Australian Payments Clearing Association</t>
  </si>
  <si>
    <t>info@apca.com.au</t>
  </si>
  <si>
    <t>GPO Box 4893, Sydney NSW 2001</t>
  </si>
  <si>
    <t>http://www.ncpa.net.au/</t>
  </si>
  <si>
    <t>National Credit Providers Association</t>
  </si>
  <si>
    <t>https://www.superannuation.asn.au/</t>
  </si>
  <si>
    <t>Association of Superannuation Funds of Australia</t>
  </si>
  <si>
    <t>1800 812 798</t>
  </si>
  <si>
    <t>http://www.afma.com.au/</t>
  </si>
  <si>
    <t>Australian Financial Markets Association</t>
  </si>
  <si>
    <t>02 9776 7900</t>
  </si>
  <si>
    <t>secretariat@afma.com.au</t>
  </si>
  <si>
    <t>GPO Box 3655, Sydney NSW 2001</t>
  </si>
  <si>
    <t>http://www.insurancecouncil.com.au/</t>
  </si>
  <si>
    <t>Insurance Council of Australia</t>
  </si>
  <si>
    <t>1300 728 228</t>
  </si>
  <si>
    <t>https://www.privatehealthcareaustralia.org.au/</t>
  </si>
  <si>
    <t>Private Healthcare Australia</t>
  </si>
  <si>
    <t>admin@pha.org.au</t>
  </si>
  <si>
    <t>http://phiia.com.au/</t>
  </si>
  <si>
    <t xml:space="preserve">Private Health Insurance Intermediaries Association </t>
  </si>
  <si>
    <t>david.wright@improve.org.au</t>
  </si>
  <si>
    <t>https://www.niba.com.au</t>
  </si>
  <si>
    <t>National Insurance Brokers Association</t>
  </si>
  <si>
    <t>niba@niba.com.au</t>
  </si>
  <si>
    <t>Level 11, 20 Berry Street, North Sydney NSW 2060</t>
  </si>
  <si>
    <t>http://www.stockbrokers.org.au/</t>
  </si>
  <si>
    <t>Stockbrokers Association of Australia</t>
  </si>
  <si>
    <t>PO Box R1461, Royal Exchange NSW 1225</t>
  </si>
  <si>
    <t>https://www.mfaa.com.au</t>
  </si>
  <si>
    <t>Mortgage &amp; Finance Association of Australia</t>
  </si>
  <si>
    <t>1300 554 817</t>
  </si>
  <si>
    <t>evan@mfaa.com.au</t>
  </si>
  <si>
    <t>http://fpa.com.au/</t>
  </si>
  <si>
    <t>Financial Planning Association of Australia</t>
  </si>
  <si>
    <t>1300 337 301</t>
  </si>
  <si>
    <t>fpa@fpa.com.au</t>
  </si>
  <si>
    <t>GPO Box 4285, Sydney NSW 2001</t>
  </si>
  <si>
    <t>http://www.fsc.org.au/</t>
  </si>
  <si>
    <t>Financial Services Council</t>
  </si>
  <si>
    <t>info@fsc.org.au</t>
  </si>
  <si>
    <t>Level 24, 44 Market Street, Sydney NSW 2000</t>
  </si>
  <si>
    <t>http://aela.asn.au/</t>
  </si>
  <si>
    <t>Australian Equipment Lessors Association</t>
  </si>
  <si>
    <t>helen@afc.asn.au</t>
  </si>
  <si>
    <t>Rental, Hiring &amp; Leasing</t>
  </si>
  <si>
    <t>http://www.poawa.com.au/</t>
  </si>
  <si>
    <t>Property Owners Association of Western Australia</t>
  </si>
  <si>
    <t>info@poawa.com.au</t>
  </si>
  <si>
    <t>https://www.propertycouncil.com.au/</t>
  </si>
  <si>
    <t>Property Council of Australia</t>
  </si>
  <si>
    <t>wa@propertycouncil.com.au</t>
  </si>
  <si>
    <t xml:space="preserve">Mezzanine Level, Australia Place, 15-17 William Street, Perth WA 6000 </t>
  </si>
  <si>
    <t>http://reiwa.com.au/</t>
  </si>
  <si>
    <t>Real Estate Institute of Western Australia</t>
  </si>
  <si>
    <t xml:space="preserve">08 9380 8222 </t>
  </si>
  <si>
    <t xml:space="preserve">PO Box 8099, Subiaco East WA 6008 </t>
  </si>
  <si>
    <t>http://bscaa.com/</t>
  </si>
  <si>
    <t>1300 867 565</t>
  </si>
  <si>
    <t>admin@cleaningcouncilwa.com.au</t>
  </si>
  <si>
    <t>GPO Box 2739, Perth WA 6850</t>
  </si>
  <si>
    <t>http://www.architecture.com.au/</t>
  </si>
  <si>
    <t>Australian Institute of Architects</t>
  </si>
  <si>
    <t>wa@architecture.com.au</t>
  </si>
  <si>
    <t>http://www.aca.org.au/</t>
  </si>
  <si>
    <t>Association of Consulting Architects Australia</t>
  </si>
  <si>
    <t>1300 653 026</t>
  </si>
  <si>
    <t>wa@aca.org.au</t>
  </si>
  <si>
    <t>http://www.bdaa.com.au/</t>
  </si>
  <si>
    <t>Building Designers Association of Australia</t>
  </si>
  <si>
    <t>https://www.planning.org.au/</t>
  </si>
  <si>
    <t>Planning Institute Australia</t>
  </si>
  <si>
    <t>1300 669 854</t>
  </si>
  <si>
    <t>president@bdaa.com.au</t>
  </si>
  <si>
    <t>08 9382 2100</t>
  </si>
  <si>
    <t>wa@planning.org.au</t>
  </si>
  <si>
    <t>https://www.sssi.org.au/</t>
  </si>
  <si>
    <t>Surveying &amp; Spatial Sciences Institute</t>
  </si>
  <si>
    <t xml:space="preserve"> 08 9386 6601</t>
  </si>
  <si>
    <t>admin.wa@sssi.org.au</t>
  </si>
  <si>
    <t>2/154 Hampden Road, Nedlands WA 6009</t>
  </si>
  <si>
    <t>http://www.minesurveyors.com.au/</t>
  </si>
  <si>
    <t>Australian Institute of Mine Surveyors</t>
  </si>
  <si>
    <t>http://www.aibs.com.au/</t>
  </si>
  <si>
    <t>Australian Institute of Building Surveyors</t>
  </si>
  <si>
    <t>0439 472 972</t>
  </si>
  <si>
    <t>secretary@minesurveyors.com.au</t>
  </si>
  <si>
    <t>PO Box 828, Singleton NSW 2330</t>
  </si>
  <si>
    <t>1300 312 427</t>
  </si>
  <si>
    <t>Ground Floor, 15 Bridge Street, Pymble NSW 2073</t>
  </si>
  <si>
    <t>https://www.engineersaustralia.org.au/</t>
  </si>
  <si>
    <t>Engineers Australia</t>
  </si>
  <si>
    <t>1300 653 113</t>
  </si>
  <si>
    <t>wa@engineersaustralia.org.au</t>
  </si>
  <si>
    <t>712 Murray Street, West Perth WA 6005</t>
  </si>
  <si>
    <t>http://www.consultaustralia.com.au/</t>
  </si>
  <si>
    <t>Consult Australia</t>
  </si>
  <si>
    <t>0404 831 627</t>
  </si>
  <si>
    <t>wa@consultaustralia.com.au</t>
  </si>
  <si>
    <t>Level 5, 863 Hay Street, Perth WA 6000</t>
  </si>
  <si>
    <t>Design Services</t>
  </si>
  <si>
    <t>http://www.design.org.au/</t>
  </si>
  <si>
    <t>Design Institute of Australia</t>
  </si>
  <si>
    <t>http://www.agda.com.au/</t>
  </si>
  <si>
    <t>Australian Graphic Design Association</t>
  </si>
  <si>
    <t>1300 888 056</t>
  </si>
  <si>
    <t>admin@design.org.au</t>
  </si>
  <si>
    <t>wa@agda.com.au</t>
  </si>
  <si>
    <t>PO Box 6426, Halifax Street, Adelaide SA 5000</t>
  </si>
  <si>
    <t>http://www.signs.org.au/</t>
  </si>
  <si>
    <t>Australian Sign &amp; Graphics Association</t>
  </si>
  <si>
    <t>1300 274 200</t>
  </si>
  <si>
    <t>patrick@momovisual.com.au</t>
  </si>
  <si>
    <t>PO Box 1313, Crows Nest NSW 1585</t>
  </si>
  <si>
    <t>Scientific Services</t>
  </si>
  <si>
    <t>http://www.nata.com.au/</t>
  </si>
  <si>
    <t>National Association of Testing Authorities</t>
  </si>
  <si>
    <t>https://www.lawsocietywa.asn.au/</t>
  </si>
  <si>
    <t>Law Society of Western Australia</t>
  </si>
  <si>
    <t>info@lawsocietywa.asn.au</t>
  </si>
  <si>
    <t>PO Box Z5345, Perth WA 6831</t>
  </si>
  <si>
    <t>https://www.aicwa.com.au/</t>
  </si>
  <si>
    <t>Australian Institute of Conveyancers WA Division</t>
  </si>
  <si>
    <t>08 9361 1166</t>
  </si>
  <si>
    <t>http://www.charteredaccountants.com.au/</t>
  </si>
  <si>
    <t>Chartered Accountants Australia New Zealand</t>
  </si>
  <si>
    <t>service@charteredaccountantsanz.com</t>
  </si>
  <si>
    <t>GPO Box 9985, Perth WA 6848</t>
  </si>
  <si>
    <t>https://www.cpaaustralia.com.au/</t>
  </si>
  <si>
    <t>CPA Australia</t>
  </si>
  <si>
    <t>1300 73 73 73</t>
  </si>
  <si>
    <t>memberservice@cpaaustralia.com.au</t>
  </si>
  <si>
    <t>PO Box 7378, Cloisters Square, Perth WA 6850</t>
  </si>
  <si>
    <t>https://www.taxinstitute.com.au/</t>
  </si>
  <si>
    <t>The Tax Institute</t>
  </si>
  <si>
    <t>wa@taxinstitute.com.au</t>
  </si>
  <si>
    <t>http://www.austbook.net/aba/</t>
  </si>
  <si>
    <t>Australian Bookkeepers Association</t>
  </si>
  <si>
    <t>1300 856 710</t>
  </si>
  <si>
    <t xml:space="preserve"> info@austbook.net</t>
  </si>
  <si>
    <t>http://www.communicationscouncil.org.au/</t>
  </si>
  <si>
    <t>The Communications Council</t>
  </si>
  <si>
    <t>query@communicationscouncil.org.au</t>
  </si>
  <si>
    <t xml:space="preserve">Level 3, 448 Fitzgerald Street, North Perth WA 6006 </t>
  </si>
  <si>
    <t xml:space="preserve">Perth Advertising &amp; Design Club </t>
  </si>
  <si>
    <t>0409 090 009</t>
  </si>
  <si>
    <t>admin@padc.com.au</t>
  </si>
  <si>
    <t>https://www.padc.com.au</t>
  </si>
  <si>
    <t>http://www.pria.com.au/</t>
  </si>
  <si>
    <t>Public Relations Institute of Australia</t>
  </si>
  <si>
    <t>marcomms@pria.com.au</t>
  </si>
  <si>
    <t>02 9331 3346</t>
  </si>
  <si>
    <t>https://www.amsrs.com.au/</t>
  </si>
  <si>
    <t>Australian Social &amp; Market Research Society</t>
  </si>
  <si>
    <t>1300 364 832</t>
  </si>
  <si>
    <t>amsrs@amsrs.com.au</t>
  </si>
  <si>
    <t>http://www.statsoc.org.au/</t>
  </si>
  <si>
    <t>Statistical Society of Australia</t>
  </si>
  <si>
    <t>02 6251 3647</t>
  </si>
  <si>
    <t>eo@statsoc.org.au</t>
  </si>
  <si>
    <t>https://www.imc.org.au/</t>
  </si>
  <si>
    <t>Institute of Management Consultants</t>
  </si>
  <si>
    <t>1800 800 719</t>
  </si>
  <si>
    <t>imc@imc.org.au</t>
  </si>
  <si>
    <t>http://www.aeaa.com.au/</t>
  </si>
  <si>
    <t>Australian Entertainment Agents Association</t>
  </si>
  <si>
    <t>0491 149 934</t>
  </si>
  <si>
    <t>president@aeaa.com.au</t>
  </si>
  <si>
    <t>http://www.aaacwa.com.au/</t>
  </si>
  <si>
    <t>Australian Association of Agricultural Consultants (WA)</t>
  </si>
  <si>
    <t>0429 043 493</t>
  </si>
  <si>
    <t>info@aaacwa.com.au</t>
  </si>
  <si>
    <t>https://www.eca.org.au/</t>
  </si>
  <si>
    <t>Environmental Consultants Association (WA)</t>
  </si>
  <si>
    <t>0449 660 621</t>
  </si>
  <si>
    <t>admin@eca.org.au</t>
  </si>
  <si>
    <t>http://www.rcsa.com.au/</t>
  </si>
  <si>
    <t>Recruitment &amp; Consulting Services Association</t>
  </si>
  <si>
    <t>info@rcsa.com.au</t>
  </si>
  <si>
    <t>http://www.ava.com.au/</t>
  </si>
  <si>
    <t>Australian Veterinary Association</t>
  </si>
  <si>
    <t>08 9388 9600</t>
  </si>
  <si>
    <t>http://aipp.com.au/</t>
  </si>
  <si>
    <t>Australian Institute of Professional Photography</t>
  </si>
  <si>
    <t>admin@aipp.com.au</t>
  </si>
  <si>
    <t>https://www.ausit.org/</t>
  </si>
  <si>
    <t>Australian Institute of Interpreters and Translators</t>
  </si>
  <si>
    <t>1800 284 181</t>
  </si>
  <si>
    <t>admin@ausit.org</t>
  </si>
  <si>
    <t>Casting Guild of Australia</t>
  </si>
  <si>
    <t>admin@castingguild.com.au</t>
  </si>
  <si>
    <t>http://www.castingguild.com.au/</t>
  </si>
  <si>
    <t>https://www.nesa.com.au/</t>
  </si>
  <si>
    <t>National Employment Services Association</t>
  </si>
  <si>
    <t>nesa@nesa.com.au</t>
  </si>
  <si>
    <t>https://www.cato.travel/</t>
  </si>
  <si>
    <t>Council of Australian Tour Operators</t>
  </si>
  <si>
    <t>02 9287 9900</t>
  </si>
  <si>
    <t>Level 3, 309 Pitt Street, Sydney NSW 2000</t>
  </si>
  <si>
    <t>http://www.afta.com.au/</t>
  </si>
  <si>
    <t>Australian Federation of Travel Agents</t>
  </si>
  <si>
    <t>1300 363 416</t>
  </si>
  <si>
    <t>afta@afta.com.au</t>
  </si>
  <si>
    <t>Level 3, 309 Pitt St, Sydney NSW 2000</t>
  </si>
  <si>
    <t>http://tgwa.asn.au/</t>
  </si>
  <si>
    <t>Tour Guides WA</t>
  </si>
  <si>
    <t>tourguideswa@westnet.com.au</t>
  </si>
  <si>
    <t>http://www.eeaa.com.au/</t>
  </si>
  <si>
    <t>Exhibition and Event Association of Australasia</t>
  </si>
  <si>
    <t>http://eia.com.au/</t>
  </si>
  <si>
    <t>Events Industry Association of WA</t>
  </si>
  <si>
    <t>admin@eia.com.au</t>
  </si>
  <si>
    <t>0421 966 232</t>
  </si>
  <si>
    <t>https://www.auscontact.com.au/</t>
  </si>
  <si>
    <t>Austcontact Association (telemarketing and call centres)</t>
  </si>
  <si>
    <t>1800 025 727</t>
  </si>
  <si>
    <t>auscontact@auscontact.com.au</t>
  </si>
  <si>
    <t>http://www.acdba.com/</t>
  </si>
  <si>
    <t>Australian Collectors and Debt Buyers Association</t>
  </si>
  <si>
    <t>http://www.cleaningcontractors.com.au/</t>
  </si>
  <si>
    <t>Australian Cleaning Contractors Alliance</t>
  </si>
  <si>
    <t>0418 225 180</t>
  </si>
  <si>
    <t>john@cleaningcontractors.com.au</t>
  </si>
  <si>
    <t>https://www.fma.com.au/</t>
  </si>
  <si>
    <t>Facility Management Association</t>
  </si>
  <si>
    <t>https://www.aepma.com.au/</t>
  </si>
  <si>
    <t>Australian Environmental Pest Managers Association</t>
  </si>
  <si>
    <t xml:space="preserve">1300 307 114 </t>
  </si>
  <si>
    <t>info@aepma.com.au</t>
  </si>
  <si>
    <t>Airport Gateway Business Centre, Unit 6 / 12 Navigator Place, Hendra QLD 4011</t>
  </si>
  <si>
    <t>http://www.apsc.gov.au/</t>
  </si>
  <si>
    <t>Australian Public Service Commission</t>
  </si>
  <si>
    <t>02 6202 3500</t>
  </si>
  <si>
    <t>Ground Floor, 16 Furzer Street, Phillip ACT 2606</t>
  </si>
  <si>
    <t>Public Sector Commission</t>
  </si>
  <si>
    <t>Western Australia Local Government Association</t>
  </si>
  <si>
    <t>http://walga.asn.au/</t>
  </si>
  <si>
    <t>info@walga.asn.au</t>
  </si>
  <si>
    <t>PO Box 1544, West Perth WA 6872</t>
  </si>
  <si>
    <t>https://publicsector.wa.gov.au/</t>
  </si>
  <si>
    <t>admin@psc.wa.gov.au</t>
  </si>
  <si>
    <t>Department of the Attorney General</t>
  </si>
  <si>
    <t>http://www.courts.dotag.wa.gov.au/</t>
  </si>
  <si>
    <t>Justice, Public Order and Safety</t>
  </si>
  <si>
    <t>Department of Fire and Emergency Services</t>
  </si>
  <si>
    <t>https://www.dfes.wa.gov.au</t>
  </si>
  <si>
    <t>https://lifesavingwa.com.au/</t>
  </si>
  <si>
    <t>PO Box 28, Floreat Forum WA 6014</t>
  </si>
  <si>
    <t>The Royal Life Saving Society WA</t>
  </si>
  <si>
    <t>http://www.earlychildhoodaustralia.org.au/</t>
  </si>
  <si>
    <t>Early Childhood Australia</t>
  </si>
  <si>
    <t>ecawa@earlychildhood.org.au</t>
  </si>
  <si>
    <t>1800 356 900</t>
  </si>
  <si>
    <t>https://wa.childcarealliance.org.au/</t>
  </si>
  <si>
    <t>Australian Childcare Alliance Western Australia</t>
  </si>
  <si>
    <t>1300 062 645</t>
  </si>
  <si>
    <t>wa@childcarealliance.org.au</t>
  </si>
  <si>
    <t>https://www.ais.wa.edu.au</t>
  </si>
  <si>
    <t>Association of Independent Schools WA</t>
  </si>
  <si>
    <t>reception@ais.wa.edu.au</t>
  </si>
  <si>
    <t>http://internet.ceo.wa.edu.au/</t>
  </si>
  <si>
    <t>Catholic Education Western Australia</t>
  </si>
  <si>
    <t>PO Box 198, Leederville WA 6903</t>
  </si>
  <si>
    <t>http://www.boarding.org.au/</t>
  </si>
  <si>
    <t>Australian Boarding Schools Association</t>
  </si>
  <si>
    <t>absa@boarding.org.au</t>
  </si>
  <si>
    <t>PO Box 5569, Brendale DC, QLD 4500</t>
  </si>
  <si>
    <t>http://www.wappa.asn.au/</t>
  </si>
  <si>
    <t>Western Australian Primary Principals Association</t>
  </si>
  <si>
    <t>http://www.wassea.asn.au/</t>
  </si>
  <si>
    <t>Western Australian Secondary School Executives Association</t>
  </si>
  <si>
    <t>president@wassea.asn.au</t>
  </si>
  <si>
    <t>Room 1B, Tuart College, 105 Banksia Street, Tuart Hill WA 6060</t>
  </si>
  <si>
    <t>http://aase.edu.au/</t>
  </si>
  <si>
    <t>Australian Association of Special Education</t>
  </si>
  <si>
    <t>office@aase.edu.au</t>
  </si>
  <si>
    <t>http://www.waespaa.com.au/</t>
  </si>
  <si>
    <t>Western Australian Education Support Principals and Administrators Association</t>
  </si>
  <si>
    <t>Linda.Lane@education.wa.edu.au</t>
  </si>
  <si>
    <t>https://www.universitiesaustralia.edu.au/</t>
  </si>
  <si>
    <t>Universities Australia</t>
  </si>
  <si>
    <t>GPO Box 1142, Canberra ACT 2601</t>
  </si>
  <si>
    <t>http://www.ceawa.org.au/</t>
  </si>
  <si>
    <t>Career Education Association of Western Australia</t>
  </si>
  <si>
    <t>0433 202 410</t>
  </si>
  <si>
    <t>info@ceawa.org.au</t>
  </si>
  <si>
    <t>PO Box 1446, South Perth WA 6951</t>
  </si>
  <si>
    <t>http://wapetia.org.au/</t>
  </si>
  <si>
    <t>WA Private Education and Training Industry Association</t>
  </si>
  <si>
    <t>office@wapetia.org.au</t>
  </si>
  <si>
    <t>PO Box 6, North Perth WA 6006</t>
  </si>
  <si>
    <t>http://www.apha.org.au/</t>
  </si>
  <si>
    <t>Australian Private Hospitals Association</t>
  </si>
  <si>
    <t>info@apha.org.au</t>
  </si>
  <si>
    <t>PO Box 4502, Kingston ACT 2604</t>
  </si>
  <si>
    <t>http://ahha.asn.au/</t>
  </si>
  <si>
    <t>Australian Healthcare and Hospitals Association</t>
  </si>
  <si>
    <t>admin@ahha.asn.au</t>
  </si>
  <si>
    <t>PO Box 78, Deakin West ACT 2600</t>
  </si>
  <si>
    <t>http://dayhospitalsaustralia.net.au/</t>
  </si>
  <si>
    <t>Day Hospitals Australia</t>
  </si>
  <si>
    <t>1800 752 822</t>
  </si>
  <si>
    <t>info@dayhospitalsaustralia.net.au</t>
  </si>
  <si>
    <t>http://www.cha.org.au/</t>
  </si>
  <si>
    <t>Catholic Health Australia</t>
  </si>
  <si>
    <t>secretariat@cha.org.au</t>
  </si>
  <si>
    <t>http://www.amawa.com.au/</t>
  </si>
  <si>
    <t>Australian Medical Association (WA)</t>
  </si>
  <si>
    <t>mail@amawa.com.au</t>
  </si>
  <si>
    <t>PO Box 133, Nedlands WA 6909</t>
  </si>
  <si>
    <t>http://www.racgp.org.au/home</t>
  </si>
  <si>
    <t>The Royal Australian College of General Practitioners</t>
  </si>
  <si>
    <t>1800 472 247</t>
  </si>
  <si>
    <t>https://www.flyingdoctor.org.au</t>
  </si>
  <si>
    <t>Royal Flying Doctor Service</t>
  </si>
  <si>
    <t>08 9417 6300</t>
  </si>
  <si>
    <t>westops@rfdswa.com.au</t>
  </si>
  <si>
    <t>http://www.adia.asn.au/</t>
  </si>
  <si>
    <t>Australian Diagnostic Imaging Association</t>
  </si>
  <si>
    <t>03 9026 1518</t>
  </si>
  <si>
    <t>pbeerens@adia.asn.au</t>
  </si>
  <si>
    <t>71B Grosvenor Street, South Yarra VIC 3141</t>
  </si>
  <si>
    <t>wa@adia.org.au</t>
  </si>
  <si>
    <t>http://www.optometry.org.au/WA/</t>
  </si>
  <si>
    <t>Optometry Australia</t>
  </si>
  <si>
    <t>08 9321 2300</t>
  </si>
  <si>
    <t>eo@optometrywa.org.au</t>
  </si>
  <si>
    <t>https://www.physiotherapy.asn.au/</t>
  </si>
  <si>
    <t>Australian Physiotherapy Association</t>
  </si>
  <si>
    <t>1 300 306 622</t>
  </si>
  <si>
    <t>wa.branch@physiotherapy.asn.au</t>
  </si>
  <si>
    <t>Australian Nursing &amp; Midwifery Federation</t>
  </si>
  <si>
    <t>https://www.anfiuwp.org.au/</t>
  </si>
  <si>
    <t>anf@anfiuwp.org.au</t>
  </si>
  <si>
    <t>http://www.stjohnambulance.com.au/</t>
  </si>
  <si>
    <t>St John Ambulance</t>
  </si>
  <si>
    <t>info@stjohnambulance.com.au</t>
  </si>
  <si>
    <t>08 9244 8233</t>
  </si>
  <si>
    <t>admin@acswa.org.au</t>
  </si>
  <si>
    <t>Suite 16, 25 Walters Drive, Osborne Park WA 6017</t>
  </si>
  <si>
    <t>http://www.acswa.org.au/</t>
  </si>
  <si>
    <t>Aged &amp; Community Services Western Australia</t>
  </si>
  <si>
    <t>http://www.lasa.asn.au/</t>
  </si>
  <si>
    <t>Leading Age Services Australia</t>
  </si>
  <si>
    <t>info@wa.lasaasn.au</t>
  </si>
  <si>
    <t>Suite 6, 11 Richardson St, South Perth WA 6151</t>
  </si>
  <si>
    <t>https://www.carerswa.asn.au/</t>
  </si>
  <si>
    <t>Carers Australia WA</t>
  </si>
  <si>
    <t>1800 242 636</t>
  </si>
  <si>
    <t>info@carerswa.asn.au</t>
  </si>
  <si>
    <t>PO Box 638, Mt Lawley WA 6929</t>
  </si>
  <si>
    <t>http://www.shelterwa.org.au/</t>
  </si>
  <si>
    <t>Shelter WA</t>
  </si>
  <si>
    <t>shelterwa@shelterwa.org.au</t>
  </si>
  <si>
    <t>http://www.communityhousing.com.au/</t>
  </si>
  <si>
    <t>Community Housing Industry Association</t>
  </si>
  <si>
    <t>02 6232 5043</t>
  </si>
  <si>
    <t>info@communityhousing.com.au</t>
  </si>
  <si>
    <t>https://www.nds.org.au/</t>
  </si>
  <si>
    <t>08 9242 5544</t>
  </si>
  <si>
    <t>ndswa@nds.org.au</t>
  </si>
  <si>
    <t>National Disability Services</t>
  </si>
  <si>
    <t>http://www.wacoss.org.au/</t>
  </si>
  <si>
    <t>1300 658 816</t>
  </si>
  <si>
    <t>Western Australian Council of Social Service</t>
  </si>
  <si>
    <t>socialpolicy@wacoss.org.au</t>
  </si>
  <si>
    <t>http://www.theaca.net.au/</t>
  </si>
  <si>
    <t>Australian Counselling Association</t>
  </si>
  <si>
    <t>1300 784 333</t>
  </si>
  <si>
    <t>http://www.museumsaustralia.org.au/site/</t>
  </si>
  <si>
    <t>Museums Galleries Australia</t>
  </si>
  <si>
    <t>ma_wa@museum.wa.gov.au</t>
  </si>
  <si>
    <t>PO Box 224, Northbridge WA 6865</t>
  </si>
  <si>
    <t>http://acga.com.au/</t>
  </si>
  <si>
    <t>Australian Commercial Galleries Association</t>
  </si>
  <si>
    <t xml:space="preserve">mail@acga.com.au </t>
  </si>
  <si>
    <t>http://www.zooaquarium.org.au/</t>
  </si>
  <si>
    <t>Zoo Aquarium Association</t>
  </si>
  <si>
    <t>admin@zooaquarium.org.au</t>
  </si>
  <si>
    <t>PO Box 20, Mosman NSW 2088</t>
  </si>
  <si>
    <t>https://www.parksleisure.com.au</t>
  </si>
  <si>
    <t>Parks &amp; Leisure Australia</t>
  </si>
  <si>
    <t>admin@parksleisure.com.au</t>
  </si>
  <si>
    <t>207 The Parade, Norwood SA 5067</t>
  </si>
  <si>
    <t>https://www.meaa.org/</t>
  </si>
  <si>
    <t>Media Entertainment &amp; Arts Alliance</t>
  </si>
  <si>
    <t>1300 656 513</t>
  </si>
  <si>
    <t>Locked Bag 526, Spring Hill QLD 4004</t>
  </si>
  <si>
    <t xml:space="preserve">Australian Performing Arts Centres Association </t>
  </si>
  <si>
    <t>http://www.apaca.com.au/</t>
  </si>
  <si>
    <t>admin@apaca.com.au</t>
  </si>
  <si>
    <t>https://musicaustralia.org.au/</t>
  </si>
  <si>
    <t>Music Australia</t>
  </si>
  <si>
    <t>office@musicaustralia.org.au</t>
  </si>
  <si>
    <t>https://www.cacwa.org.au/</t>
  </si>
  <si>
    <t>Chamber of Arts &amp; Culture WA</t>
  </si>
  <si>
    <t>08 9211 7681</t>
  </si>
  <si>
    <t>admin@cacwa.org.au</t>
  </si>
  <si>
    <t>http://www.liveperformance.com.au/</t>
  </si>
  <si>
    <t>Live Performance Australia</t>
  </si>
  <si>
    <t>03 8614 2000</t>
  </si>
  <si>
    <t>https://visualarts.net.au</t>
  </si>
  <si>
    <t>National Association for the Visual Arts</t>
  </si>
  <si>
    <t>nava@visualarts.net.au</t>
  </si>
  <si>
    <t>http://www.asauthors.org/</t>
  </si>
  <si>
    <t>Australian Society of Authors</t>
  </si>
  <si>
    <t xml:space="preserve">1800 257 121 </t>
  </si>
  <si>
    <t>Suite C1.06, 22-36 Mountain Street, Ultimo NSW 2007</t>
  </si>
  <si>
    <t>asa@asauthors.org</t>
  </si>
  <si>
    <t>http://fitness.org.au/</t>
  </si>
  <si>
    <t>Fitness Australia</t>
  </si>
  <si>
    <t>1300 211 311</t>
  </si>
  <si>
    <t>info@fitness.org.au</t>
  </si>
  <si>
    <t>PO Box 6453, Alexandria NSW 2015</t>
  </si>
  <si>
    <t>http://www.wasportsfed.asn.au/</t>
  </si>
  <si>
    <t>WA Sports Federation</t>
  </si>
  <si>
    <t>08 9387 8100</t>
  </si>
  <si>
    <t>info@wasportsfed.asn.au</t>
  </si>
  <si>
    <t>http://www.sportforall.com.au/</t>
  </si>
  <si>
    <t>Confederation of Australian Sport</t>
  </si>
  <si>
    <t>cas@sportforall.com.au</t>
  </si>
  <si>
    <t>PO Box 3526, Manuka ACT 2603</t>
  </si>
  <si>
    <t>http://www.waca.com.au/</t>
  </si>
  <si>
    <t>WA Cricket Association</t>
  </si>
  <si>
    <t>https://wa.swimming.org.au/</t>
  </si>
  <si>
    <t>Swimming WA</t>
  </si>
  <si>
    <t>WACA Ground, PO Box 6045, East Perth WA 6892</t>
  </si>
  <si>
    <t>waswim@wa.swimming.org.au</t>
  </si>
  <si>
    <t>PO Box 205, Leederville WA 6903</t>
  </si>
  <si>
    <t>http://www.athletics.com.au/</t>
  </si>
  <si>
    <t>Athletics Australia</t>
  </si>
  <si>
    <t>athletics.email@athletics.org.au</t>
  </si>
  <si>
    <t>Sporting Shooters Association of Western Australia</t>
  </si>
  <si>
    <t>08 9497 7919</t>
  </si>
  <si>
    <t>ww.ssaawa.org.au</t>
  </si>
  <si>
    <t>secretary@ssaawa.org.au</t>
  </si>
  <si>
    <t>Box D154, GPO Perth WA 6840</t>
  </si>
  <si>
    <t>Scouts Australia - WA Branch</t>
  </si>
  <si>
    <t>enquiries@scoutswa.com.au</t>
  </si>
  <si>
    <t>http://www.scoutswa.com.au/</t>
  </si>
  <si>
    <t>https://www.perthracing.org.au/</t>
  </si>
  <si>
    <t>Perth Racing</t>
  </si>
  <si>
    <t>perthracing@perthracing.org.au</t>
  </si>
  <si>
    <t>http://www.wafootball.com.au/</t>
  </si>
  <si>
    <t>WA Football (AFL)</t>
  </si>
  <si>
    <t>reception@wafc.com.au</t>
  </si>
  <si>
    <t>PO Box 275, Subiaco WA 6904</t>
  </si>
  <si>
    <t>Football West (Soccer)</t>
  </si>
  <si>
    <t>http://www.footballwest.com.au/</t>
  </si>
  <si>
    <t>info@footballwest.com.au</t>
  </si>
  <si>
    <t>http://www.basketballwa.asn.au/</t>
  </si>
  <si>
    <t>Basketball WA</t>
  </si>
  <si>
    <t>reception@basketballwa.asn.au</t>
  </si>
  <si>
    <t>http://www.dartswa.com.au/</t>
  </si>
  <si>
    <t>Darts Western Australia</t>
  </si>
  <si>
    <t>http://www.golfwa.org.au/</t>
  </si>
  <si>
    <t>Golf Australia (WA)</t>
  </si>
  <si>
    <t>admin@golfwa.org.au</t>
  </si>
  <si>
    <t>http://www.hockeywa.org.au/</t>
  </si>
  <si>
    <t>Hockey WA</t>
  </si>
  <si>
    <t>admin@hockeywa.org.au</t>
  </si>
  <si>
    <t>08 9363 6969</t>
  </si>
  <si>
    <t>http://karatewestaustralia.com/</t>
  </si>
  <si>
    <t>WA Karate Federation</t>
  </si>
  <si>
    <t xml:space="preserve"> info@karatewestaustralia.com</t>
  </si>
  <si>
    <t>5 Stirling Waters Ave, Stirling WA 6021</t>
  </si>
  <si>
    <t>http://wa.netball.com.au/</t>
  </si>
  <si>
    <t>Netball Western Australia</t>
  </si>
  <si>
    <t>info@netballwa.com.au</t>
  </si>
  <si>
    <t>https://www.wa.orienteering.asn.au/</t>
  </si>
  <si>
    <t>Orienteering Western Australia</t>
  </si>
  <si>
    <t>0417 919 513</t>
  </si>
  <si>
    <t>PO Box 234, Subiaco WA 6008</t>
  </si>
  <si>
    <t>http://www.bushwalkingwa.org.au/</t>
  </si>
  <si>
    <t>Federation of Western Australian Bushwalkers</t>
  </si>
  <si>
    <t>enquiries@bushwalkingwa.org.au</t>
  </si>
  <si>
    <t>https://www.wascc.com.au/</t>
  </si>
  <si>
    <t>WA Sporting Car Club</t>
  </si>
  <si>
    <t>admin@wascc.asn.au</t>
  </si>
  <si>
    <t>http://www.tennis.com.au/wa/</t>
  </si>
  <si>
    <t>Tennis WA</t>
  </si>
  <si>
    <t>wainfo@tennis.com.au</t>
  </si>
  <si>
    <t>PO Box 116, Burswood WA 6100</t>
  </si>
  <si>
    <t>http://wa.yachting.org.au/</t>
  </si>
  <si>
    <t>Yachting Western Australia</t>
  </si>
  <si>
    <t>08 9386 2438</t>
  </si>
  <si>
    <t>Gerry.Odea@sailing.org.au</t>
  </si>
  <si>
    <t>http://www.greyhoundswa.com.au/</t>
  </si>
  <si>
    <t>Greyhounds WA</t>
  </si>
  <si>
    <t>info@greyhoundswa.com.au</t>
  </si>
  <si>
    <t>http://www.washowmen.com.au/</t>
  </si>
  <si>
    <t>West Australian Showmen's Association</t>
  </si>
  <si>
    <t>eduffy@bigpond.net.au</t>
  </si>
  <si>
    <t>http://www.kartingwa.com.au/</t>
  </si>
  <si>
    <t>Karting WA</t>
  </si>
  <si>
    <t>08 9499 1026</t>
  </si>
  <si>
    <t>secretary@kartingwa.com.au</t>
  </si>
  <si>
    <t>http://www.wadsa.org.au/</t>
  </si>
  <si>
    <t>WA Disabled Sports Association</t>
  </si>
  <si>
    <t>reception@wadsa.org.au</t>
  </si>
  <si>
    <t>PO Box 1162, East Victoria Park WA 6101</t>
  </si>
  <si>
    <t>http://hbia.com.au/</t>
  </si>
  <si>
    <t>Hair &amp; Beauty Industry Association</t>
  </si>
  <si>
    <t>0402 833 557</t>
  </si>
  <si>
    <t>info@hbia.com.au</t>
  </si>
  <si>
    <t>https://www.theahc.org.au/</t>
  </si>
  <si>
    <t>Australian Hairdressing Council</t>
  </si>
  <si>
    <t>Suite 1B/2 Ocean Road, Newcastle NSW 2300</t>
  </si>
  <si>
    <t>http://www.weightcouncil.org/</t>
  </si>
  <si>
    <t>Weight Management Council Australia</t>
  </si>
  <si>
    <t>03 8637 4722</t>
  </si>
  <si>
    <t xml:space="preserve">wmca@assocmanoz.com </t>
  </si>
  <si>
    <t>http://www.afda.org.au/</t>
  </si>
  <si>
    <t>Australian Funeral Directors Association</t>
  </si>
  <si>
    <t>03 9859 9966</t>
  </si>
  <si>
    <t>divisions@afda.org.au</t>
  </si>
  <si>
    <t>PO Box 291, Kew East VIC 3102</t>
  </si>
  <si>
    <t>http://www.funeralcelebrants.org.au/</t>
  </si>
  <si>
    <t>Funeral Celebrants Association Australia</t>
  </si>
  <si>
    <t>02 9576 7676</t>
  </si>
  <si>
    <t>info@funeralcelebrants.org.au</t>
  </si>
  <si>
    <t>http://www.accaweb.com.au/</t>
  </si>
  <si>
    <t>Australasian Cemeteries &amp; Crematoria Association</t>
  </si>
  <si>
    <t>admin@accaweb.com.au</t>
  </si>
  <si>
    <t>http://www.laundryassociationaustralia.com.au/</t>
  </si>
  <si>
    <t>Laundry Association Australia</t>
  </si>
  <si>
    <t>03 9867 0227</t>
  </si>
  <si>
    <t>http://www.parking.asn.au/</t>
  </si>
  <si>
    <t>Parking Australia</t>
  </si>
  <si>
    <t>1300 787 233</t>
  </si>
  <si>
    <t>paa@parking.asn.au</t>
  </si>
  <si>
    <t>PO Box 47, Douglas Park NSW 2569</t>
  </si>
  <si>
    <t>02 9517 2577</t>
  </si>
  <si>
    <t>info@scarletalliance.org.au</t>
  </si>
  <si>
    <t>PO Box 854, Newtown, NSW 2042</t>
  </si>
  <si>
    <t>Scarlet Alliance (sex industry association)</t>
  </si>
  <si>
    <t>http://www.churcheswa.com.au/</t>
  </si>
  <si>
    <t>Council of Churches of WA</t>
  </si>
  <si>
    <t>08 9275 3144</t>
  </si>
  <si>
    <t>geraldine@churcheswa.com.au</t>
  </si>
  <si>
    <t>79 Camboon Road, Noranda WA 6062</t>
  </si>
  <si>
    <t>http://cms.bswa.org.au/</t>
  </si>
  <si>
    <t>Buddhist Society of WA</t>
  </si>
  <si>
    <t>admin@bswa.org</t>
  </si>
  <si>
    <t>18-20 Nanson Way, Nollamara WA 6061</t>
  </si>
  <si>
    <t>http://www.islamiccouncilwa.com.au/</t>
  </si>
  <si>
    <t>Islamic Council of Perth Western Australia</t>
  </si>
  <si>
    <t>info@islamiccouncilwa.com.au</t>
  </si>
  <si>
    <t>http://www.hindu.org.au/</t>
  </si>
  <si>
    <t>Hindu Association of Western Australia</t>
  </si>
  <si>
    <t>emailus@hindu.org.au</t>
  </si>
  <si>
    <t>http://www.templedavid.org.au/</t>
  </si>
  <si>
    <t>Temple David Synagogue (Judaism)</t>
  </si>
  <si>
    <t>admin@templedavid.org.au</t>
  </si>
  <si>
    <t>34 Clifton Crescent, Mount Lawley WA 6050</t>
  </si>
  <si>
    <t>Creative and Performing Arts</t>
  </si>
  <si>
    <t>Sports and Physical Recreation</t>
  </si>
  <si>
    <t>Horse and Dog Racing</t>
  </si>
  <si>
    <t>Construction &amp; Trades</t>
  </si>
  <si>
    <t>Water Supply, Sewerage and Drainage</t>
  </si>
  <si>
    <t>Waste Collection, Treatment, Disposal and Remediation</t>
  </si>
  <si>
    <t>Building - Structure</t>
  </si>
  <si>
    <t>Building - Components</t>
  </si>
  <si>
    <t>Building - Fixtures and Fitouts</t>
  </si>
  <si>
    <t>Electricity, Gas, Water And Waste</t>
  </si>
  <si>
    <t>Agriculture, Forestry &amp; Fishing</t>
  </si>
  <si>
    <t>Nursery and Floriculture</t>
  </si>
  <si>
    <t>Exploration &amp; Mining Support Services</t>
  </si>
  <si>
    <t>Metal Manufacturing</t>
  </si>
  <si>
    <t>Other Metal Product Fabrication</t>
  </si>
  <si>
    <t>Train, Ship &amp; Airplane Manufacturing</t>
  </si>
  <si>
    <t>Electricity &amp; Gas</t>
  </si>
  <si>
    <t>Non-Store Wholesaling and Retailing; Auctioning</t>
  </si>
  <si>
    <t>Rental Property Operators &amp; Real Estate Services</t>
  </si>
  <si>
    <t>Transport, Logistics and Warehousing</t>
  </si>
  <si>
    <t>Department of Education</t>
  </si>
  <si>
    <t>Department of Training and Workforce Development</t>
  </si>
  <si>
    <t>https://www.education.wa.edu.au</t>
  </si>
  <si>
    <t>08 9264 4111</t>
  </si>
  <si>
    <t>151 Royal Street, East Perth WA 6004</t>
  </si>
  <si>
    <t>http://www.dtwd.wa.gov.au/</t>
  </si>
  <si>
    <t>08 6551 5000</t>
  </si>
  <si>
    <t>info@dtwd.wa.gov.au</t>
  </si>
  <si>
    <t>Events and Other Recreation</t>
  </si>
  <si>
    <t>http://www.scarletalliance.org.au</t>
  </si>
  <si>
    <t>02 8295 2380</t>
  </si>
  <si>
    <t>08 9486 2100</t>
  </si>
  <si>
    <t>08 6263 3100       </t>
  </si>
  <si>
    <t>02 8861 5100 </t>
  </si>
  <si>
    <t>08 9455 2742  </t>
  </si>
  <si>
    <t>03 5023 6333</t>
  </si>
  <si>
    <t>02 6269 5600</t>
  </si>
  <si>
    <t>02 9290 3700</t>
  </si>
  <si>
    <t>03 8621 4200 </t>
  </si>
  <si>
    <t>03 9694 3777</t>
  </si>
  <si>
    <t>02 9409 6999 </t>
  </si>
  <si>
    <t>03 5584 7265</t>
  </si>
  <si>
    <t>08 9277 9880</t>
  </si>
  <si>
    <t>07 5467 2265</t>
  </si>
  <si>
    <t>08 9432 7777</t>
  </si>
  <si>
    <t>08 9239 8030</t>
  </si>
  <si>
    <t>08 9363 4600</t>
  </si>
  <si>
    <t>02 8805 3900</t>
  </si>
  <si>
    <t>08 9320 5150</t>
  </si>
  <si>
    <t>02 9938 4388</t>
  </si>
  <si>
    <t>08 6218 0700</t>
  </si>
  <si>
    <t>02 6233 0600</t>
  </si>
  <si>
    <t>08 9220 8500</t>
  </si>
  <si>
    <t> 03 9658 6100 </t>
  </si>
  <si>
    <t>08 9358 0777 </t>
  </si>
  <si>
    <t>08 9266 9266</t>
  </si>
  <si>
    <t>02 6267 1800</t>
  </si>
  <si>
    <t>02 9380 2000</t>
  </si>
  <si>
    <t>08 9389 4452</t>
  </si>
  <si>
    <t>02 6273 1466</t>
  </si>
  <si>
    <t>02 6269 5606</t>
  </si>
  <si>
    <t>07 3361 9200</t>
  </si>
  <si>
    <t>08 9262 0999</t>
  </si>
  <si>
    <t>08 9571 0013</t>
  </si>
  <si>
    <t> 03 9694 3777</t>
  </si>
  <si>
    <t>03 8621 4260</t>
  </si>
  <si>
    <t>03 9694 3815</t>
  </si>
  <si>
    <t>03 9882 0277</t>
  </si>
  <si>
    <t>02 8007 7553</t>
  </si>
  <si>
    <t>07 4661 9911</t>
  </si>
  <si>
    <t>08 6168 9900</t>
  </si>
  <si>
    <t>07 3899 6100</t>
  </si>
  <si>
    <t>07 3231 5000</t>
  </si>
  <si>
    <t>03 9813 1600</t>
  </si>
  <si>
    <t>03 9722 1857</t>
  </si>
  <si>
    <t>02 9698 1122</t>
  </si>
  <si>
    <t>02 9415 1199</t>
  </si>
  <si>
    <t>03 9696 4466</t>
  </si>
  <si>
    <t>02 6239 8300</t>
  </si>
  <si>
    <t>08 9284 3355</t>
  </si>
  <si>
    <t>03 9521 2114</t>
  </si>
  <si>
    <t>03 9429 9884</t>
  </si>
  <si>
    <t>08 9479 3777</t>
  </si>
  <si>
    <t>08 9463 7777</t>
  </si>
  <si>
    <t>1300 361 693</t>
  </si>
  <si>
    <t>07 3250 3700</t>
  </si>
  <si>
    <t>02 9264 0011</t>
  </si>
  <si>
    <t>03 9467 9722</t>
  </si>
  <si>
    <t>03 9690 1955</t>
  </si>
  <si>
    <t>1800 227 425</t>
  </si>
  <si>
    <t>02 6247 3044</t>
  </si>
  <si>
    <t>02 4926 4870</t>
  </si>
  <si>
    <t>03 9611 5412</t>
  </si>
  <si>
    <t>03 9611 5400</t>
  </si>
  <si>
    <t>02 6257 9022</t>
  </si>
  <si>
    <t>02 6122 8500</t>
  </si>
  <si>
    <t>02 9281 2322</t>
  </si>
  <si>
    <t>03 6281 2320</t>
  </si>
  <si>
    <t>03 9818 0759</t>
  </si>
  <si>
    <t>02 9884 7400</t>
  </si>
  <si>
    <t>03 9510 1711</t>
  </si>
  <si>
    <t>08 9351 3471</t>
  </si>
  <si>
    <t>02 8448 5500</t>
  </si>
  <si>
    <t>02 6260 7222</t>
  </si>
  <si>
    <t>07 3846 5688</t>
  </si>
  <si>
    <t>02 9431 8665</t>
  </si>
  <si>
    <t>02 8748 0180</t>
  </si>
  <si>
    <t>03 9882 1652</t>
  </si>
  <si>
    <t>02 9144 2602 </t>
  </si>
  <si>
    <t>02 9296 6660</t>
  </si>
  <si>
    <t>03 9445 9219</t>
  </si>
  <si>
    <t>03 9280 0111</t>
  </si>
  <si>
    <t>02 8004 7027</t>
  </si>
  <si>
    <t>03 9329 9622</t>
  </si>
  <si>
    <t>03 9654 1266</t>
  </si>
  <si>
    <t>03 9829 1281</t>
  </si>
  <si>
    <t>03 9545 3333</t>
  </si>
  <si>
    <t>07 5597 3522</t>
  </si>
  <si>
    <t>02 6270 4501</t>
  </si>
  <si>
    <t>02 9900 0600</t>
  </si>
  <si>
    <t>03 9872 5111</t>
  </si>
  <si>
    <t>02 6281 9400</t>
  </si>
  <si>
    <t>03 9018 7715</t>
  </si>
  <si>
    <t>02 6247 8011</t>
  </si>
  <si>
    <t>02 6569 0160</t>
  </si>
  <si>
    <t>03 9800 3666</t>
  </si>
  <si>
    <t>03 9501 0078</t>
  </si>
  <si>
    <t>02 9262 2862 </t>
  </si>
  <si>
    <t>03 9205 3100</t>
  </si>
  <si>
    <t>02 6272 1555</t>
  </si>
  <si>
    <t>03 9929 4100</t>
  </si>
  <si>
    <t>03 8605 7666 </t>
  </si>
  <si>
    <t>02 9436 0055 </t>
  </si>
  <si>
    <t>07 3812 0163</t>
  </si>
  <si>
    <t>08 9328 4663</t>
  </si>
  <si>
    <t>02 8746 5000</t>
  </si>
  <si>
    <t>03 8399 9514</t>
  </si>
  <si>
    <t>02 4572 2011</t>
  </si>
  <si>
    <t>08 9725 4002 </t>
  </si>
  <si>
    <t>08 9476 9800 </t>
  </si>
  <si>
    <t>02 9466 5522</t>
  </si>
  <si>
    <t>02 8006 0828</t>
  </si>
  <si>
    <t>08 9492 9200</t>
  </si>
  <si>
    <t>03 9821 5255</t>
  </si>
  <si>
    <t>08 9215 3400</t>
  </si>
  <si>
    <t>02 9645 3692</t>
  </si>
  <si>
    <t>02 9296 6661</t>
  </si>
  <si>
    <t>02 8748 0100</t>
  </si>
  <si>
    <t>08 9471 6661</t>
  </si>
  <si>
    <t>08 6241 6112</t>
  </si>
  <si>
    <t>08 9471 6662</t>
  </si>
  <si>
    <t>08 8394 0008</t>
  </si>
  <si>
    <t>02 9552 1611</t>
  </si>
  <si>
    <t>02 9428 2180</t>
  </si>
  <si>
    <t>03 8637 4713 </t>
  </si>
  <si>
    <t>02 6233 0800</t>
  </si>
  <si>
    <t>08 9358 5622</t>
  </si>
  <si>
    <t>03 9320 2655</t>
  </si>
  <si>
    <t>03 9320 2600</t>
  </si>
  <si>
    <t>02 9282 8305</t>
  </si>
  <si>
    <t>02 6270 8000</t>
  </si>
  <si>
    <t>02 8218 1816</t>
  </si>
  <si>
    <t xml:space="preserve">08 9321 7701 </t>
  </si>
  <si>
    <t>08 9321 7701 </t>
  </si>
  <si>
    <t>02 6273 0755</t>
  </si>
  <si>
    <t>02 6295 3000</t>
  </si>
  <si>
    <t>02 6253 6900</t>
  </si>
  <si>
    <t>07 3467 3560</t>
  </si>
  <si>
    <t>08 9355 3022</t>
  </si>
  <si>
    <t>03 9647 6000</t>
  </si>
  <si>
    <t>02 9266 9900</t>
  </si>
  <si>
    <t>0419 306 363</t>
  </si>
  <si>
    <t>0415 641 774</t>
  </si>
  <si>
    <t>02 9314 3055</t>
  </si>
  <si>
    <t>0418 213 144</t>
  </si>
  <si>
    <t>1800 025 712</t>
  </si>
  <si>
    <t>02 9281 9788</t>
  </si>
  <si>
    <t>02 9692 6300</t>
  </si>
  <si>
    <t xml:space="preserve">02 9299 3666 </t>
  </si>
  <si>
    <t>03 9013 3703</t>
  </si>
  <si>
    <t>08 9364 7656</t>
  </si>
  <si>
    <t>02 9360 8988</t>
  </si>
  <si>
    <t>02 8705 5420</t>
  </si>
  <si>
    <t>03 9696 1844</t>
  </si>
  <si>
    <t>02 9776 2684</t>
  </si>
  <si>
    <t>07 3007 3588</t>
  </si>
  <si>
    <t>02 8968 7100</t>
  </si>
  <si>
    <t>08 9382 8299 </t>
  </si>
  <si>
    <t>02 8569 1144</t>
  </si>
  <si>
    <t>03 9329 7105</t>
  </si>
  <si>
    <t xml:space="preserve">02 9281 6577 </t>
  </si>
  <si>
    <t>02 8569 1100</t>
  </si>
  <si>
    <t>02 9959 9111</t>
  </si>
  <si>
    <t>02 6215 8222</t>
  </si>
  <si>
    <t>08 8411 5550</t>
  </si>
  <si>
    <t>02 8298 0417</t>
  </si>
  <si>
    <t>02 9216 4888</t>
  </si>
  <si>
    <t>07 3269 3300</t>
  </si>
  <si>
    <t>02 8080 3200</t>
  </si>
  <si>
    <t>02 9299 3022</t>
  </si>
  <si>
    <t>02 6202 1000</t>
  </si>
  <si>
    <t>03 9229 3896</t>
  </si>
  <si>
    <t>02 9459 4300</t>
  </si>
  <si>
    <t>02 9231 5479</t>
  </si>
  <si>
    <t>08 9384 7583</t>
  </si>
  <si>
    <t>08 9426 1200</t>
  </si>
  <si>
    <t>08 9287 9900</t>
  </si>
  <si>
    <t>08 9486 2800</t>
  </si>
  <si>
    <t>08 9324 8600</t>
  </si>
  <si>
    <t>08 9420 0400</t>
  </si>
  <si>
    <t>08 6165 6600</t>
  </si>
  <si>
    <t>02 8297 3800</t>
  </si>
  <si>
    <t xml:space="preserve">03 9663 0555 </t>
  </si>
  <si>
    <t>03 9890 9399</t>
  </si>
  <si>
    <t>08 9255 4393</t>
  </si>
  <si>
    <t>02 4925 2099</t>
  </si>
  <si>
    <t>03 9624 2300</t>
  </si>
  <si>
    <t>03 8641 6666</t>
  </si>
  <si>
    <t>08 6552 8500</t>
  </si>
  <si>
    <t>08 9395 9300</t>
  </si>
  <si>
    <t>08 9213 2000</t>
  </si>
  <si>
    <t xml:space="preserve">08 9425 2222 </t>
  </si>
  <si>
    <t>08 9383 8200</t>
  </si>
  <si>
    <t>08 9441 1600</t>
  </si>
  <si>
    <t>08 6380 5200</t>
  </si>
  <si>
    <t>07 3205 4940</t>
  </si>
  <si>
    <t>08 6380 1755</t>
  </si>
  <si>
    <t>08 9443 72 62</t>
  </si>
  <si>
    <t>02 6285 8100</t>
  </si>
  <si>
    <t>02 6273 9000</t>
  </si>
  <si>
    <t>02 6162 0780</t>
  </si>
  <si>
    <t>02 6203 2777</t>
  </si>
  <si>
    <t>08 9273 3000</t>
  </si>
  <si>
    <t>08 6218 9444</t>
  </si>
  <si>
    <t>08 9334 1222</t>
  </si>
  <si>
    <t>08 9474 9200</t>
  </si>
  <si>
    <t>08 9325 6660</t>
  </si>
  <si>
    <t>08 9427 2770</t>
  </si>
  <si>
    <t>03 9521 7300</t>
  </si>
  <si>
    <t>02 9978 4797</t>
  </si>
  <si>
    <t>08 8332 0130</t>
  </si>
  <si>
    <t>1300 665 263</t>
  </si>
  <si>
    <t>02 9519 9778</t>
  </si>
  <si>
    <t>02 9368 1900</t>
  </si>
  <si>
    <t>02 4123 3651</t>
  </si>
  <si>
    <t>08 9265 7222</t>
  </si>
  <si>
    <t>08 9328 4599</t>
  </si>
  <si>
    <t>03 8646 4550</t>
  </si>
  <si>
    <t>08 6240 7700</t>
  </si>
  <si>
    <t>08 9381 5599</t>
  </si>
  <si>
    <t>08 6181 0700</t>
  </si>
  <si>
    <t>08 6272 0741</t>
  </si>
  <si>
    <t>08 9468 0102</t>
  </si>
  <si>
    <t>08 9367 2490</t>
  </si>
  <si>
    <t xml:space="preserve">08 9351 4300 </t>
  </si>
  <si>
    <t>08 9446 4230</t>
  </si>
  <si>
    <t>08 9380 3700</t>
  </si>
  <si>
    <t>08 9306 8022</t>
  </si>
  <si>
    <t>08 6462 8300</t>
  </si>
  <si>
    <t>08 9470 1442</t>
  </si>
  <si>
    <t>08 9277 0777</t>
  </si>
  <si>
    <t>08 6350 4600</t>
  </si>
  <si>
    <t>02 9413 9520</t>
  </si>
  <si>
    <t>0439 981 505</t>
  </si>
  <si>
    <t>02 4929 6098</t>
  </si>
  <si>
    <t>03 9863 6914</t>
  </si>
  <si>
    <t>08 9345 1711</t>
  </si>
  <si>
    <t>08 9362 2210</t>
  </si>
  <si>
    <t>08 94552097</t>
  </si>
  <si>
    <t>08 9271 1485</t>
  </si>
  <si>
    <t>PO Box 1512, Booragoon WA 6954</t>
  </si>
  <si>
    <t>3 Baron-Hay Court, South Perth WA 6151</t>
  </si>
  <si>
    <t>PO Box 7129, Baulkham Hills BC NSW 2153 </t>
  </si>
  <si>
    <t>42 Simpsons Road, Currumbin Waters QLD 4223</t>
  </si>
  <si>
    <t>PO Box 889, West Perth WA 6872</t>
  </si>
  <si>
    <t>Locked Bag 9, Kingston Post Office ACT 2604</t>
  </si>
  <si>
    <t>PO Box 1081, Bentley Delivery Centre WA 6983</t>
  </si>
  <si>
    <t>Locked Bag 9, Kingston ACT 2604</t>
  </si>
  <si>
    <t>GPO Box 149, Sydney NSW 2001</t>
  </si>
  <si>
    <t>Suite 4.01, 247 Coward Street, Mascot NSW 2020</t>
  </si>
  <si>
    <t>Level 5, IBM Centre, 60 City Road, Southbank Victoria 3006</t>
  </si>
  <si>
    <t>Level 3, Primary Producers House, 183 North Quay, Brisbane QLD 4003</t>
  </si>
  <si>
    <t>PO Box 462, Wanneroo WA 6946</t>
  </si>
  <si>
    <t>PO Box 178, Belmont WA 6984</t>
  </si>
  <si>
    <t>PO Box 964, Manjimup Western Australia 6258</t>
  </si>
  <si>
    <t>PO Box 26, Cooroy QLD 4563</t>
  </si>
  <si>
    <t>Level 1, 56 Marine Terrace, Fremantle WA 6160</t>
  </si>
  <si>
    <t>Unit 1, Abridge House, 5 Turner Avenue, Bentley WA 6102</t>
  </si>
  <si>
    <t>Unit 10, Building C, Trevor Pearcey House, Traegar Court, 28-34 Thynne Street, Bruce ACT 2617</t>
  </si>
  <si>
    <t>PO Box 80, Marleston SA 5033</t>
  </si>
  <si>
    <t>PO Box 8006, Carrum Downs VIC 3201</t>
  </si>
  <si>
    <t>PO Box 1182, Mudgeeraba QLD 4213</t>
  </si>
  <si>
    <t>PO Box 145, North Perth WA 6906</t>
  </si>
  <si>
    <t>Level 11, 68 Alfred Street, Milsons Point NSW 2061</t>
  </si>
  <si>
    <t>PO Box 7269, Warringah Mall, Brookvale NSW 2100</t>
  </si>
  <si>
    <t>Level 7, 12 St Georges Terrace, Perth WA 6000</t>
  </si>
  <si>
    <t>PO Box 4497, Kingston ACT 2604</t>
  </si>
  <si>
    <t>PO Box 660, Carlton South VIC 3053</t>
  </si>
  <si>
    <t>7 Conlon St, Bentley WA 6102</t>
  </si>
  <si>
    <t>GPO Box U1987, Perth WA 6845</t>
  </si>
  <si>
    <t>5 Profit Pass, Wangara WA 6065</t>
  </si>
  <si>
    <t>PO Box 63, Dickson ACT 2602</t>
  </si>
  <si>
    <t>Suite 1, Level 7, 100 William Street, Westfield Towers, Woolloomooloo NSW 2011</t>
  </si>
  <si>
    <t>PO Box 739, Como WA 6952</t>
  </si>
  <si>
    <t>PO Box 5681, Falcon WA 6210</t>
  </si>
  <si>
    <t>Suite 206, 80 William Street, Sydney NSW 2011</t>
  </si>
  <si>
    <t>2-4 Brisbane Ave, Barton ACT 2600</t>
  </si>
  <si>
    <t>PO Box 1750, Malaga WA 6944</t>
  </si>
  <si>
    <t>Locked Bag 9, Barton ACT 2604</t>
  </si>
  <si>
    <t>PO Box 3403, Tingalpa DC QLD 4173</t>
  </si>
  <si>
    <t>PO Box 390, Bullsbrook WA 6084</t>
  </si>
  <si>
    <t>Private Bag 16, Werribee VIC 3030</t>
  </si>
  <si>
    <t>Level 5, IBM Centre, 60 City Road, Southbank VIC 3006</t>
  </si>
  <si>
    <t>http://www.australiandairyfarmers.com.au/</t>
  </si>
  <si>
    <t>Level 5, IBM Tower, Southbank VIC 3006</t>
  </si>
  <si>
    <t>PO Box 70, Brisbane Markets QLD 4106</t>
  </si>
  <si>
    <t>PO Box 138, Camberwell VIC 3124</t>
  </si>
  <si>
    <t>PO Box H236, Australia Square NSW 1215</t>
  </si>
  <si>
    <t>PO Box 963, Warwick QLD 4370</t>
  </si>
  <si>
    <t>PO Box 423, Buninyong VIC 3357</t>
  </si>
  <si>
    <t>PO Box 574, Gosford NSW 2250</t>
  </si>
  <si>
    <t>GPO Box 945, Brisbane QLD 4001</t>
  </si>
  <si>
    <t>PO Box 5076, Wonga Park VIC 3115</t>
  </si>
  <si>
    <t>PO Box 4253, Raceview QLD 4305</t>
  </si>
  <si>
    <t>2/2 Allen Street, Waterloo NSW 2017</t>
  </si>
  <si>
    <t>Locked Bag 4100, Chatswood DC NSW 2067</t>
  </si>
  <si>
    <t>PO Box 200, Altona VIC 3018</t>
  </si>
  <si>
    <t>Claremont Showgrounds, Lou Giglia Dairy Pavilion, Gate 1, Graylands Road, Claremont WA 6010</t>
  </si>
  <si>
    <t>Unit 9, 42-46 Vella Drive, Sunshine West VIC 3020</t>
  </si>
  <si>
    <t>Suite 102, 22 St Kilda Rd, St Kilda VIC 3182</t>
  </si>
  <si>
    <t>PO Box 211, Inglewood WA 6932</t>
  </si>
  <si>
    <t>P.O Box 23, Lynbrook VIC 3975</t>
  </si>
  <si>
    <t>PO Box 344, Hawthorn VIC 3122</t>
  </si>
  <si>
    <t>PO Box 6906, Upper Mt Gravatt QLD 4122</t>
  </si>
  <si>
    <t>PO Box 20, Joondalup WA 6919</t>
  </si>
  <si>
    <t>22 Ceylon St, Nunawading VIC 3131</t>
  </si>
  <si>
    <t>PO Box 23, Lynbrook VIC 3975</t>
  </si>
  <si>
    <t>PO Box 7513, Cloisters Square, Perth WA 6850</t>
  </si>
  <si>
    <t>PO Box 239, Deakin West ACT 2600</t>
  </si>
  <si>
    <t>11 Oleander Avenue, Shelly Beach QLD 4551</t>
  </si>
  <si>
    <t>PO Box 2108, Fortitude Valley BC QLD 4006</t>
  </si>
  <si>
    <t>PO Box 236, Darlinghurst NSW 1300.</t>
  </si>
  <si>
    <t>PO Box 816, Macleod VIC 3085</t>
  </si>
  <si>
    <t>Level 2, 33 Park Street, South Melbourne VIC 3205</t>
  </si>
  <si>
    <t>GPO Box 279, Canberra ACT 2601</t>
  </si>
  <si>
    <t>PO Box 2315, Dangar NSW 2309</t>
  </si>
  <si>
    <t>PO Box 422 Flinders Lane, VIC 8009</t>
  </si>
  <si>
    <t>PO Box 422, Flinders Lane VIC 8009</t>
  </si>
  <si>
    <t>PO Box 3141, Wheelers Hill VIC 3150</t>
  </si>
  <si>
    <t>PO Box 324, Lidcombe NSW 2022</t>
  </si>
  <si>
    <t>Suite 18, Level 1 Sands Court, 1 Sands Street, Tweed Heads NSW 2485</t>
  </si>
  <si>
    <t>Locked Bag 4396 Kingston ACT 2604</t>
  </si>
  <si>
    <t>Locked Bag 916, Canberra ACT 2601</t>
  </si>
  <si>
    <t>Suite 24, Level 4, Galleria Building, 33 Salamanca Place, Hobart TAS 7000</t>
  </si>
  <si>
    <t>Suite 1, Hawthorn House, 795 Glenferrie Road, Hawthorn VIC 3122</t>
  </si>
  <si>
    <t>PO Box 349, Seaforth NSW 2092</t>
  </si>
  <si>
    <t>Suite 604, Level 6 ,51 Rawson Street, Epping NSW 2121</t>
  </si>
  <si>
    <t>Suite 246, 813 Pacific Hwy, Chatswood NSW 2067</t>
  </si>
  <si>
    <t>PO Box 370, Artarmon NSW 1570</t>
  </si>
  <si>
    <t>PO Box 468, Jannali NSW 2226</t>
  </si>
  <si>
    <t>Suite 2, Level 1, 336 Keira St, Wollongong NSW 2500</t>
  </si>
  <si>
    <t>PO Box 5930, West End QLD 4101</t>
  </si>
  <si>
    <t>PO Box 576, Crows Nest NSW 1585</t>
  </si>
  <si>
    <t>PO Box 905, Mt Waverley VIC 3149</t>
  </si>
  <si>
    <t>Suite 307 Pacific Tower, 737 Burwood Road, Hawthorn East VIC 3123</t>
  </si>
  <si>
    <t>52 Parramatta Road, Forest Lodge NSW 2037</t>
  </si>
  <si>
    <t>PO Box 1092, Torquay VIC 3228</t>
  </si>
  <si>
    <t>PO Box 1210G, Greythorn VIC 3104</t>
  </si>
  <si>
    <t>Suite 3, 458 Middleborough Rd, Blackburn VIC 3130</t>
  </si>
  <si>
    <t>Level 5, 124 Exhibition Street, Melbourne VIC 3000</t>
  </si>
  <si>
    <t>Level 1, 59 Wentworth Avenue, Kingston ACT 2604</t>
  </si>
  <si>
    <t>Suite 16, Building 3, 195 Wellington Rd, Clayton VIC 3168</t>
  </si>
  <si>
    <t>PO Box 756, Ashmore City QLD 4214</t>
  </si>
  <si>
    <t>07 5597 3550</t>
  </si>
  <si>
    <t xml:space="preserve">PO Box 1204, Crows News NSW 1585 </t>
  </si>
  <si>
    <t xml:space="preserve">PO Box 4608, Kingston ACT 2604 </t>
  </si>
  <si>
    <t>PO Box 2016, North Sydney NSW 2059</t>
  </si>
  <si>
    <t>PO Box 1919, Subiaco WA 6904</t>
  </si>
  <si>
    <t>Unit 18, 26 Burgess Road, Bayswater VIC 3153</t>
  </si>
  <si>
    <t>9/21 Huntingdale Road, Burwood VIC 3125</t>
  </si>
  <si>
    <t>PO Box 4309, Manuka ACT 2603</t>
  </si>
  <si>
    <t>PO Box 7077, Yarralumla ACT 2600</t>
  </si>
  <si>
    <t>PO Box 55, Stuarts Point NSW 2441</t>
  </si>
  <si>
    <t>PO Box 1615, North Sydney NSW 2059</t>
  </si>
  <si>
    <t>Suite 617, 434 St Kilda Road, Melbourne VIC 3004</t>
  </si>
  <si>
    <t>Suite 1, 673 Boronia Road, Wantirna VIC 3152</t>
  </si>
  <si>
    <t>Level 2, 441 St Kilda Road, Melbourne VIC 3004</t>
  </si>
  <si>
    <t>PO Box 136, Mount Waverley VIC 3149</t>
  </si>
  <si>
    <t>PO Box 8463, Perth Business Centre WA 6849</t>
  </si>
  <si>
    <t>Level 3, Building 5, Holmesglen Institute, Batesford Road, Chadstone VIC 3148</t>
  </si>
  <si>
    <t>GPO Box 173, Canberra City ACT 2601</t>
  </si>
  <si>
    <t>Suite 9, McDonald House, 37 Connor Street, Burleigh Heads QLD 4220</t>
  </si>
  <si>
    <t>GPO Box 1823, Melbourne VIC 3001</t>
  </si>
  <si>
    <t>PO Box 665, Unley BC SA 5061</t>
  </si>
  <si>
    <t>Level 8, Suite 8.02, 401 Docklands Drive, Docklands VIC 3008</t>
  </si>
  <si>
    <t>PO Box 6012, Shepparton VIC 3632</t>
  </si>
  <si>
    <t>PO Box 826, Ipswich QLD 4305</t>
  </si>
  <si>
    <t>PO Box 726, Brunswick Lower, VIC 3056</t>
  </si>
  <si>
    <t>PO Box 3049, Grose Vale NSW 2753</t>
  </si>
  <si>
    <t>157 Harris Road, Picton WA 6229</t>
  </si>
  <si>
    <t>35-37 Havelock Street, West Perth WA 6005 </t>
  </si>
  <si>
    <t>PO Box 417, Randwick NSW 2031</t>
  </si>
  <si>
    <t>PO Box 3143, East Perth WA 6892</t>
  </si>
  <si>
    <t>PO Box 1494, Osborne Park DC WA 6916</t>
  </si>
  <si>
    <t>PO Box 6347, Kincumber NSW 2251</t>
  </si>
  <si>
    <t>PO Box 452, Chester Hill NSW 2162</t>
  </si>
  <si>
    <t>PO Box 6049, Croydon North, VIC 3136</t>
  </si>
  <si>
    <t>PO Box 5216, East Victoria Park WA 6981</t>
  </si>
  <si>
    <t>Unit B2, 20 Tarlton Crescent, Perth Airport WA 6105</t>
  </si>
  <si>
    <t>PO Box 403, Petrie QLD 4502</t>
  </si>
  <si>
    <t>PO Box 1049, Box Hill VIC 3128</t>
  </si>
  <si>
    <t>PO Box 5930, West End, QLD 4101</t>
  </si>
  <si>
    <t>PO Box 114, East Melbourne VIC 8002</t>
  </si>
  <si>
    <t>PO Box 9081, Nicholson Road, Subiaco WA 6008</t>
  </si>
  <si>
    <t>PO Box 5070, Hallam VIC 3803</t>
  </si>
  <si>
    <t>PO Box 1304, Mona Vale NSW 1660</t>
  </si>
  <si>
    <t>PO Box 247, Pyrmont NSW 2009</t>
  </si>
  <si>
    <t xml:space="preserve">PO Box 371, Coogee NSW 2034 </t>
  </si>
  <si>
    <t>Suite W3G, Sydney Corporate Park, 75 - 85 O'Riordan Street, Alexandria NSW 2015</t>
  </si>
  <si>
    <t>Suite 5/1 Milton Parade, Malvern VIC 3144</t>
  </si>
  <si>
    <t>PO Box 1074, West Perth WA 6872</t>
  </si>
  <si>
    <t>5 Campbell Avenue, Lane Cove NSW 2066</t>
  </si>
  <si>
    <t xml:space="preserve">GPO Box 4401, Melbourne VIC 3001 </t>
  </si>
  <si>
    <t>Level 7, 167 Macquarie Street, Sydney NSW 2000</t>
  </si>
  <si>
    <t>8/2728 Logan Road, Eight Mile Plains QLD 4113</t>
  </si>
  <si>
    <t>PO Box 6298, Kingston ACT 2604</t>
  </si>
  <si>
    <t>PO Box 7061, Melbourne VIC 3004</t>
  </si>
  <si>
    <t>PO Box 1588, Melville South WA 6165</t>
  </si>
  <si>
    <t>Suite 6, Level 12, 56 Berry St, North Sydney NSW 2060</t>
  </si>
  <si>
    <t>PO Box 7108, Baulkham Hills BC NSW 2153</t>
  </si>
  <si>
    <t>PO Box 294, Apollo Bay VIC 3233</t>
  </si>
  <si>
    <t>PO Box 237, Sydney Markets NSW 2129</t>
  </si>
  <si>
    <t>Level 6, 2 Barrack St, Sydney NSW 2000</t>
  </si>
  <si>
    <t>Level 13, 167 Macquarie Street, Sydney NSW 2000</t>
  </si>
  <si>
    <t xml:space="preserve">PO Box 744, Kogarah NSW 2217 </t>
  </si>
  <si>
    <t xml:space="preserve">PO Box 6005, Kingston ACT 2604     </t>
  </si>
  <si>
    <t>PO Box 422, Eltham VIC 3095</t>
  </si>
  <si>
    <t>PO Box 660, West Perth WA 6872</t>
  </si>
  <si>
    <t>PO Box 121, Surry Hills NSW 2010</t>
  </si>
  <si>
    <t>PO Box 20, Deakin West ACT 2600</t>
  </si>
  <si>
    <t>PO Box 3656, Manuka ACT 2603</t>
  </si>
  <si>
    <t>Minter Ellison Building, 25 National Circuit, Forrest ACT 2603</t>
  </si>
  <si>
    <t>PO Box 2230, Hawthorn LPO VIC 3122</t>
  </si>
  <si>
    <t>PO Box 1929, Malaga WA 6944</t>
  </si>
  <si>
    <t>PO Box Q388, Sydney NSW 1230</t>
  </si>
  <si>
    <t>5 Sunmont Street, Hobart TAS 7009</t>
  </si>
  <si>
    <t xml:space="preserve">PO Box 3563, Sydney NSW 2001 </t>
  </si>
  <si>
    <t>PO Box 462, Carina QLD 4152</t>
  </si>
  <si>
    <t>Westfield Office Tower, Suite 403, Level 3, 152 Bunnerong Road, Eastgardens NSW 2036</t>
  </si>
  <si>
    <t>Unit 4 - 2 Enterprise Drive, Bundoora VIC 3083</t>
  </si>
  <si>
    <t>Alexander Library Building, 25 Francis Street, Perth WA 6000</t>
  </si>
  <si>
    <t>PO Box 3169, Wheelers Hill VIC 3150</t>
  </si>
  <si>
    <t xml:space="preserve">Level 2, 21 Chandler Road, Boronia VIC 3155  </t>
  </si>
  <si>
    <t>PO Box 99, Northbridge WA 6865</t>
  </si>
  <si>
    <t>Suite 2, Level 1, 36 Fitzroy Street, Surry Hills NSW 2010</t>
  </si>
  <si>
    <t>16 - 18 Grosvenor Street, Sydney NSW 2000</t>
  </si>
  <si>
    <t>236 Dorcas Street, South Melbourne VIC 3205</t>
  </si>
  <si>
    <t>PO Box 20, Eastwood NSW 2122</t>
  </si>
  <si>
    <t>c/o C31 Melbourne, Level 11, 277 William St, Melbourne VIC 3000</t>
  </si>
  <si>
    <t>4 Broadcast Way, Artarmon NSW 2064</t>
  </si>
  <si>
    <t>PO Box 667, Stones Corner QLD 4120</t>
  </si>
  <si>
    <t>First Floor, 44 Avenue Road, Mosman NSW 2088</t>
  </si>
  <si>
    <t>PO Box 3321, Bellevue Hill NSW 2023</t>
  </si>
  <si>
    <t>Suite 1, 12-20 Railway Road, Subiaco WA 6008</t>
  </si>
  <si>
    <t>633 Queensberry St, North Melbourne VIC 3051</t>
  </si>
  <si>
    <t xml:space="preserve">PO Box Q20, Queen Victoria Building NSW 1230  </t>
  </si>
  <si>
    <t>PO Box 298, Carlton South VIC 3053</t>
  </si>
  <si>
    <t>PO Box 771, Inglewood WA 6932</t>
  </si>
  <si>
    <t>PO Box 6335, Kingston ACT 2604</t>
  </si>
  <si>
    <t>Level 3, 56 Pitt Street, Sydney NSW 2000</t>
  </si>
  <si>
    <t>Level 1, Suite 380, 241 Adelaide Street, Brisbane QLD 4000</t>
  </si>
  <si>
    <t xml:space="preserve">PO Box 1485, Sydney NSW 2001 </t>
  </si>
  <si>
    <t>GPO Box 144, Sydney NSW 2001</t>
  </si>
  <si>
    <t>PO Box R1832, Royal Exchange, Sydney NSW 1225</t>
  </si>
  <si>
    <t>Unit 17G, Level 12 King Street, Deakin ACT 2600</t>
  </si>
  <si>
    <t>Level 40, 140 Williams Street, Melbourne VIC 3000</t>
  </si>
  <si>
    <t>Level 8, 39 Martin Place, Sydney NSW 2000</t>
  </si>
  <si>
    <t>PO Box 863, Morley WA 6943</t>
  </si>
  <si>
    <t>33 Broadway, Nedlands WA 6009</t>
  </si>
  <si>
    <t xml:space="preserve">PO Box 365, West Perth WA 6872 </t>
  </si>
  <si>
    <t>PO Box 592, Hunter Region Mail Centre NSW 2310</t>
  </si>
  <si>
    <t>PO Box 8305, Subiaco East WA 6008</t>
  </si>
  <si>
    <t>GPO Box 355, Melbourne VIC 3001</t>
  </si>
  <si>
    <t>Business Centre, 2A Brodie Hall Drive, Bentley WA 6102</t>
  </si>
  <si>
    <t>PO Box 626, Victoria Park WA 6979</t>
  </si>
  <si>
    <t>Level 10, Parmelia House, 191 St. George's Terrace, Perth WA 6000</t>
  </si>
  <si>
    <t>PO Box 1140, Springwood QLD 4127</t>
  </si>
  <si>
    <t>PO Box 695, North Perth WA 6006</t>
  </si>
  <si>
    <t>Level 5, Suite 506, 83 York Street, Sydney NSW 2000</t>
  </si>
  <si>
    <t xml:space="preserve"> Level 1, 3 Queen Street, Glebe NSW 2037</t>
  </si>
  <si>
    <t>PO Box 213, Belconnen ACT 2616</t>
  </si>
  <si>
    <t>Suite 999, 45 Glenferrie Road, Malvern VIC 3144</t>
  </si>
  <si>
    <t>PO Box 7257, Upper Ferntree Gully VIC 3156</t>
  </si>
  <si>
    <t>PO Box 6242, Swanbourne WA 6010</t>
  </si>
  <si>
    <t>PO Box 971, West Perth WA 6872</t>
  </si>
  <si>
    <t>PO Box 18028, Collins Street East VIC 8003</t>
  </si>
  <si>
    <t>Unit 4, Level 1, 22 Railway Road, Subiaco WA 6008</t>
  </si>
  <si>
    <t>Suite G.03, 171 Union Road, Surrey Hills VIC 3127</t>
  </si>
  <si>
    <t>PO Box 546, East Melbourne VIC 3002</t>
  </si>
  <si>
    <t>PO Box 129, St Leonards NSW 1590</t>
  </si>
  <si>
    <t xml:space="preserve">PO Box 295, Waratah NSW 2298 </t>
  </si>
  <si>
    <t>Level 8, 20-22 Albert Road, South Melbourne VIC 3205</t>
  </si>
  <si>
    <t>68 Roberta Street, Tumbi Umbi NSW 2261</t>
  </si>
  <si>
    <t>Suite 4.01, 838 Collins Street, Docklands VIC 3008</t>
  </si>
  <si>
    <t>Locked Bag 3002, West Perth WA 6872</t>
  </si>
  <si>
    <t>International House, 26 St Georges Terrace, Perth WA 6000</t>
  </si>
  <si>
    <t>GPO Box P1174, Perth WA 6844</t>
  </si>
  <si>
    <t>PO Box 1338, Crows Nest NSW 1585</t>
  </si>
  <si>
    <t>Locked Bag 16, Osborne Park DC WA 6916</t>
  </si>
  <si>
    <t>PO Box 1023, Cloverdale WA 6983</t>
  </si>
  <si>
    <t>PO Box 196, South Perth WA 6951</t>
  </si>
  <si>
    <t>PO Box 1817, Osborne Park DC WA 6916</t>
  </si>
  <si>
    <t>PO Box 1199, West Leederville WA 6901</t>
  </si>
  <si>
    <t>PO Box 1221, Burwood NSW 2047</t>
  </si>
  <si>
    <t>PO Box 2339, Warwick WA 6024</t>
  </si>
  <si>
    <t>PO Box 1143, Joondalup DC WA 6919</t>
  </si>
  <si>
    <t xml:space="preserve">PO Box 245, Civic Square ACT 2608 </t>
  </si>
  <si>
    <t>RACGP House, 100 Wellington Parade, East Melbourne VIC 3002</t>
  </si>
  <si>
    <t>3 Eagle Drive Jandakot Airport, Jandakot WA 6164</t>
  </si>
  <si>
    <t>PO Box 375, Subiaco WA 6904</t>
  </si>
  <si>
    <t>174 Hampden Road, Nedlands WA 6009</t>
  </si>
  <si>
    <t>PO Box 8240, Perth Business Centre WA 6849</t>
  </si>
  <si>
    <t>PO Box 183, Belmont WA 6984</t>
  </si>
  <si>
    <t>1st Floor, Claisebrook Lotteries House, 33 Moore Street, East Perth WA 6004</t>
  </si>
  <si>
    <t>PO Box 4056, Weston ACT 2611</t>
  </si>
  <si>
    <t>PO Box 184, Northbridge WA 6865</t>
  </si>
  <si>
    <t>City West Lotteries House, 2 Delhi Street, West Perth WA 6005</t>
  </si>
  <si>
    <t>PO Box 88, Grange QLD 4051</t>
  </si>
  <si>
    <t>2-4 Carlton Street, Prahran VIC 3181</t>
  </si>
  <si>
    <t>PO Box 265, Glen Forrest WA 6071</t>
  </si>
  <si>
    <t>104 Erskineville Road, Erskineville NSW 2043</t>
  </si>
  <si>
    <t>PO Box 7065, Cloisters Square WA 6850</t>
  </si>
  <si>
    <t>Level 1, 15-17 Queen Street, Melbourne VIC 3000</t>
  </si>
  <si>
    <t>PO Box 60, Potts Point NSW 1335</t>
  </si>
  <si>
    <t>Alexander Library Building, 25 Francis Street, Perth Cultural Centre WA 6000</t>
  </si>
  <si>
    <t>PO Box 57, Claremont WA 6910</t>
  </si>
  <si>
    <t>Level 2, 31 Aughtie Drive, Albert Park VIC 3206</t>
  </si>
  <si>
    <t>133 Scarborough Beach Road, Mt Hawthorn WA 6016</t>
  </si>
  <si>
    <t xml:space="preserve">PO Box 1204, Crows Nest NSW 1585 </t>
  </si>
  <si>
    <t>Unit 94, 262 Lord St, Perth WA 6000</t>
  </si>
  <si>
    <t>PO Box 185, Floreat WA 6014</t>
  </si>
  <si>
    <t>PO Box 1234, Osborne Park WA 6111</t>
  </si>
  <si>
    <t>7 Irvine Street, Baywater WA 6053</t>
  </si>
  <si>
    <t>Level 1, Unit 5, No 49 Melville Parade, South Perth WA 6151</t>
  </si>
  <si>
    <t>PO Box 1090, Bentley MDC WA 6983</t>
  </si>
  <si>
    <t>PO Box 930, Subiaco WA 6904</t>
  </si>
  <si>
    <t>PO Box 114, South Perth WA 6951</t>
  </si>
  <si>
    <t>PO Box 267, Wanneroo WA 6946</t>
  </si>
  <si>
    <t>Box 3073, PO Broadway, Nedlands WA 6009</t>
  </si>
  <si>
    <t>PO Box 5413, Canning Vale South WA 6155</t>
  </si>
  <si>
    <t>PO Box 222, Belmont, WA 6984</t>
  </si>
  <si>
    <t>PO Box 6, Cannington WA 6987</t>
  </si>
  <si>
    <t>PO Box 952, Chatswood NSW 2057</t>
  </si>
  <si>
    <t>PO Box 3132, Myaree WA 6154</t>
  </si>
  <si>
    <t>PO Box 159, Malvern VIC 3144</t>
  </si>
  <si>
    <t>GPO Box 4401, Melbourne VIC 3001</t>
  </si>
  <si>
    <t>Suite North 1 / 215 Bell St, Preston VIC 3072</t>
  </si>
  <si>
    <t xml:space="preserve"> 4A Rowe Avenue, Rivervale WA 6103</t>
  </si>
  <si>
    <t>269 Warton Road, Canning Vale WA 6155</t>
  </si>
  <si>
    <t>Pastoralists and Graziers Association of Western Australia</t>
  </si>
  <si>
    <t>Sub-Group Title</t>
  </si>
  <si>
    <t>Search by Name:</t>
  </si>
  <si>
    <t>Search Rank</t>
  </si>
  <si>
    <t>Search Value</t>
  </si>
  <si>
    <t>reception@wafic.org.au</t>
  </si>
  <si>
    <t>info@fifwa.asn.au</t>
  </si>
  <si>
    <t>aaron@pearlproducersaustralia.com</t>
  </si>
  <si>
    <t>info@arcia.org.au</t>
  </si>
  <si>
    <t>The sheet is protected to prevent accidental editing, but there is no password.</t>
  </si>
  <si>
    <t>https://waamh.org.au</t>
  </si>
  <si>
    <t>Western Australian Association for Mental Health</t>
  </si>
  <si>
    <t>08 6246 3000</t>
  </si>
  <si>
    <t>PO Box 8482, Perth WA 6849</t>
  </si>
  <si>
    <t>http://www.fcawa.com.au/</t>
  </si>
  <si>
    <t>Foster Care Association of Western Australia</t>
  </si>
  <si>
    <t>08 9242 4222</t>
  </si>
  <si>
    <t>admin@fcawa.com.au</t>
  </si>
  <si>
    <t>Unit 2/342 Scarborough Beach Road, Osborne Park WA 6017</t>
  </si>
  <si>
    <t>http://www.womenscouncil.com.au/</t>
  </si>
  <si>
    <t>Women's Council for Domestic and Family Violence Services</t>
  </si>
  <si>
    <t xml:space="preserve">08 9420 7264 </t>
  </si>
  <si>
    <t>PO Box 281, West Perth WA 6872</t>
  </si>
  <si>
    <t>https://www.autism.org.au/</t>
  </si>
  <si>
    <t>Autism Association of Western Australia</t>
  </si>
  <si>
    <t>08 9489 8900</t>
  </si>
  <si>
    <t>autismwa@autism.org.au</t>
  </si>
  <si>
    <t>Locked Bag 2, Subiaco WA 6094</t>
  </si>
  <si>
    <t>https://www.cancerwa.asn.au</t>
  </si>
  <si>
    <t>Cancer Council Western Australia</t>
  </si>
  <si>
    <t>08 9212 4333</t>
  </si>
  <si>
    <t>420 Bagot Road, Subiaco WA 6008</t>
  </si>
  <si>
    <t>http://telethonkids.org.au/</t>
  </si>
  <si>
    <t>Telethon Kids Institute</t>
  </si>
  <si>
    <t>08 9489 7777</t>
  </si>
  <si>
    <t>contact@telethonkids.org.au</t>
  </si>
  <si>
    <t>PO Box 855, West Perth WA 6872</t>
  </si>
  <si>
    <t>http://www.ahcwa.org.au/</t>
  </si>
  <si>
    <t>Aboriginal Health Council of WA</t>
  </si>
  <si>
    <t>08 9227 1631</t>
  </si>
  <si>
    <t>450 Beaufort Street, Highgate WA 6003</t>
  </si>
  <si>
    <t>http://www.australiannaturaltherapistsassociation.com.au/</t>
  </si>
  <si>
    <t>Australian Natural Therapists Association</t>
  </si>
  <si>
    <t>1800 817 577</t>
  </si>
  <si>
    <t>admin@anta.com.au</t>
  </si>
  <si>
    <t>PO Box 657, Maroochydore QLD 4558</t>
  </si>
  <si>
    <t>Then sort by Group and by Sub-Group to organise the table again (not necessary, but keeps everything neat).</t>
  </si>
  <si>
    <t>The "Search Value" and "Search Rank" fields have formulas used to prepare the search results on the search sheet. Please ensure these apply to any new rows added to the table.</t>
  </si>
  <si>
    <t>http://www.aclca.org.au/</t>
  </si>
  <si>
    <t>Australian Contaminated Land Consultants Association</t>
  </si>
  <si>
    <t>0408 197 470</t>
  </si>
  <si>
    <t>wa@aclca.org.au</t>
  </si>
  <si>
    <t>Level 3, 1 Havelock Street, West Perth WA 6005</t>
  </si>
  <si>
    <t>http://www.trb.wa.gov.au/</t>
  </si>
  <si>
    <t>Teacher Registration Board of WA</t>
  </si>
  <si>
    <t>08 9230 0600</t>
  </si>
  <si>
    <t>info@trb.wa.gov.au</t>
  </si>
  <si>
    <t>PO Box 1416, Osborne Park DC WA 6916</t>
  </si>
  <si>
    <t>Specialist Consultants</t>
  </si>
  <si>
    <t>Social Services</t>
  </si>
  <si>
    <t>Museums, Parks &amp; Gardens</t>
  </si>
  <si>
    <t>Personal Care</t>
  </si>
  <si>
    <t>Funerals, Crematoria and Cemeteries</t>
  </si>
  <si>
    <t>Religions &amp; Faiths</t>
  </si>
  <si>
    <t>Australian Organic / Australian Certified Organic</t>
  </si>
  <si>
    <t>http://austorganic.com/</t>
  </si>
  <si>
    <t>07 3350 5716</t>
  </si>
  <si>
    <t>contact@austorganic.com</t>
  </si>
  <si>
    <t>PO Box 810, Nundah QLD 4012</t>
  </si>
  <si>
    <t>Public Health Association Australia</t>
  </si>
  <si>
    <t>https://www.phaa.net.au</t>
  </si>
  <si>
    <t>PO Box 319, Curtin ACT 2605</t>
  </si>
  <si>
    <t>phaa@phaa.net.au</t>
  </si>
  <si>
    <t xml:space="preserve">02 6285 2373 </t>
  </si>
  <si>
    <t>Search Result</t>
  </si>
  <si>
    <t>Grain Producers Australia</t>
  </si>
  <si>
    <t>http://www.grainproducers.com.au/</t>
  </si>
  <si>
    <t>02 6273 3000</t>
  </si>
  <si>
    <t>admin@grainproducers.com.au</t>
  </si>
  <si>
    <t>PO Box 3517, Manuka ACT 2603</t>
  </si>
  <si>
    <t>http://www.actu.org.au/</t>
  </si>
  <si>
    <t>Australian Council of Trade Unions</t>
  </si>
  <si>
    <t>1300 362 223</t>
  </si>
  <si>
    <t>help@actu.org.au</t>
  </si>
  <si>
    <t>Level 4/365 Queen Street, Melbourne VIC 3000</t>
  </si>
  <si>
    <t>Unions and Employee Organisations</t>
  </si>
  <si>
    <t>Community and Public Sector Union / Civil Service Association</t>
  </si>
  <si>
    <t>http://www.cpsucsa.org/</t>
  </si>
  <si>
    <t>1300 733 800</t>
  </si>
  <si>
    <t>PO Box X2252, Perth WA 6847</t>
  </si>
  <si>
    <t>http://www.aeufederal.org.au/</t>
  </si>
  <si>
    <t>Australian Education Union</t>
  </si>
  <si>
    <t>03 9693 1800</t>
  </si>
  <si>
    <t>aeu@aeufederal.org.au</t>
  </si>
  <si>
    <t>PO Box 1158, South Melbourne VIC 3205</t>
  </si>
  <si>
    <t>http://www.asu.asn.au</t>
  </si>
  <si>
    <t>Australian Services Union</t>
  </si>
  <si>
    <t>08 9427 7777</t>
  </si>
  <si>
    <t>branch.secretary@asuwa.org</t>
  </si>
  <si>
    <t>PO Box 8208, Perth Business Centre WA 6849</t>
  </si>
  <si>
    <t>https://www.awu.net.au/</t>
  </si>
  <si>
    <t>Australian Workers Union</t>
  </si>
  <si>
    <t>1300 885 653</t>
  </si>
  <si>
    <t>members@nat.awu.net.au</t>
  </si>
  <si>
    <t>Level 10, 377-383 Sussex Street, Sydney NSW 2000</t>
  </si>
  <si>
    <t>http://www.unionswa.com.au/</t>
  </si>
  <si>
    <t>Unions WA</t>
  </si>
  <si>
    <t>08 9328 7877</t>
  </si>
  <si>
    <t>unionsyes@unionswa.com.au</t>
  </si>
  <si>
    <t>PO Box Z5380, St Georges Tce, Perth WA 6831</t>
  </si>
  <si>
    <t>http://www.amwu.org.au/</t>
  </si>
  <si>
    <t>Australian Manufacturing Workers Union</t>
  </si>
  <si>
    <t>1300 732 698</t>
  </si>
  <si>
    <t>info@amwu.asn.au</t>
  </si>
  <si>
    <t>PO Box 160, Granville NSW 2142</t>
  </si>
  <si>
    <t>https://www.nuw.org.au/</t>
  </si>
  <si>
    <t>National Union of Workers</t>
  </si>
  <si>
    <t>08 9473 0713</t>
  </si>
  <si>
    <t>5/896 Beaufort Street, Inglewood WA 6052</t>
  </si>
  <si>
    <t>nuwassist@nuw.org.au</t>
  </si>
  <si>
    <t>Construction, Forestry, Mining and Energy Union (CFMEU)</t>
  </si>
  <si>
    <t>02 8524 5800</t>
  </si>
  <si>
    <t>http://www.cfmeu.asn.au</t>
  </si>
  <si>
    <t>PO Box Q235, Queen Victoria Building Post Office, Sydney NSW 1230</t>
  </si>
  <si>
    <t>http://www.twu.com.au/</t>
  </si>
  <si>
    <t>Transport Workers Union</t>
  </si>
  <si>
    <t>1800 657 477</t>
  </si>
  <si>
    <t>info@twuwa.org.au</t>
  </si>
  <si>
    <t>PO Box 8497, Perth Business Centre WA 6849</t>
  </si>
  <si>
    <t>http://www.sda.org.au/</t>
  </si>
  <si>
    <t>08 9221 4321</t>
  </si>
  <si>
    <t>Shop, Distributive, and Allied Employees Association (SDA)</t>
  </si>
  <si>
    <t>sda@sdawa.asn.au</t>
  </si>
  <si>
    <t>Level 5, 25 Barrack Street, Perth WA 6000</t>
  </si>
  <si>
    <t>http://www.mua.org.au/</t>
  </si>
  <si>
    <t>Maritime Union of Australia</t>
  </si>
  <si>
    <t>02 9267 9134</t>
  </si>
  <si>
    <t>muano@mua.org.au</t>
  </si>
  <si>
    <t>Level 2, 365 Sussex Street, Sydney NSW 2000</t>
  </si>
  <si>
    <t>National Tertiary Education Union</t>
  </si>
  <si>
    <t>https://www.nteu.org.au/</t>
  </si>
  <si>
    <t>08 6114 7890</t>
  </si>
  <si>
    <t>wa@nteu.org.au</t>
  </si>
  <si>
    <t>1/27 Railway Road, Subiaco WA 6008</t>
  </si>
  <si>
    <t>http://www.nus.org.au/</t>
  </si>
  <si>
    <t>National Union of Students</t>
  </si>
  <si>
    <t>wa.pres@nus.asn.au</t>
  </si>
  <si>
    <t>http://www.ieu.org.au/</t>
  </si>
  <si>
    <t>Independent Education Union</t>
  </si>
  <si>
    <t>08 9373 1000</t>
  </si>
  <si>
    <t>unity@ieuwa.asn.au</t>
  </si>
  <si>
    <t>Suite 20, 63 Knutsford Ave, Rivervale WA 6103</t>
  </si>
  <si>
    <t>http://www.pfa.org.au/</t>
  </si>
  <si>
    <t>Police Federation of Australia</t>
  </si>
  <si>
    <t>02 6239 8900</t>
  </si>
  <si>
    <t>Level 1, 21 Murray Crescent, Griffith ACT 2603</t>
  </si>
  <si>
    <t>http://www.professionalsaustralia.org.au/</t>
  </si>
  <si>
    <t>Professionals Australia</t>
  </si>
  <si>
    <t>1300 273 762</t>
  </si>
  <si>
    <t>info@ProfessionalsAustralia.org.au</t>
  </si>
  <si>
    <t>163 Eastern Rd, South Melbourne VIC 3205</t>
  </si>
  <si>
    <t>http://www.rtbu.org.au/</t>
  </si>
  <si>
    <t>Rail Tram &amp; Bus Union</t>
  </si>
  <si>
    <t>general@rtbuwa.asn.au</t>
  </si>
  <si>
    <t>08 9225 6722</t>
  </si>
  <si>
    <t>2/10 Nash Street, Perth WA 6000</t>
  </si>
  <si>
    <t>http://tcfua.org.au/</t>
  </si>
  <si>
    <t>Textile Clothing &amp; Footwear Union of Australia</t>
  </si>
  <si>
    <t>03 9639 2955</t>
  </si>
  <si>
    <t>nationaloffice@tcfvic.org.au</t>
  </si>
  <si>
    <t xml:space="preserve">500 Swanston Street, Carlton VIC 3053 </t>
  </si>
  <si>
    <t>http://hsu.net.au/</t>
  </si>
  <si>
    <t>Health Services Union</t>
  </si>
  <si>
    <t>1300 478 000</t>
  </si>
  <si>
    <t>Suite 408, 454 Collins Street, Melbourne VIC 3000</t>
  </si>
  <si>
    <t>http://www.ufuofwa.net.au/</t>
  </si>
  <si>
    <t>United Firefighters Union Western Australia</t>
  </si>
  <si>
    <t>08 9228 8122</t>
  </si>
  <si>
    <t>admin@ufuofwa.net.au</t>
  </si>
  <si>
    <t>21 View Street, North Perth WA 6006</t>
  </si>
  <si>
    <t>http://amieu.asn.au/</t>
  </si>
  <si>
    <t>Australasian Meat Industry Employees Union</t>
  </si>
  <si>
    <t>08 8274 4100</t>
  </si>
  <si>
    <t>grahamsmith@internode.on.net</t>
  </si>
  <si>
    <t>227 Henley Beach Road, Torrensville SA 5031</t>
  </si>
  <si>
    <t>http://www.fsunion.org.au/</t>
  </si>
  <si>
    <t>Finance Sector Union</t>
  </si>
  <si>
    <t>1300 366 378</t>
  </si>
  <si>
    <t>wa@fsunion.org.au</t>
  </si>
  <si>
    <t>GPO Box 9893, Perth WA 6001</t>
  </si>
  <si>
    <t>http://www.cepu.asn.au</t>
  </si>
  <si>
    <t>Communications Electrical Plumbing Union (CEPU)</t>
  </si>
  <si>
    <t xml:space="preserve">02 9663 3699 </t>
  </si>
  <si>
    <t>admin@etuaustralia.org.au</t>
  </si>
  <si>
    <t>08 9384 7300</t>
  </si>
  <si>
    <t>Cafes, Restaurants, Takeaway Food, Pubs, Taverns, and Bars</t>
  </si>
  <si>
    <t>What is the Industry Contact List?</t>
  </si>
  <si>
    <t>How can I search for key terms?</t>
  </si>
  <si>
    <t>"Enter". Any results from that search will appear in a list on the sheet.</t>
  </si>
  <si>
    <t>How can I browse for associations?</t>
  </si>
  <si>
    <t>The Industry Contact List is a tool to help you find industry bodies and associations to consult with about a regulatory proposal.</t>
  </si>
  <si>
    <r>
      <t xml:space="preserve">Use the </t>
    </r>
    <r>
      <rPr>
        <b/>
        <sz val="11"/>
        <color theme="1"/>
        <rFont val="Arial"/>
        <family val="2"/>
      </rPr>
      <t xml:space="preserve">Browse </t>
    </r>
    <r>
      <rPr>
        <sz val="11"/>
        <color theme="1"/>
        <rFont val="Arial"/>
        <family val="2"/>
      </rPr>
      <t xml:space="preserve">sheet. The list on that sheet is organised into </t>
    </r>
    <r>
      <rPr>
        <b/>
        <sz val="11"/>
        <color theme="1"/>
        <rFont val="Arial"/>
        <family val="2"/>
      </rPr>
      <t>groups</t>
    </r>
    <r>
      <rPr>
        <sz val="11"/>
        <color theme="1"/>
        <rFont val="Arial"/>
        <family val="2"/>
      </rPr>
      <t xml:space="preserve"> and </t>
    </r>
    <r>
      <rPr>
        <b/>
        <sz val="11"/>
        <color theme="1"/>
        <rFont val="Arial"/>
        <family val="2"/>
      </rPr>
      <t>sub-groups</t>
    </r>
    <r>
      <rPr>
        <sz val="11"/>
        <color theme="1"/>
        <rFont val="Arial"/>
        <family val="2"/>
      </rPr>
      <t>. Use the dropdown arrow next to each heading to select</t>
    </r>
  </si>
  <si>
    <t>items to include or exclude from the filter.</t>
  </si>
  <si>
    <t>Is this listing comprehensive? Why is there no listing for a particular industry?</t>
  </si>
  <si>
    <t>The industry list was based off the Australian Bureau of Statistics' Standard Industrial Classification and internal research on industry bodies.</t>
  </si>
  <si>
    <t>Despite our best efforts, we cannot guarantee that all industries or all industry bodies are listed.</t>
  </si>
  <si>
    <t>If you cannot find what you are looking for, consider:</t>
  </si>
  <si>
    <t>-     The industry you are looking for may have been classified differently to what you expect;</t>
  </si>
  <si>
    <t>-     We may not have identified some relevant bodies in our research; or</t>
  </si>
  <si>
    <t>-     There may be no appropriate industry body.</t>
  </si>
  <si>
    <t>This list is intended to be used as a starting point to your research, not as the sole reference.</t>
  </si>
  <si>
    <t>Why create a tool like this?</t>
  </si>
  <si>
    <t>Consultation is an essential part of good policy development, and one of the hardest due to the uncertainty of not knowing who might be affected</t>
  </si>
  <si>
    <t>by, or be interested in, a regulatory proposal.</t>
  </si>
  <si>
    <t>This tool was created in response to feedback from agencies that having such a tool would make it easier to identify potential stakeholders to</t>
  </si>
  <si>
    <t>consult with.</t>
  </si>
  <si>
    <t>I want to add an organisation to the list / I found some incorrect contact details!</t>
  </si>
  <si>
    <t>Email us at Regulatory.Gatekeeping@finance.wa.gov.au and let us know so we can update the list.</t>
  </si>
  <si>
    <t>We are also happy to receive any feedback or suggestions for improvements at the same address.</t>
  </si>
  <si>
    <r>
      <t xml:space="preserve">The </t>
    </r>
    <r>
      <rPr>
        <b/>
        <sz val="11"/>
        <color theme="1"/>
        <rFont val="Arial"/>
        <family val="2"/>
      </rPr>
      <t>Search</t>
    </r>
    <r>
      <rPr>
        <sz val="11"/>
        <color theme="1"/>
        <rFont val="Arial"/>
        <family val="2"/>
      </rPr>
      <t xml:space="preserve"> sheet lets you search by the name of industry bodies and associations. Just type in the grey box at the top of that sheet and press</t>
    </r>
  </si>
  <si>
    <t>Australian Brick &amp; Blocklaying Training Foundation Ltd</t>
  </si>
  <si>
    <t>http://www.abbtf.com.au/</t>
  </si>
  <si>
    <t>1300 66 44 96</t>
  </si>
  <si>
    <t>abbtf.wa@abbtf.com.au</t>
  </si>
  <si>
    <t>Australian Institute of Company Directors</t>
  </si>
  <si>
    <t>http://aicd.companydirectors.com.au/</t>
  </si>
  <si>
    <t>08 9320 1700</t>
  </si>
  <si>
    <t>wa@aicd.com.au</t>
  </si>
  <si>
    <t>PO Box Z5333, St Georges Terrace, Perth WA 6831</t>
  </si>
  <si>
    <t>Australian Institute of Credit Management</t>
  </si>
  <si>
    <t>http://aicm.com.au/</t>
  </si>
  <si>
    <t>1300 560 996</t>
  </si>
  <si>
    <t>PO Box 64, St Leonards NSW 1590</t>
  </si>
  <si>
    <t>Management, Legal and Accounting Services</t>
  </si>
  <si>
    <t>https://aimwa.com</t>
  </si>
  <si>
    <t>Australian Institute of Management Western Australia</t>
  </si>
  <si>
    <t>08 9383 8088</t>
  </si>
  <si>
    <t>aimwa@aimwa.com</t>
  </si>
  <si>
    <t>PO Box 195, Wembley WA 6913</t>
  </si>
  <si>
    <t>http://www.aiop.com.au/</t>
  </si>
  <si>
    <t>Australian Institute of Office Professionals</t>
  </si>
  <si>
    <t>08 6102 2516</t>
  </si>
  <si>
    <t>admin@aiop.com.au</t>
  </si>
  <si>
    <t>4/377 Newcastle St, Northbridge WA 6003</t>
  </si>
  <si>
    <t>https://www.api.org.au/</t>
  </si>
  <si>
    <t>Australian Property Institute</t>
  </si>
  <si>
    <t>08 9381 7288</t>
  </si>
  <si>
    <t>wa@api.org.au</t>
  </si>
  <si>
    <t>PO Box 8049, Subiaco East WA 6008</t>
  </si>
  <si>
    <t>Steel Australia / Australian Steel Institute</t>
  </si>
  <si>
    <t>This is the master source table. There were plenty of spare rows for extra associations when I made this, but if you need more space, (well done!), please resize all three tables (master, filter, search) to suit.</t>
  </si>
  <si>
    <t>http://nativetitle.org.au/</t>
  </si>
  <si>
    <t>See website</t>
  </si>
  <si>
    <t>Native Title Corporations (Representative Aboriginal and Torres Strait Islander Bodies)</t>
  </si>
  <si>
    <t>Building Services Contractors Association of Australia / Cleaning Council WA</t>
  </si>
  <si>
    <t>The Catering Institute</t>
  </si>
  <si>
    <t>http://www.cateringinstitute.com.au/</t>
  </si>
  <si>
    <t>08 9227 1341​</t>
  </si>
  <si>
    <t>info@cateringinstitute.com.au</t>
  </si>
  <si>
    <t>GPO E203, Perth WA 6000</t>
  </si>
  <si>
    <t>http://www.clubswa.com.au/</t>
  </si>
  <si>
    <t>Clubs WA</t>
  </si>
  <si>
    <t>1300 640 616</t>
  </si>
  <si>
    <t>info@clubswa.com.au</t>
  </si>
  <si>
    <t>PO Box 5101, South Lake WA 6164</t>
  </si>
  <si>
    <t>Combined Small Business Alliance of WA Inc.</t>
  </si>
  <si>
    <t>http://www.cosba.com.au/</t>
  </si>
  <si>
    <t>PO Box 2237, Midland DC WA 6936.</t>
  </si>
  <si>
    <t>ceo@cosba.com.au</t>
  </si>
  <si>
    <t>http://www.cosboa.org.au/</t>
  </si>
  <si>
    <t>Council of Small Business Australia</t>
  </si>
  <si>
    <t>02 9431 8646</t>
  </si>
  <si>
    <t>http://www.elp.org.au/</t>
  </si>
  <si>
    <t>Enterprise Learning Projects (Aboriginal small and micro business support organisation)</t>
  </si>
  <si>
    <t>0406 351 508</t>
  </si>
  <si>
    <t>laura@elp.org.au</t>
  </si>
  <si>
    <t>Committee for Economic Development of Australia</t>
  </si>
  <si>
    <t>https://www.ceda.com.au/</t>
  </si>
  <si>
    <t>08 9226 4799</t>
  </si>
  <si>
    <t>PO Box 5631, St Georges Tce, Perth WA 6831</t>
  </si>
  <si>
    <t>info@ceda.com.au</t>
  </si>
  <si>
    <t>Family Business Australia</t>
  </si>
  <si>
    <t>http://www.fambiz.org.au/</t>
  </si>
  <si>
    <t>0458 055 980</t>
  </si>
  <si>
    <t>fbawa@fambiz.org.au</t>
  </si>
  <si>
    <t>PO Box 2231, High Wycombe WA 6057</t>
  </si>
  <si>
    <t>To add extra rows, copy the contents of an existing row in the appropriate group &amp; subgroup, paste down the bottom, and overwrite with the details of the extra entry. Note that if the name does not immedately suggest a purpose, industry, or is not readily searchable, I suggest you put extra key words in brackets.</t>
  </si>
  <si>
    <t>Chamber of Commerce and Industry Western Australia</t>
  </si>
  <si>
    <t>http://cciwa.com/</t>
  </si>
  <si>
    <t>advocacy@cciwa.com</t>
  </si>
  <si>
    <t>08 9365 7701</t>
  </si>
  <si>
    <t>PO Box 6209, East Perth WA 6892</t>
  </si>
  <si>
    <t>http://www.regionalchamberswa.com.au/</t>
  </si>
  <si>
    <t>Regional Chambers of Commerce and Industry Western Australia</t>
  </si>
  <si>
    <t>0438 913 303</t>
  </si>
  <si>
    <t>ceo@regionalchamberswa.com.au</t>
  </si>
  <si>
    <t>Also see website</t>
  </si>
  <si>
    <t>for contact details of individual</t>
  </si>
  <si>
    <t>Regional Chambers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</si>
</sst>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Arial"/>
      <family val="2"/>
    </font>
    <font>
      <b/>
      <sz val="11"/>
      <color theme="1"/>
      <name val="Arial"/>
      <family val="2"/>
    </font>
    <font>
      <sz val="12"/>
      <color rgb="FF333333"/>
      <name val="Arial"/>
      <family val="2"/>
    </font>
    <font>
      <sz val="11"/>
      <name val="Arial"/>
      <family val="2"/>
    </font>
    <font>
      <b/>
      <sz val="20"/>
      <color theme="1"/>
      <name val="Arial"/>
      <family val="2"/>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1" fillId="0" borderId="0" xfId="0" applyFont="1"/>
    <xf numFmtId="0" fontId="0" fillId="0" borderId="0" xfId="0" applyFill="1" applyAlignment="1">
      <alignment wrapText="1"/>
    </xf>
    <xf numFmtId="0" fontId="0" fillId="0" borderId="0" xfId="0" applyFill="1" applyAlignment="1">
      <alignment horizontal="left" vertical="center" wrapText="1"/>
    </xf>
    <xf numFmtId="0" fontId="0" fillId="0" borderId="0" xfId="0" applyFill="1" applyAlignment="1">
      <alignment horizontal="center" vertical="center" wrapText="1"/>
    </xf>
    <xf numFmtId="0" fontId="1" fillId="0" borderId="0" xfId="0" applyFont="1" applyFill="1" applyAlignment="1">
      <alignment horizontal="center" vertical="center" wrapText="1"/>
    </xf>
    <xf numFmtId="0" fontId="3" fillId="0" borderId="0" xfId="0" applyFont="1" applyFill="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wrapText="1"/>
    </xf>
    <xf numFmtId="0" fontId="0" fillId="0" borderId="0" xfId="0" applyFont="1" applyAlignment="1">
      <alignment wrapText="1"/>
    </xf>
    <xf numFmtId="0" fontId="3" fillId="0" borderId="0" xfId="0" applyFont="1" applyAlignment="1">
      <alignment wrapText="1"/>
    </xf>
    <xf numFmtId="0" fontId="2" fillId="0" borderId="0" xfId="0" applyNumberFormat="1" applyFont="1" applyFill="1" applyAlignment="1">
      <alignment wrapText="1"/>
    </xf>
    <xf numFmtId="0" fontId="0" fillId="0" borderId="0" xfId="0" applyNumberFormat="1" applyFill="1" applyAlignment="1">
      <alignment wrapText="1"/>
    </xf>
    <xf numFmtId="0" fontId="3" fillId="0" borderId="0" xfId="0" applyNumberFormat="1" applyFont="1" applyFill="1" applyAlignment="1">
      <alignment wrapText="1"/>
    </xf>
    <xf numFmtId="0" fontId="0" fillId="0" borderId="0" xfId="0" applyNumberFormat="1" applyFill="1" applyAlignment="1">
      <alignment horizontal="center" vertical="center" wrapText="1"/>
    </xf>
    <xf numFmtId="0" fontId="0" fillId="0" borderId="0" xfId="0" applyNumberForma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0" xfId="0" applyNumberFormat="1" applyAlignment="1">
      <alignment horizontal="center" vertical="center" wrapText="1"/>
    </xf>
    <xf numFmtId="0" fontId="0" fillId="0" borderId="0" xfId="0" applyNumberFormat="1" applyAlignment="1">
      <alignment horizontal="left" vertical="center" wrapText="1"/>
    </xf>
    <xf numFmtId="0" fontId="0" fillId="0" borderId="0" xfId="0" applyNumberFormat="1" applyFill="1" applyAlignment="1">
      <alignment horizontal="left" vertical="center" wrapText="1"/>
    </xf>
    <xf numFmtId="0" fontId="0" fillId="0" borderId="0" xfId="0" applyNumberFormat="1" applyFill="1" applyBorder="1" applyAlignment="1">
      <alignment horizontal="left" vertical="center" wrapText="1"/>
    </xf>
    <xf numFmtId="0" fontId="0" fillId="0" borderId="0" xfId="0" applyAlignment="1">
      <alignment horizontal="center" vertical="center"/>
    </xf>
    <xf numFmtId="0" fontId="0" fillId="0" borderId="0" xfId="0" applyFill="1" applyBorder="1" applyAlignment="1">
      <alignment horizontal="center" vertical="center" wrapText="1"/>
    </xf>
    <xf numFmtId="0" fontId="0" fillId="0" borderId="0" xfId="0" applyFill="1" applyBorder="1" applyAlignment="1">
      <alignment wrapText="1"/>
    </xf>
    <xf numFmtId="0" fontId="0" fillId="0" borderId="0" xfId="0" applyNumberFormat="1" applyBorder="1" applyAlignment="1">
      <alignment horizontal="center" vertical="center" wrapText="1"/>
    </xf>
    <xf numFmtId="0" fontId="0" fillId="0" borderId="0" xfId="0" applyNumberFormat="1" applyBorder="1" applyAlignment="1">
      <alignment horizontal="left" vertical="center" wrapText="1"/>
    </xf>
    <xf numFmtId="0" fontId="0" fillId="0" borderId="0" xfId="0" applyNumberFormat="1" applyFill="1" applyBorder="1" applyAlignment="1">
      <alignment wrapText="1"/>
    </xf>
    <xf numFmtId="0" fontId="0" fillId="0" borderId="0" xfId="0" applyFill="1" applyAlignment="1">
      <alignment vertical="center"/>
    </xf>
    <xf numFmtId="0" fontId="0" fillId="0" borderId="0" xfId="0" applyAlignment="1">
      <alignment vertical="center"/>
    </xf>
    <xf numFmtId="0" fontId="0" fillId="0" borderId="0" xfId="0" quotePrefix="1"/>
    <xf numFmtId="0" fontId="4" fillId="0" borderId="0" xfId="0" applyFont="1" applyFill="1" applyAlignment="1">
      <alignment vertical="center"/>
    </xf>
    <xf numFmtId="0" fontId="0" fillId="0" borderId="0" xfId="0" applyAlignment="1">
      <alignment horizontal="left" vertical="center" indent="2"/>
    </xf>
    <xf numFmtId="0" fontId="0" fillId="0" borderId="0" xfId="0" applyFill="1" applyAlignment="1">
      <alignment horizontal="center" vertical="center" wrapText="1"/>
    </xf>
    <xf numFmtId="0" fontId="0" fillId="0" borderId="0" xfId="0" applyFill="1" applyAlignment="1">
      <alignment horizontal="center" vertical="center" wrapText="1"/>
    </xf>
    <xf numFmtId="0" fontId="0" fillId="2" borderId="1" xfId="0" applyFill="1" applyBorder="1" applyAlignment="1" applyProtection="1">
      <alignment horizontal="center" vertical="center" wrapText="1"/>
      <protection locked="0"/>
    </xf>
    <xf numFmtId="0" fontId="0" fillId="0" borderId="0" xfId="0" applyFill="1" applyAlignment="1">
      <alignment horizontal="center" vertical="center" wrapText="1"/>
    </xf>
  </cellXfs>
  <cellStyles count="1">
    <cellStyle name="Normal" xfId="0" builtinId="0"/>
  </cellStyles>
  <dxfs count="30">
    <dxf>
      <numFmt numFmtId="0" formatCode="General"/>
      <alignment horizontal="general" vertical="bottom" textRotation="0" wrapText="1" relativeIndent="0" justifyLastLine="0" shrinkToFit="0" readingOrder="0"/>
    </dxf>
    <dxf>
      <numFmt numFmtId="0" formatCode="General"/>
      <alignment horizontal="general" vertical="bottom" textRotation="0" wrapText="1" relativeIndent="0" justifyLastLine="0" shrinkToFit="0" readingOrder="0"/>
    </dxf>
    <dxf>
      <alignment horizontal="general" vertical="bottom" textRotation="0" wrapText="1" relativeIndent="0" justifyLastLine="0" shrinkToFit="0" readingOrder="0"/>
    </dxf>
    <dxf>
      <alignment horizontal="general" vertical="bottom" textRotation="0" wrapText="1" relativeIndent="0" justifyLastLine="0" shrinkToFit="0" readingOrder="0"/>
    </dxf>
    <dxf>
      <alignment horizontal="general" vertical="bottom" textRotation="0" wrapText="1" relativeIndent="0" justifyLastLine="0" shrinkToFit="0" readingOrder="0"/>
    </dxf>
    <dxf>
      <alignment horizontal="general" vertical="bottom" textRotation="0" wrapText="1" relativeIndent="0" justifyLastLine="0" shrinkToFit="0" readingOrder="0"/>
    </dxf>
    <dxf>
      <alignment horizontal="general" vertical="bottom" textRotation="0" wrapText="1" relativeIndent="0" justifyLastLine="0" shrinkToFit="0" readingOrder="0"/>
    </dxf>
    <dxf>
      <alignment horizontal="general" vertical="center" textRotation="0" wrapText="1" relativeIndent="0" justifyLastLine="0" shrinkToFit="0" readingOrder="0"/>
    </dxf>
    <dxf>
      <alignment horizontal="general" vertical="center" textRotation="0" wrapText="1" relativeIndent="0" justifyLastLine="0" shrinkToFit="0" readingOrder="0"/>
    </dxf>
    <dxf>
      <alignment horizontal="general" vertical="bottom" textRotation="0" wrapText="1" relativeIndent="0" justifyLastLine="0" shrinkToFit="0" readingOrder="0"/>
    </dxf>
    <dxf>
      <font>
        <b/>
        <i val="0"/>
        <strike val="0"/>
        <condense val="0"/>
        <extend val="0"/>
        <outline val="0"/>
        <shadow val="0"/>
        <u val="none"/>
        <vertAlign val="baseline"/>
        <sz val="11"/>
        <color theme="1"/>
        <name val="Arial"/>
        <scheme val="none"/>
      </font>
      <alignment horizontal="center" vertical="center" textRotation="0" wrapText="1" relative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fill>
        <patternFill patternType="none">
          <fgColor indexed="64"/>
          <bgColor indexed="65"/>
        </patternFill>
      </fill>
      <alignment horizontal="center" vertical="center" textRotation="0" wrapText="1" indent="0" justifyLastLine="0" shrinkToFit="0" readingOrder="0"/>
    </dxf>
    <dxf>
      <alignment textRotation="0" wrapText="1" indent="0" justifyLastLine="0" shrinkToFit="0" readingOrder="0"/>
    </dxf>
    <dxf>
      <alignment horizontal="center" vertical="center" textRotation="0" wrapText="1" indent="0" justifyLastLine="0" shrinkToFit="0" readingOrder="0"/>
    </dxf>
    <dxf>
      <alignment horizontal="general" vertical="bottom" textRotation="0" wrapText="1" relativeIndent="0" justifyLastLine="0" shrinkToFit="0" readingOrder="0"/>
    </dxf>
    <dxf>
      <alignment horizontal="general" vertical="bottom" textRotation="0" wrapText="1" relativeIndent="0" justifyLastLine="0" shrinkToFit="0" readingOrder="0"/>
    </dxf>
    <dxf>
      <alignment horizontal="general" vertical="bottom" textRotation="0" wrapText="1" relativeIndent="0" justifyLastLine="0" shrinkToFit="0" readingOrder="0"/>
    </dxf>
    <dxf>
      <alignment horizontal="general" vertical="bottom" textRotation="0" wrapText="1" relativeIndent="0" justifyLastLine="0" shrinkToFit="0" readingOrder="0"/>
    </dxf>
    <dxf>
      <alignment horizontal="general"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general" vertical="bottom" textRotation="0" wrapText="1" relativeIndent="0" justifyLastLine="0" shrinkToFit="0" readingOrder="0"/>
    </dxf>
    <dxf>
      <font>
        <b/>
        <i val="0"/>
        <strike val="0"/>
        <condense val="0"/>
        <extend val="0"/>
        <outline val="0"/>
        <shadow val="0"/>
        <u val="none"/>
        <vertAlign val="baseline"/>
        <sz val="11"/>
        <color theme="1"/>
        <name val="Arial"/>
        <scheme val="none"/>
      </font>
      <alignment horizontal="center" vertical="center" textRotation="0" wrapText="1" relativeIndent="0" justifyLastLine="0" shrinkToFit="0" readingOrder="0"/>
    </dxf>
  </dxfs>
  <tableStyles count="0" defaultTableStyle="TableStyleMedium9" defaultPivotStyle="PivotStyleLight16"/>
  <colors>
    <mruColors>
      <color rgb="FF5FA243"/>
      <color rgb="FF0E1C2C"/>
      <color rgb="FF0B3C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18687</xdr:colOff>
      <xdr:row>0</xdr:row>
      <xdr:rowOff>1313691</xdr:rowOff>
    </xdr:to>
    <xdr:pic>
      <xdr:nvPicPr>
        <xdr:cNvPr id="13" name="Picture 1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000762" cy="13136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11906</xdr:colOff>
      <xdr:row>0</xdr:row>
      <xdr:rowOff>18045</xdr:rowOff>
    </xdr:from>
    <xdr:to>
      <xdr:col>8</xdr:col>
      <xdr:colOff>13655</xdr:colOff>
      <xdr:row>0</xdr:row>
      <xdr:rowOff>1767895</xdr:rowOff>
    </xdr:to>
    <xdr:pic>
      <xdr:nvPicPr>
        <xdr:cNvPr id="16" name="Picture 1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2469" y="18045"/>
          <a:ext cx="16146624" cy="17498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10779</xdr:rowOff>
    </xdr:from>
    <xdr:to>
      <xdr:col>9</xdr:col>
      <xdr:colOff>11906</xdr:colOff>
      <xdr:row>0</xdr:row>
      <xdr:rowOff>1765601</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0563" y="10779"/>
          <a:ext cx="16192499" cy="175482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683245</xdr:colOff>
      <xdr:row>0</xdr:row>
      <xdr:rowOff>0</xdr:rowOff>
    </xdr:from>
    <xdr:to>
      <xdr:col>4</xdr:col>
      <xdr:colOff>1515645</xdr:colOff>
      <xdr:row>0</xdr:row>
      <xdr:rowOff>1695600</xdr:rowOff>
    </xdr:to>
    <xdr:pic>
      <xdr:nvPicPr>
        <xdr:cNvPr id="2" name="Picture 1" descr="Industry Contact List Header - Master.PNG"/>
        <xdr:cNvPicPr>
          <a:picLocks noChangeAspect="1"/>
        </xdr:cNvPicPr>
      </xdr:nvPicPr>
      <xdr:blipFill>
        <a:blip xmlns:r="http://schemas.openxmlformats.org/officeDocument/2006/relationships" r:embed="rId1" cstate="print"/>
        <a:stretch>
          <a:fillRect/>
        </a:stretch>
      </xdr:blipFill>
      <xdr:spPr>
        <a:xfrm>
          <a:off x="683245" y="0"/>
          <a:ext cx="8944912" cy="1695600"/>
        </a:xfrm>
        <a:prstGeom prst="rect">
          <a:avLst/>
        </a:prstGeom>
      </xdr:spPr>
    </xdr:pic>
    <xdr:clientData/>
  </xdr:twoCellAnchor>
</xdr:wsDr>
</file>

<file path=xl/tables/table1.xml><?xml version="1.0" encoding="utf-8"?>
<table xmlns="http://schemas.openxmlformats.org/spreadsheetml/2006/main" id="1" name="FilteringTable" displayName="FilteringTable" ref="B6:H1001" totalsRowShown="0" headerRowDxfId="29" dataDxfId="28">
  <autoFilter ref="B6:H1001"/>
  <sortState ref="B7:H1002">
    <sortCondition ref="B6:B1002"/>
  </sortState>
  <tableColumns count="7">
    <tableColumn id="2" name="Group Title" dataDxfId="27"/>
    <tableColumn id="4" name="Sub-Group Title" dataDxfId="26">
      <calculatedColumnFormula>MasterTable[Sub-Group Title]</calculatedColumnFormula>
    </tableColumn>
    <tableColumn id="5" name="Name" dataDxfId="25">
      <calculatedColumnFormula>MasterTable[Name]</calculatedColumnFormula>
    </tableColumn>
    <tableColumn id="6" name="Website" dataDxfId="24">
      <calculatedColumnFormula>MasterTable[Website]</calculatedColumnFormula>
    </tableColumn>
    <tableColumn id="7" name="Phone" dataDxfId="23">
      <calculatedColumnFormula>MasterTable[Phone]</calculatedColumnFormula>
    </tableColumn>
    <tableColumn id="8" name="Email" dataDxfId="22">
      <calculatedColumnFormula>MasterTable[Email]</calculatedColumnFormula>
    </tableColumn>
    <tableColumn id="9" name="Post" dataDxfId="21">
      <calculatedColumnFormula>MasterTable[Post]</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4" name="SearchResults" displayName="SearchResults" comment="The table containing search results, pulled from the MasterTable." ref="B6:I1002" totalsRowShown="0" headerRowDxfId="20" dataDxfId="19">
  <autoFilter ref="B6:I1002"/>
  <tableColumns count="8">
    <tableColumn id="8" name="Search Result" dataDxfId="18"/>
    <tableColumn id="1" name="Group Title" dataDxfId="17">
      <calculatedColumnFormula>IFERROR(INDEX(MasterTable[],MATCH(SearchResults[[#This Row],[Search Result]],MasterTable[Search Rank],0),1),"")</calculatedColumnFormula>
    </tableColumn>
    <tableColumn id="2" name="Sub-Group Title" dataDxfId="16">
      <calculatedColumnFormula>IFERROR(INDEX(MasterTable[],MATCH(SearchResults[[#This Row],[Search Result]],MasterTable[Search Rank],0),2),"")</calculatedColumnFormula>
    </tableColumn>
    <tableColumn id="3" name="Name" dataDxfId="15">
      <calculatedColumnFormula>IFERROR(INDEX(MasterTable[],MATCH(SearchResults[[#This Row],[Search Result]],MasterTable[Search Rank],0),3),"")</calculatedColumnFormula>
    </tableColumn>
    <tableColumn id="4" name="Website" dataDxfId="14">
      <calculatedColumnFormula>IFERROR(INDEX(MasterTable[],MATCH(SearchResults[[#This Row],[Search Result]],MasterTable[Search Rank],0),4),"")</calculatedColumnFormula>
    </tableColumn>
    <tableColumn id="5" name="Phone" dataDxfId="13">
      <calculatedColumnFormula>IFERROR(INDEX(MasterTable[],MATCH(SearchResults[[#This Row],[Search Result]],MasterTable[Search Rank],0),5),"")</calculatedColumnFormula>
    </tableColumn>
    <tableColumn id="6" name="Email" dataDxfId="12">
      <calculatedColumnFormula>IFERROR(INDEX(MasterTable[],MATCH(SearchResults[[#This Row],[Search Result]],MasterTable[Search Rank],0),6),"")</calculatedColumnFormula>
    </tableColumn>
    <tableColumn id="7" name="Post" dataDxfId="11">
      <calculatedColumnFormula>IFERROR(INDEX(MasterTable[],MATCH(SearchResults[[#This Row],[Search Result]],MasterTable[Search Rank],0),7),"")</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3" name="MasterTable" displayName="MasterTable" ref="B6:J1001" totalsRowShown="0" headerRowDxfId="10" dataDxfId="9">
  <autoFilter ref="B6:J1001"/>
  <sortState ref="B7:J1001">
    <sortCondition ref="B7:B1001"/>
    <sortCondition ref="C7:C1001"/>
  </sortState>
  <tableColumns count="9">
    <tableColumn id="2" name="Group Title" dataDxfId="8"/>
    <tableColumn id="4" name="Sub-Group Title" dataDxfId="7"/>
    <tableColumn id="5" name="Name" dataDxfId="6"/>
    <tableColumn id="6" name="Website" dataDxfId="5"/>
    <tableColumn id="7" name="Phone" dataDxfId="4"/>
    <tableColumn id="8" name="Email" dataDxfId="3"/>
    <tableColumn id="9" name="Post" dataDxfId="2"/>
    <tableColumn id="11" name="Search Value" dataDxfId="1">
      <calculatedColumnFormula>IFERROR(IF(SEARCH(Searchbox,MasterTable[[#This Row],[Name]]),(1-(ROW()/10000)),""),"")</calculatedColumnFormula>
    </tableColumn>
    <tableColumn id="12" name="Search Rank" dataDxfId="0">
      <calculatedColumnFormula>IFERROR(RANK(MasterTable[[#This Row],[Search Value]],MasterTable[Search Value],0),"")</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tel:%20+61%203%209867%200227" TargetMode="External"/><Relationship Id="rId7" Type="http://schemas.openxmlformats.org/officeDocument/2006/relationships/hyperlink" Target="http://apraamcos.com.au/" TargetMode="External"/><Relationship Id="rId2" Type="http://schemas.openxmlformats.org/officeDocument/2006/relationships/hyperlink" Target="https://goo.gl/maps/OO6VU" TargetMode="External"/><Relationship Id="rId1" Type="http://schemas.openxmlformats.org/officeDocument/2006/relationships/hyperlink" Target="tel:+61892669266" TargetMode="External"/><Relationship Id="rId6" Type="http://schemas.openxmlformats.org/officeDocument/2006/relationships/hyperlink" Target="tel:+61262721555" TargetMode="External"/><Relationship Id="rId5" Type="http://schemas.openxmlformats.org/officeDocument/2006/relationships/hyperlink" Target="tel:+61262721555" TargetMode="External"/><Relationship Id="rId10" Type="http://schemas.openxmlformats.org/officeDocument/2006/relationships/table" Target="../tables/table3.xml"/><Relationship Id="rId4" Type="http://schemas.openxmlformats.org/officeDocument/2006/relationships/hyperlink" Target="tel:+61392053100" TargetMode="External"/><Relationship Id="rId9"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47"/>
  <sheetViews>
    <sheetView tabSelected="1" zoomScaleNormal="100" zoomScaleSheetLayoutView="160" workbookViewId="0"/>
  </sheetViews>
  <sheetFormatPr defaultRowHeight="14.25" x14ac:dyDescent="0.2"/>
  <cols>
    <col min="1" max="1" width="117.875" customWidth="1"/>
    <col min="2" max="2" width="9" style="23" customWidth="1"/>
    <col min="4" max="4" width="9" customWidth="1"/>
  </cols>
  <sheetData>
    <row r="1" spans="1:2" ht="107.25" customHeight="1" x14ac:dyDescent="0.2">
      <c r="B1"/>
    </row>
    <row r="2" spans="1:2" ht="15" customHeight="1" x14ac:dyDescent="0.2">
      <c r="B2"/>
    </row>
    <row r="3" spans="1:2" ht="15" customHeight="1" x14ac:dyDescent="0.25">
      <c r="A3" s="1" t="s">
        <v>2668</v>
      </c>
      <c r="B3"/>
    </row>
    <row r="4" spans="1:2" ht="15" customHeight="1" x14ac:dyDescent="0.2">
      <c r="B4"/>
    </row>
    <row r="5" spans="1:2" ht="15" customHeight="1" x14ac:dyDescent="0.2">
      <c r="A5" t="s">
        <v>2672</v>
      </c>
      <c r="B5"/>
    </row>
    <row r="6" spans="1:2" ht="15" customHeight="1" x14ac:dyDescent="0.2">
      <c r="B6"/>
    </row>
    <row r="7" spans="1:2" ht="15" customHeight="1" x14ac:dyDescent="0.25">
      <c r="A7" s="1" t="s">
        <v>2683</v>
      </c>
      <c r="B7"/>
    </row>
    <row r="8" spans="1:2" ht="15" customHeight="1" x14ac:dyDescent="0.2">
      <c r="B8"/>
    </row>
    <row r="9" spans="1:2" ht="15" customHeight="1" x14ac:dyDescent="0.2">
      <c r="A9" t="s">
        <v>2684</v>
      </c>
      <c r="B9"/>
    </row>
    <row r="10" spans="1:2" ht="15" customHeight="1" x14ac:dyDescent="0.2">
      <c r="A10" t="s">
        <v>2685</v>
      </c>
      <c r="B10"/>
    </row>
    <row r="11" spans="1:2" ht="15" customHeight="1" x14ac:dyDescent="0.2">
      <c r="B11"/>
    </row>
    <row r="12" spans="1:2" ht="15" customHeight="1" x14ac:dyDescent="0.2">
      <c r="A12" t="s">
        <v>2686</v>
      </c>
      <c r="B12"/>
    </row>
    <row r="13" spans="1:2" ht="15" customHeight="1" x14ac:dyDescent="0.2">
      <c r="A13" t="s">
        <v>2687</v>
      </c>
      <c r="B13"/>
    </row>
    <row r="14" spans="1:2" ht="15" customHeight="1" x14ac:dyDescent="0.2">
      <c r="B14"/>
    </row>
    <row r="15" spans="1:2" ht="15" customHeight="1" x14ac:dyDescent="0.25">
      <c r="A15" s="1" t="s">
        <v>2669</v>
      </c>
      <c r="B15"/>
    </row>
    <row r="16" spans="1:2" ht="15" customHeight="1" x14ac:dyDescent="0.2">
      <c r="B16"/>
    </row>
    <row r="17" spans="1:2" ht="15" customHeight="1" x14ac:dyDescent="0.25">
      <c r="A17" t="s">
        <v>2691</v>
      </c>
      <c r="B17"/>
    </row>
    <row r="18" spans="1:2" ht="15" customHeight="1" x14ac:dyDescent="0.2">
      <c r="A18" t="s">
        <v>2670</v>
      </c>
      <c r="B18"/>
    </row>
    <row r="19" spans="1:2" ht="15" customHeight="1" x14ac:dyDescent="0.2">
      <c r="B19"/>
    </row>
    <row r="20" spans="1:2" ht="15" customHeight="1" x14ac:dyDescent="0.25">
      <c r="A20" s="1" t="s">
        <v>2671</v>
      </c>
      <c r="B20"/>
    </row>
    <row r="21" spans="1:2" ht="15" customHeight="1" x14ac:dyDescent="0.2">
      <c r="B21"/>
    </row>
    <row r="22" spans="1:2" ht="15" customHeight="1" x14ac:dyDescent="0.25">
      <c r="A22" t="s">
        <v>2673</v>
      </c>
      <c r="B22"/>
    </row>
    <row r="23" spans="1:2" ht="15" customHeight="1" x14ac:dyDescent="0.2">
      <c r="A23" t="s">
        <v>2674</v>
      </c>
      <c r="B23"/>
    </row>
    <row r="24" spans="1:2" ht="15" customHeight="1" x14ac:dyDescent="0.2">
      <c r="B24"/>
    </row>
    <row r="25" spans="1:2" ht="15" customHeight="1" x14ac:dyDescent="0.25">
      <c r="A25" s="1" t="s">
        <v>2675</v>
      </c>
      <c r="B25"/>
    </row>
    <row r="26" spans="1:2" ht="15" customHeight="1" x14ac:dyDescent="0.2">
      <c r="B26"/>
    </row>
    <row r="27" spans="1:2" ht="15" customHeight="1" x14ac:dyDescent="0.2">
      <c r="A27" t="s">
        <v>2676</v>
      </c>
      <c r="B27"/>
    </row>
    <row r="28" spans="1:2" ht="15" customHeight="1" x14ac:dyDescent="0.2">
      <c r="A28" t="s">
        <v>2677</v>
      </c>
      <c r="B28"/>
    </row>
    <row r="29" spans="1:2" ht="15" customHeight="1" x14ac:dyDescent="0.2">
      <c r="B29"/>
    </row>
    <row r="30" spans="1:2" ht="15" customHeight="1" x14ac:dyDescent="0.2">
      <c r="A30" t="s">
        <v>2678</v>
      </c>
      <c r="B30"/>
    </row>
    <row r="31" spans="1:2" ht="15" customHeight="1" x14ac:dyDescent="0.2">
      <c r="B31"/>
    </row>
    <row r="32" spans="1:2" ht="15" customHeight="1" x14ac:dyDescent="0.2">
      <c r="A32" s="31" t="s">
        <v>2679</v>
      </c>
      <c r="B32"/>
    </row>
    <row r="33" spans="1:2" ht="15" customHeight="1" x14ac:dyDescent="0.2">
      <c r="A33" s="31" t="s">
        <v>2680</v>
      </c>
      <c r="B33"/>
    </row>
    <row r="34" spans="1:2" ht="15" customHeight="1" x14ac:dyDescent="0.2">
      <c r="A34" s="31" t="s">
        <v>2681</v>
      </c>
      <c r="B34"/>
    </row>
    <row r="35" spans="1:2" ht="15" customHeight="1" x14ac:dyDescent="0.2">
      <c r="B35"/>
    </row>
    <row r="36" spans="1:2" ht="15" customHeight="1" x14ac:dyDescent="0.2">
      <c r="A36" t="s">
        <v>2682</v>
      </c>
      <c r="B36"/>
    </row>
    <row r="37" spans="1:2" ht="15" customHeight="1" x14ac:dyDescent="0.2">
      <c r="B37"/>
    </row>
    <row r="38" spans="1:2" ht="15" customHeight="1" x14ac:dyDescent="0.25">
      <c r="A38" s="1" t="s">
        <v>2688</v>
      </c>
      <c r="B38"/>
    </row>
    <row r="39" spans="1:2" ht="15" customHeight="1" x14ac:dyDescent="0.2">
      <c r="B39"/>
    </row>
    <row r="40" spans="1:2" ht="15" customHeight="1" x14ac:dyDescent="0.2">
      <c r="A40" t="s">
        <v>2689</v>
      </c>
      <c r="B40"/>
    </row>
    <row r="41" spans="1:2" ht="15" customHeight="1" x14ac:dyDescent="0.2">
      <c r="A41" t="s">
        <v>2690</v>
      </c>
      <c r="B41"/>
    </row>
    <row r="42" spans="1:2" ht="15" customHeight="1" x14ac:dyDescent="0.2">
      <c r="B42"/>
    </row>
    <row r="43" spans="1:2" ht="15" customHeight="1" x14ac:dyDescent="0.2"/>
    <row r="44" spans="1:2" ht="15" customHeight="1" x14ac:dyDescent="0.2"/>
    <row r="45" spans="1:2" ht="15" customHeight="1" x14ac:dyDescent="0.2"/>
    <row r="46" spans="1:2" ht="15" customHeight="1" x14ac:dyDescent="0.2"/>
    <row r="47" spans="1:2" ht="15" customHeight="1" x14ac:dyDescent="0.2"/>
  </sheetData>
  <pageMargins left="0.7" right="0.7" top="0.75" bottom="0.75" header="0.3" footer="0.3"/>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J1001"/>
  <sheetViews>
    <sheetView zoomScale="80" zoomScaleNormal="80" workbookViewId="0">
      <pane ySplit="6" topLeftCell="A7" activePane="bottomLeft" state="frozen"/>
      <selection pane="bottomLeft" activeCell="C3" sqref="C3"/>
    </sheetView>
  </sheetViews>
  <sheetFormatPr defaultRowHeight="29.25" customHeight="1" x14ac:dyDescent="0.2"/>
  <cols>
    <col min="1" max="1" width="9" style="4"/>
    <col min="2" max="2" width="25.25" style="4" customWidth="1"/>
    <col min="3" max="3" width="35.375" style="4" customWidth="1"/>
    <col min="4" max="4" width="30.625" style="3" customWidth="1"/>
    <col min="5" max="5" width="32.875" style="3" customWidth="1"/>
    <col min="6" max="6" width="15.625" style="3" customWidth="1"/>
    <col min="7" max="7" width="32.5" style="3" customWidth="1"/>
    <col min="8" max="8" width="39.625" style="3" customWidth="1"/>
    <col min="9" max="16384" width="9" style="4"/>
  </cols>
  <sheetData>
    <row r="1" spans="2:8" ht="143.25" customHeight="1" x14ac:dyDescent="0.2"/>
    <row r="2" spans="2:8" ht="29.25" hidden="1" customHeight="1" x14ac:dyDescent="0.2">
      <c r="B2" s="32"/>
      <c r="C2"/>
      <c r="D2"/>
    </row>
    <row r="3" spans="2:8" ht="29.25" customHeight="1" x14ac:dyDescent="0.2">
      <c r="B3" s="29"/>
      <c r="C3"/>
      <c r="D3"/>
    </row>
    <row r="4" spans="2:8" ht="29.25" customHeight="1" x14ac:dyDescent="0.2">
      <c r="B4" s="29"/>
      <c r="C4"/>
      <c r="D4"/>
    </row>
    <row r="6" spans="2:8" ht="29.25" customHeight="1" x14ac:dyDescent="0.2">
      <c r="B6" s="5" t="s">
        <v>88</v>
      </c>
      <c r="C6" s="5" t="s">
        <v>2473</v>
      </c>
      <c r="D6" s="7" t="s">
        <v>89</v>
      </c>
      <c r="E6" s="7" t="s">
        <v>90</v>
      </c>
      <c r="F6" s="7" t="s">
        <v>91</v>
      </c>
      <c r="G6" s="7" t="s">
        <v>92</v>
      </c>
      <c r="H6" s="7" t="s">
        <v>95</v>
      </c>
    </row>
    <row r="7" spans="2:8" ht="41.25" customHeight="1" x14ac:dyDescent="0.2">
      <c r="B7" s="8" t="str">
        <f>MasterTable[Group Title]</f>
        <v>Accommodation And Food Services</v>
      </c>
      <c r="C7" s="8" t="str">
        <f>MasterTable[Sub-Group Title]</f>
        <v>Accommodation</v>
      </c>
      <c r="D7" s="9" t="str">
        <f>MasterTable[Name]</f>
        <v>Accommodation Association of Australia</v>
      </c>
      <c r="E7" s="10" t="str">
        <f>MasterTable[Website]</f>
        <v>http://www.hmaa.com.au/</v>
      </c>
      <c r="F7" s="10" t="str">
        <f>MasterTable[Phone]</f>
        <v>02 8666 9015</v>
      </c>
      <c r="G7" s="10" t="str">
        <f>MasterTable[Email]</f>
        <v>mail@aaoa.com.au</v>
      </c>
      <c r="H7" s="10" t="str">
        <f>MasterTable[Post]</f>
        <v>Suite 1, Level 2, 189 Kent Street, Sydney NSW 2000</v>
      </c>
    </row>
    <row r="8" spans="2:8" ht="41.25" customHeight="1" x14ac:dyDescent="0.2">
      <c r="B8" s="8" t="str">
        <f>MasterTable[Group Title]</f>
        <v>Accommodation And Food Services</v>
      </c>
      <c r="C8" s="8" t="str">
        <f>MasterTable[Sub-Group Title]</f>
        <v>Accommodation</v>
      </c>
      <c r="D8" s="9" t="str">
        <f>MasterTable[Name]</f>
        <v>Tourism Accommodation Australia</v>
      </c>
      <c r="E8" s="10" t="str">
        <f>MasterTable[Website]</f>
        <v>http://www.tourismaccommodation.com.au/</v>
      </c>
      <c r="F8" s="10" t="str">
        <f>MasterTable[Phone]</f>
        <v>02 8218 1816</v>
      </c>
      <c r="G8" s="10" t="str">
        <f>MasterTable[Email]</f>
        <v>taa@tourismaccommodation.com.au</v>
      </c>
      <c r="H8" s="10" t="str">
        <f>MasterTable[Post]</f>
        <v>Level 15, 131 Macquarie Street, Sydney NSW 2000</v>
      </c>
    </row>
    <row r="9" spans="2:8" ht="41.25" customHeight="1" x14ac:dyDescent="0.2">
      <c r="B9" s="8" t="str">
        <f>MasterTable[Group Title]</f>
        <v>Accommodation And Food Services</v>
      </c>
      <c r="C9" s="8" t="str">
        <f>MasterTable[Sub-Group Title]</f>
        <v>Accommodation</v>
      </c>
      <c r="D9" s="9" t="str">
        <f>MasterTable[Name]</f>
        <v>Hosted Accommodation Australia</v>
      </c>
      <c r="E9" s="10" t="str">
        <f>MasterTable[Website]</f>
        <v>http://www.hostedaccommodationaustralia.com.au/</v>
      </c>
      <c r="F9" s="10" t="str">
        <f>MasterTable[Phone]</f>
        <v>1300 664 707</v>
      </c>
      <c r="G9" s="10" t="str">
        <f>MasterTable[Email]</f>
        <v>admin@australianbedandbreakfast.com.au</v>
      </c>
      <c r="H9" s="10" t="str">
        <f>MasterTable[Post]</f>
        <v>PO Box 422, Eltham VIC 3095</v>
      </c>
    </row>
    <row r="10" spans="2:8" ht="41.25" customHeight="1" x14ac:dyDescent="0.2">
      <c r="B10" s="8" t="str">
        <f>MasterTable[Group Title]</f>
        <v>Accommodation And Food Services</v>
      </c>
      <c r="C10" s="8" t="str">
        <f>MasterTable[Sub-Group Title]</f>
        <v>Accommodation</v>
      </c>
      <c r="D10" s="9" t="str">
        <f>MasterTable[Name]</f>
        <v>Australian Camps Association</v>
      </c>
      <c r="E10" s="10" t="str">
        <f>MasterTable[Website]</f>
        <v>http://www.auscamps.asn.au/</v>
      </c>
      <c r="F10" s="10" t="str">
        <f>MasterTable[Phone]</f>
        <v>03 9365 7100</v>
      </c>
      <c r="G10" s="10" t="str">
        <f>MasterTable[Email]</f>
        <v>N/A</v>
      </c>
      <c r="H10" s="10" t="str">
        <f>MasterTable[Post]</f>
        <v>1/14 Concorde Dr, Keilor Park VIC 3042</v>
      </c>
    </row>
    <row r="11" spans="2:8" ht="41.25" customHeight="1" x14ac:dyDescent="0.2">
      <c r="B11" s="8" t="str">
        <f>MasterTable[Group Title]</f>
        <v>Accommodation And Food Services</v>
      </c>
      <c r="C11" s="8" t="str">
        <f>MasterTable[Sub-Group Title]</f>
        <v>Accommodation</v>
      </c>
      <c r="D11" s="9" t="str">
        <f>MasterTable[Name]</f>
        <v>Australian Hotels Association Western Australia</v>
      </c>
      <c r="E11" s="10" t="str">
        <f>MasterTable[Website]</f>
        <v>http://www.ahawa.asn.au/</v>
      </c>
      <c r="F11" s="10" t="str">
        <f>MasterTable[Phone]</f>
        <v xml:space="preserve">08 9321 7701 </v>
      </c>
      <c r="G11" s="10" t="str">
        <f>MasterTable[Email]</f>
        <v>exec@ahawa.asn.au</v>
      </c>
      <c r="H11" s="10" t="str">
        <f>MasterTable[Post]</f>
        <v>PO Box 660, West Perth WA 6872</v>
      </c>
    </row>
    <row r="12" spans="2:8" ht="41.25" customHeight="1" x14ac:dyDescent="0.2">
      <c r="B12" s="8" t="str">
        <f>MasterTable[Group Title]</f>
        <v>Accommodation And Food Services</v>
      </c>
      <c r="C12" s="8" t="str">
        <f>MasterTable[Sub-Group Title]</f>
        <v>Cafes, Restaurants, Takeaway Food, Pubs, Taverns, and Bars</v>
      </c>
      <c r="D12" s="9" t="str">
        <f>MasterTable[Name]</f>
        <v>Foodservice Suppliers Association of Australia</v>
      </c>
      <c r="E12" s="10" t="str">
        <f>MasterTable[Website]</f>
        <v>http://fsaa.org.au/</v>
      </c>
      <c r="F12" s="10" t="str">
        <f>MasterTable[Phone]</f>
        <v>0404 464 539</v>
      </c>
      <c r="G12" s="10" t="str">
        <f>MasterTable[Email]</f>
        <v>vince@fsaa.org.au</v>
      </c>
      <c r="H12" s="10" t="str">
        <f>MasterTable[Post]</f>
        <v>37 Athol Street, Woonona NSW 2517</v>
      </c>
    </row>
    <row r="13" spans="2:8" ht="41.25" customHeight="1" x14ac:dyDescent="0.2">
      <c r="B13" s="8" t="str">
        <f>MasterTable[Group Title]</f>
        <v>Accommodation And Food Services</v>
      </c>
      <c r="C13" s="8" t="str">
        <f>MasterTable[Sub-Group Title]</f>
        <v>Cafes, Restaurants, Takeaway Food, Pubs, Taverns, and Bars</v>
      </c>
      <c r="D13" s="9" t="str">
        <f>MasterTable[Name]</f>
        <v>Restaurant &amp; Catering Western Australia</v>
      </c>
      <c r="E13" s="10" t="str">
        <f>MasterTable[Website]</f>
        <v>http://rca.asn.au/rca/western-australia/</v>
      </c>
      <c r="F13" s="10" t="str">
        <f>MasterTable[Phone]</f>
        <v>1300 722 878</v>
      </c>
      <c r="G13" s="10" t="str">
        <f>MasterTable[Email]</f>
        <v>N/A</v>
      </c>
      <c r="H13" s="10" t="str">
        <f>MasterTable[Post]</f>
        <v>PO Box 121, Surry Hills NSW 2010</v>
      </c>
    </row>
    <row r="14" spans="2:8" ht="41.25" customHeight="1" x14ac:dyDescent="0.2">
      <c r="B14" s="8" t="str">
        <f>MasterTable[Group Title]</f>
        <v>Accommodation And Food Services</v>
      </c>
      <c r="C14" s="8" t="str">
        <f>MasterTable[Sub-Group Title]</f>
        <v>Cafes, Restaurants, Takeaway Food, Pubs, Taverns, and Bars</v>
      </c>
      <c r="D14" s="9" t="str">
        <f>MasterTable[Name]</f>
        <v>Australian Hotels Association (WA)</v>
      </c>
      <c r="E14" s="10" t="str">
        <f>MasterTable[Website]</f>
        <v>http://www.ahawa.asn.au/</v>
      </c>
      <c r="F14" s="10" t="str">
        <f>MasterTable[Phone]</f>
        <v>08 9321 7701 </v>
      </c>
      <c r="G14" s="10" t="str">
        <f>MasterTable[Email]</f>
        <v>exec@ahawa.asn.au</v>
      </c>
      <c r="H14" s="10" t="str">
        <f>MasterTable[Post]</f>
        <v>PO Box 660, West Perth WA 6872</v>
      </c>
    </row>
    <row r="15" spans="2:8" ht="41.25" customHeight="1" x14ac:dyDescent="0.2">
      <c r="B15" s="8" t="str">
        <f>MasterTable[Group Title]</f>
        <v>Accommodation And Food Services</v>
      </c>
      <c r="C15" s="8" t="str">
        <f>MasterTable[Sub-Group Title]</f>
        <v>Cafes, Restaurants, Takeaway Food, Pubs, Taverns, and Bars</v>
      </c>
      <c r="D15" s="9" t="str">
        <f>MasterTable[Name]</f>
        <v>The Catering Institute</v>
      </c>
      <c r="E15" s="10" t="str">
        <f>MasterTable[Website]</f>
        <v>http://www.cateringinstitute.com.au/</v>
      </c>
      <c r="F15" s="10" t="str">
        <f>MasterTable[Phone]</f>
        <v>08 9227 1341​</v>
      </c>
      <c r="G15" s="10" t="str">
        <f>MasterTable[Email]</f>
        <v>info@cateringinstitute.com.au</v>
      </c>
      <c r="H15" s="10" t="str">
        <f>MasterTable[Post]</f>
        <v>GPO E203, Perth WA 6000</v>
      </c>
    </row>
    <row r="16" spans="2:8" ht="41.25" customHeight="1" x14ac:dyDescent="0.2">
      <c r="B16" s="8" t="str">
        <f>MasterTable[Group Title]</f>
        <v>Accommodation And Food Services</v>
      </c>
      <c r="C16" s="8" t="str">
        <f>MasterTable[Sub-Group Title]</f>
        <v>Cafes, Restaurants, Takeaway Food, Pubs, Taverns, and Bars</v>
      </c>
      <c r="D16" s="9" t="str">
        <f>MasterTable[Name]</f>
        <v>Clubs WA</v>
      </c>
      <c r="E16" s="10" t="str">
        <f>MasterTable[Website]</f>
        <v>http://www.clubswa.com.au/</v>
      </c>
      <c r="F16" s="10" t="str">
        <f>MasterTable[Phone]</f>
        <v>1300 640 616</v>
      </c>
      <c r="G16" s="10" t="str">
        <f>MasterTable[Email]</f>
        <v>info@clubswa.com.au</v>
      </c>
      <c r="H16" s="10" t="str">
        <f>MasterTable[Post]</f>
        <v>PO Box 5101, South Lake WA 6164</v>
      </c>
    </row>
    <row r="17" spans="2:10" ht="41.25" customHeight="1" x14ac:dyDescent="0.2">
      <c r="B17" s="8" t="str">
        <f>MasterTable[Group Title]</f>
        <v>Administrative And Support Services</v>
      </c>
      <c r="C17" s="8" t="str">
        <f>MasterTable[Sub-Group Title]</f>
        <v>Building Cleaning, Pest Control and Gardening Services</v>
      </c>
      <c r="D17" s="9" t="str">
        <f>MasterTable[Name]</f>
        <v>Australian Cleaning Contractors Alliance</v>
      </c>
      <c r="E17" s="10" t="str">
        <f>MasterTable[Website]</f>
        <v>http://www.cleaningcontractors.com.au/</v>
      </c>
      <c r="F17" s="10" t="str">
        <f>MasterTable[Phone]</f>
        <v>0418 225 180</v>
      </c>
      <c r="G17" s="10" t="str">
        <f>MasterTable[Email]</f>
        <v>john@cleaningcontractors.com.au</v>
      </c>
      <c r="H17" s="10" t="str">
        <f>MasterTable[Post]</f>
        <v>68 Roberta Street, Tumbi Umbi NSW 2261</v>
      </c>
    </row>
    <row r="18" spans="2:10" ht="41.25" customHeight="1" x14ac:dyDescent="0.2">
      <c r="B18" s="8" t="str">
        <f>MasterTable[Group Title]</f>
        <v>Administrative And Support Services</v>
      </c>
      <c r="C18" s="8" t="str">
        <f>MasterTable[Sub-Group Title]</f>
        <v>Building Cleaning, Pest Control and Gardening Services</v>
      </c>
      <c r="D18" s="9" t="str">
        <f>MasterTable[Name]</f>
        <v>Building Services Contractors Association of Australia / Cleaning Council WA</v>
      </c>
      <c r="E18" s="10" t="str">
        <f>MasterTable[Website]</f>
        <v>http://bscaa.com/</v>
      </c>
      <c r="F18" s="10" t="str">
        <f>MasterTable[Phone]</f>
        <v>1300 867 565</v>
      </c>
      <c r="G18" s="10" t="str">
        <f>MasterTable[Email]</f>
        <v>admin@cleaningcouncilwa.com.au</v>
      </c>
      <c r="H18" s="10" t="str">
        <f>MasterTable[Post]</f>
        <v>GPO Box 2739, Perth WA 6850</v>
      </c>
    </row>
    <row r="19" spans="2:10" ht="41.25" customHeight="1" x14ac:dyDescent="0.2">
      <c r="B19" s="8" t="str">
        <f>MasterTable[Group Title]</f>
        <v>Administrative And Support Services</v>
      </c>
      <c r="C19" s="8" t="str">
        <f>MasterTable[Sub-Group Title]</f>
        <v>Building Cleaning, Pest Control and Gardening Services</v>
      </c>
      <c r="D19" s="9" t="str">
        <f>MasterTable[Name]</f>
        <v>Facility Management Association</v>
      </c>
      <c r="E19" s="10" t="str">
        <f>MasterTable[Website]</f>
        <v>https://www.fma.com.au/</v>
      </c>
      <c r="F19" s="10" t="str">
        <f>MasterTable[Phone]</f>
        <v>03 8641 6666</v>
      </c>
      <c r="G19" s="10" t="str">
        <f>MasterTable[Email]</f>
        <v>N/A</v>
      </c>
      <c r="H19" s="10" t="str">
        <f>MasterTable[Post]</f>
        <v>Suite 4.01, 838 Collins Street, Docklands VIC 3008</v>
      </c>
    </row>
    <row r="20" spans="2:10" ht="41.25" customHeight="1" x14ac:dyDescent="0.2">
      <c r="B20" s="8" t="str">
        <f>MasterTable[Group Title]</f>
        <v>Administrative And Support Services</v>
      </c>
      <c r="C20" s="8" t="str">
        <f>MasterTable[Sub-Group Title]</f>
        <v>Building Cleaning, Pest Control and Gardening Services</v>
      </c>
      <c r="D20" s="9" t="str">
        <f>MasterTable[Name]</f>
        <v>Australian Environmental Pest Managers Association</v>
      </c>
      <c r="E20" s="10" t="str">
        <f>MasterTable[Website]</f>
        <v>https://www.aepma.com.au/</v>
      </c>
      <c r="F20" s="10" t="str">
        <f>MasterTable[Phone]</f>
        <v xml:space="preserve">1300 307 114 </v>
      </c>
      <c r="G20" s="10" t="str">
        <f>MasterTable[Email]</f>
        <v>info@aepma.com.au</v>
      </c>
      <c r="H20" s="10" t="str">
        <f>MasterTable[Post]</f>
        <v>Airport Gateway Business Centre, Unit 6 / 12 Navigator Place, Hendra QLD 4011</v>
      </c>
    </row>
    <row r="21" spans="2:10" ht="41.25" customHeight="1" x14ac:dyDescent="0.2">
      <c r="B21" s="8" t="str">
        <f>MasterTable[Group Title]</f>
        <v>Administrative And Support Services</v>
      </c>
      <c r="C21" s="8" t="str">
        <f>MasterTable[Sub-Group Title]</f>
        <v>Building Cleaning, Pest Control and Gardening Services</v>
      </c>
      <c r="D21" s="9" t="str">
        <f>MasterTable[Name]</f>
        <v>Nursery &amp; Garden Industry Western Australia</v>
      </c>
      <c r="E21" s="10" t="str">
        <f>MasterTable[Website]</f>
        <v>http://www.ngiwa.com.au/</v>
      </c>
      <c r="F21" s="10" t="str">
        <f>MasterTable[Phone]</f>
        <v>0419 930 008</v>
      </c>
      <c r="G21" s="10" t="str">
        <f>MasterTable[Email]</f>
        <v>reception@ngiwa.com.au</v>
      </c>
      <c r="H21" s="10" t="str">
        <f>MasterTable[Post]</f>
        <v>PO Box 9067, Nicholson Rd, Subiaco WA 6008</v>
      </c>
    </row>
    <row r="22" spans="2:10" ht="41.25" customHeight="1" x14ac:dyDescent="0.2">
      <c r="B22" s="8" t="str">
        <f>MasterTable[Group Title]</f>
        <v>Administrative And Support Services</v>
      </c>
      <c r="C22" s="8" t="str">
        <f>MasterTable[Sub-Group Title]</f>
        <v>Other Administrative Services</v>
      </c>
      <c r="D22" s="9" t="str">
        <f>MasterTable[Name]</f>
        <v>Austcontact Association (telemarketing and call centres)</v>
      </c>
      <c r="E22" s="10" t="str">
        <f>MasterTable[Website]</f>
        <v>https://www.auscontact.com.au/</v>
      </c>
      <c r="F22" s="10" t="str">
        <f>MasterTable[Phone]</f>
        <v>1800 025 727</v>
      </c>
      <c r="G22" s="10" t="str">
        <f>MasterTable[Email]</f>
        <v>auscontact@auscontact.com.au</v>
      </c>
      <c r="H22" s="10" t="str">
        <f>MasterTable[Post]</f>
        <v>PO Box 129, St Leonards NSW 1590</v>
      </c>
    </row>
    <row r="23" spans="2:10" ht="41.25" customHeight="1" x14ac:dyDescent="0.2">
      <c r="B23" s="8" t="str">
        <f>MasterTable[Group Title]</f>
        <v>Administrative And Support Services</v>
      </c>
      <c r="C23" s="8" t="str">
        <f>MasterTable[Sub-Group Title]</f>
        <v>Other Administrative Services</v>
      </c>
      <c r="D23" s="9" t="str">
        <f>MasterTable[Name]</f>
        <v>Australian Collectors and Debt Buyers Association</v>
      </c>
      <c r="E23" s="10" t="str">
        <f>MasterTable[Website]</f>
        <v>http://www.acdba.com/</v>
      </c>
      <c r="F23" s="10" t="str">
        <f>MasterTable[Phone]</f>
        <v>02 4925 2099</v>
      </c>
      <c r="G23" s="10" t="str">
        <f>MasterTable[Email]</f>
        <v>N/A</v>
      </c>
      <c r="H23" s="10" t="str">
        <f>MasterTable[Post]</f>
        <v xml:space="preserve">PO Box 295, Waratah NSW 2298 </v>
      </c>
    </row>
    <row r="24" spans="2:10" ht="41.25" customHeight="1" x14ac:dyDescent="0.2">
      <c r="B24" s="8" t="str">
        <f>MasterTable[Group Title]</f>
        <v>Administrative And Support Services</v>
      </c>
      <c r="C24" s="8" t="str">
        <f>MasterTable[Sub-Group Title]</f>
        <v>Other Administrative Services</v>
      </c>
      <c r="D24" s="9" t="str">
        <f>MasterTable[Name]</f>
        <v>National Employment Services Association</v>
      </c>
      <c r="E24" s="10" t="str">
        <f>MasterTable[Website]</f>
        <v>https://www.nesa.com.au/</v>
      </c>
      <c r="F24" s="10" t="str">
        <f>MasterTable[Phone]</f>
        <v>03 9624 2300</v>
      </c>
      <c r="G24" s="10" t="str">
        <f>MasterTable[Email]</f>
        <v>nesa@nesa.com.au</v>
      </c>
      <c r="H24" s="10" t="str">
        <f>MasterTable[Post]</f>
        <v>Level 8, 20-22 Albert Road, South Melbourne VIC 3205</v>
      </c>
    </row>
    <row r="25" spans="2:10" ht="41.25" customHeight="1" x14ac:dyDescent="0.2">
      <c r="B25" s="8" t="str">
        <f>MasterTable[Group Title]</f>
        <v>Administrative And Support Services</v>
      </c>
      <c r="C25" s="8" t="str">
        <f>MasterTable[Sub-Group Title]</f>
        <v>Other Administrative Services</v>
      </c>
      <c r="D25" s="9" t="str">
        <f>MasterTable[Name]</f>
        <v>Australian Institute of Office Professionals</v>
      </c>
      <c r="E25" s="10" t="str">
        <f>MasterTable[Website]</f>
        <v>http://www.aiop.com.au/</v>
      </c>
      <c r="F25" s="10" t="str">
        <f>MasterTable[Phone]</f>
        <v>08 6102 2516</v>
      </c>
      <c r="G25" s="10" t="str">
        <f>MasterTable[Email]</f>
        <v>admin@aiop.com.au</v>
      </c>
      <c r="H25" s="10" t="str">
        <f>MasterTable[Post]</f>
        <v>4/377 Newcastle St, Northbridge WA 6003</v>
      </c>
    </row>
    <row r="26" spans="2:10" ht="41.25" customHeight="1" x14ac:dyDescent="0.2">
      <c r="B26" s="8" t="str">
        <f>MasterTable[Group Title]</f>
        <v>Administrative And Support Services</v>
      </c>
      <c r="C26" s="8" t="str">
        <f>MasterTable[Sub-Group Title]</f>
        <v>Travel Agency and Tour Arrangement Services</v>
      </c>
      <c r="D26" s="9" t="str">
        <f>MasterTable[Name]</f>
        <v>Council of Australian Tour Operators</v>
      </c>
      <c r="E26" s="10" t="str">
        <f>MasterTable[Website]</f>
        <v>https://www.cato.travel/</v>
      </c>
      <c r="F26" s="10" t="str">
        <f>MasterTable[Phone]</f>
        <v>02 9287 9900</v>
      </c>
      <c r="G26" s="10" t="str">
        <f>MasterTable[Email]</f>
        <v>N/A</v>
      </c>
      <c r="H26" s="10" t="str">
        <f>MasterTable[Post]</f>
        <v>Level 3, 309 Pitt Street, Sydney NSW 2000</v>
      </c>
      <c r="I26" s="6"/>
      <c r="J26" s="6"/>
    </row>
    <row r="27" spans="2:10" ht="41.25" customHeight="1" x14ac:dyDescent="0.2">
      <c r="B27" s="8" t="str">
        <f>MasterTable[Group Title]</f>
        <v>Administrative And Support Services</v>
      </c>
      <c r="C27" s="8" t="str">
        <f>MasterTable[Sub-Group Title]</f>
        <v>Travel Agency and Tour Arrangement Services</v>
      </c>
      <c r="D27" s="9" t="str">
        <f>MasterTable[Name]</f>
        <v>Australian Federation of Travel Agents</v>
      </c>
      <c r="E27" s="10" t="str">
        <f>MasterTable[Website]</f>
        <v>http://www.afta.com.au/</v>
      </c>
      <c r="F27" s="10" t="str">
        <f>MasterTable[Phone]</f>
        <v>1300 363 416</v>
      </c>
      <c r="G27" s="10" t="str">
        <f>MasterTable[Email]</f>
        <v>afta@afta.com.au</v>
      </c>
      <c r="H27" s="10" t="str">
        <f>MasterTable[Post]</f>
        <v>Level 3, 309 Pitt St, Sydney NSW 2000</v>
      </c>
    </row>
    <row r="28" spans="2:10" ht="41.25" customHeight="1" x14ac:dyDescent="0.2">
      <c r="B28" s="8" t="str">
        <f>MasterTable[Group Title]</f>
        <v>Administrative And Support Services</v>
      </c>
      <c r="C28" s="8" t="str">
        <f>MasterTable[Sub-Group Title]</f>
        <v>Travel Agency and Tour Arrangement Services</v>
      </c>
      <c r="D28" s="9" t="str">
        <f>MasterTable[Name]</f>
        <v>Tour Guides WA</v>
      </c>
      <c r="E28" s="10" t="str">
        <f>MasterTable[Website]</f>
        <v>http://tgwa.asn.au/</v>
      </c>
      <c r="F28" s="10" t="str">
        <f>MasterTable[Phone]</f>
        <v>08 9255 4393</v>
      </c>
      <c r="G28" s="10" t="str">
        <f>MasterTable[Email]</f>
        <v>tourguideswa@westnet.com.au</v>
      </c>
      <c r="H28" s="10" t="str">
        <f>MasterTable[Post]</f>
        <v>N/A</v>
      </c>
    </row>
    <row r="29" spans="2:10" ht="41.25" customHeight="1" x14ac:dyDescent="0.2">
      <c r="B29" s="8" t="str">
        <f>MasterTable[Group Title]</f>
        <v>Agriculture, Forestry &amp; Fishing</v>
      </c>
      <c r="C29" s="8" t="str">
        <f>MasterTable[Sub-Group Title]</f>
        <v>Agriculture and Fishing Support Services</v>
      </c>
      <c r="D29" s="9" t="str">
        <f>MasterTable[Name]</f>
        <v>Shearing Contractors Association of Australia</v>
      </c>
      <c r="E29" s="10" t="str">
        <f>MasterTable[Website]</f>
        <v>http://www.scaa.org.au/</v>
      </c>
      <c r="F29" s="10" t="str">
        <f>MasterTable[Phone]</f>
        <v>0412 600 58</v>
      </c>
      <c r="G29" s="10" t="str">
        <f>MasterTable[Email]</f>
        <v>scaa@scaa.org.au</v>
      </c>
      <c r="H29" s="10" t="str">
        <f>MasterTable[Post]</f>
        <v>Level 11, 68 Alfred Street, Milsons Point NSW 2061</v>
      </c>
    </row>
    <row r="30" spans="2:10" ht="41.25" customHeight="1" x14ac:dyDescent="0.2">
      <c r="B30" s="8" t="str">
        <f>MasterTable[Group Title]</f>
        <v>Agriculture, Forestry &amp; Fishing</v>
      </c>
      <c r="C30" s="8" t="str">
        <f>MasterTable[Sub-Group Title]</f>
        <v>Agriculture and Fishing Support Services</v>
      </c>
      <c r="D30" s="9" t="str">
        <f>MasterTable[Name]</f>
        <v>WA Shearing Industry Association</v>
      </c>
      <c r="E30" s="10" t="str">
        <f>MasterTable[Website]</f>
        <v>http://www.wasca.asn.au/</v>
      </c>
      <c r="F30" s="10" t="str">
        <f>MasterTable[Phone]</f>
        <v>0427 552 225</v>
      </c>
      <c r="G30" s="10" t="str">
        <f>MasterTable[Email]</f>
        <v>N/A</v>
      </c>
      <c r="H30" s="10" t="str">
        <f>MasterTable[Post]</f>
        <v>PO Box 792, Fremantle WA 6959</v>
      </c>
    </row>
    <row r="31" spans="2:10" ht="41.25" customHeight="1" x14ac:dyDescent="0.2">
      <c r="B31" s="8" t="str">
        <f>MasterTable[Group Title]</f>
        <v>Agriculture, Forestry &amp; Fishing</v>
      </c>
      <c r="C31" s="8" t="str">
        <f>MasterTable[Sub-Group Title]</f>
        <v>Aquaculture</v>
      </c>
      <c r="D31" s="9" t="str">
        <f>MasterTable[Name]</f>
        <v>Aquaculture Council of Western Australia</v>
      </c>
      <c r="E31" s="10" t="str">
        <f>MasterTable[Website]</f>
        <v>http://www.aquaculturecouncilwa.com/</v>
      </c>
      <c r="F31" s="10" t="str">
        <f>MasterTable[Phone]</f>
        <v>08 9432 7777</v>
      </c>
      <c r="G31" s="10" t="str">
        <f>MasterTable[Email]</f>
        <v>eo@aquaculturecouncilwa.com</v>
      </c>
      <c r="H31" s="10" t="str">
        <f>MasterTable[Post]</f>
        <v>PO Box 1605, Fremantle WA 6959</v>
      </c>
    </row>
    <row r="32" spans="2:10" ht="41.25" customHeight="1" x14ac:dyDescent="0.2">
      <c r="B32" s="8" t="str">
        <f>MasterTable[Group Title]</f>
        <v>Agriculture, Forestry &amp; Fishing</v>
      </c>
      <c r="C32" s="8" t="str">
        <f>MasterTable[Sub-Group Title]</f>
        <v>Aquaculture</v>
      </c>
      <c r="D32" s="9" t="str">
        <f>MasterTable[Name]</f>
        <v>Marron Growers Association of Western Australia</v>
      </c>
      <c r="E32" s="10" t="str">
        <f>MasterTable[Website]</f>
        <v>https://www.marrongrowers.org</v>
      </c>
      <c r="F32" s="10" t="str">
        <f>MasterTable[Phone]</f>
        <v>N/A</v>
      </c>
      <c r="G32" s="10" t="str">
        <f>MasterTable[Email]</f>
        <v>secretary@marrongrowers.org</v>
      </c>
      <c r="H32" s="10" t="str">
        <f>MasterTable[Post]</f>
        <v>PO Box 964, Manjimup Western Australia 6258</v>
      </c>
    </row>
    <row r="33" spans="2:8" ht="41.25" customHeight="1" x14ac:dyDescent="0.2">
      <c r="B33" s="8" t="str">
        <f>MasterTable[Group Title]</f>
        <v>Agriculture, Forestry &amp; Fishing</v>
      </c>
      <c r="C33" s="8" t="str">
        <f>MasterTable[Sub-Group Title]</f>
        <v>Aquaculture</v>
      </c>
      <c r="D33" s="9" t="str">
        <f>MasterTable[Name]</f>
        <v>Marine Fishfarmers Association</v>
      </c>
      <c r="E33" s="10" t="str">
        <f>MasterTable[Website]</f>
        <v>N/A</v>
      </c>
      <c r="F33" s="10" t="str">
        <f>MasterTable[Phone]</f>
        <v>08 9239 8030</v>
      </c>
      <c r="G33" s="10" t="str">
        <f>MasterTable[Email]</f>
        <v>greg.jenkins@challenger.wa.edu.au</v>
      </c>
      <c r="H33" s="10" t="str">
        <f>MasterTable[Post]</f>
        <v>1 Fleet St, Fremantle WA 6160</v>
      </c>
    </row>
    <row r="34" spans="2:8" ht="41.25" customHeight="1" x14ac:dyDescent="0.2">
      <c r="B34" s="8" t="str">
        <f>MasterTable[Group Title]</f>
        <v>Agriculture, Forestry &amp; Fishing</v>
      </c>
      <c r="C34" s="8" t="str">
        <f>MasterTable[Sub-Group Title]</f>
        <v>Aquaculture</v>
      </c>
      <c r="D34" s="9" t="str">
        <f>MasterTable[Name]</f>
        <v>Australian Barramundi Farmers Association</v>
      </c>
      <c r="E34" s="10" t="str">
        <f>MasterTable[Website]</f>
        <v>http://www.abfa.org.au/</v>
      </c>
      <c r="F34" s="10" t="str">
        <f>MasterTable[Phone]</f>
        <v>0401 692 601</v>
      </c>
      <c r="G34" s="10" t="str">
        <f>MasterTable[Email]</f>
        <v>info@abfa.org.au</v>
      </c>
      <c r="H34" s="10" t="str">
        <f>MasterTable[Post]</f>
        <v>PO Box 26, Cooroy QLD 4563</v>
      </c>
    </row>
    <row r="35" spans="2:8" ht="41.25" customHeight="1" x14ac:dyDescent="0.2">
      <c r="B35" s="8" t="str">
        <f>MasterTable[Group Title]</f>
        <v>Agriculture, Forestry &amp; Fishing</v>
      </c>
      <c r="C35" s="8" t="str">
        <f>MasterTable[Sub-Group Title]</f>
        <v>Aquaculture</v>
      </c>
      <c r="D35" s="9" t="str">
        <f>MasterTable[Name]</f>
        <v>WA Fishing Industry Council</v>
      </c>
      <c r="E35" s="10" t="str">
        <f>MasterTable[Website]</f>
        <v>http://www.wafic.org.au/</v>
      </c>
      <c r="F35" s="10" t="str">
        <f>MasterTable[Phone]</f>
        <v>08 9432 7777</v>
      </c>
      <c r="G35" s="10" t="str">
        <f>MasterTable[Email]</f>
        <v>reception@wafic.org.au</v>
      </c>
      <c r="H35" s="10" t="str">
        <f>MasterTable[Post]</f>
        <v>Level 1, 56 Marine Terrace, Fremantle WA 6160</v>
      </c>
    </row>
    <row r="36" spans="2:8" ht="41.25" customHeight="1" x14ac:dyDescent="0.2">
      <c r="B36" s="8" t="str">
        <f>MasterTable[Group Title]</f>
        <v>Agriculture, Forestry &amp; Fishing</v>
      </c>
      <c r="C36" s="8" t="str">
        <f>MasterTable[Sub-Group Title]</f>
        <v>Dairy Cattle Farming</v>
      </c>
      <c r="D36" s="9" t="str">
        <f>MasterTable[Name]</f>
        <v>Australian Dairy Farmers</v>
      </c>
      <c r="E36" s="10" t="str">
        <f>MasterTable[Website]</f>
        <v>http://www.australiandairyfarmers.com.au/contact-australian-dairy-farmers</v>
      </c>
      <c r="F36" s="10" t="str">
        <f>MasterTable[Phone]</f>
        <v>03 8621 4200 </v>
      </c>
      <c r="G36" s="10" t="str">
        <f>MasterTable[Email]</f>
        <v>reception@australiandairyfarmers.com.au</v>
      </c>
      <c r="H36" s="10" t="str">
        <f>MasterTable[Post]</f>
        <v>Level 2 Swann House, 22 William Street, Melbourne VIC 3000</v>
      </c>
    </row>
    <row r="37" spans="2:8" ht="41.25" customHeight="1" x14ac:dyDescent="0.2">
      <c r="B37" s="8" t="str">
        <f>MasterTable[Group Title]</f>
        <v>Agriculture, Forestry &amp; Fishing</v>
      </c>
      <c r="C37" s="8" t="str">
        <f>MasterTable[Sub-Group Title]</f>
        <v>Dairy Cattle Farming</v>
      </c>
      <c r="D37" s="9" t="str">
        <f>MasterTable[Name]</f>
        <v>Dairy Australia</v>
      </c>
      <c r="E37" s="10" t="str">
        <f>MasterTable[Website]</f>
        <v>http://www.dairyaustralia.com.au/</v>
      </c>
      <c r="F37" s="10" t="str">
        <f>MasterTable[Phone]</f>
        <v>03 9694 3777</v>
      </c>
      <c r="G37" s="10" t="str">
        <f>MasterTable[Email]</f>
        <v>N/A</v>
      </c>
      <c r="H37" s="10" t="str">
        <f>MasterTable[Post]</f>
        <v>Level 5, IBM Centre, 60 City Road, Southbank Victoria 3006</v>
      </c>
    </row>
    <row r="38" spans="2:8" ht="41.25" customHeight="1" x14ac:dyDescent="0.2">
      <c r="B38" s="8" t="str">
        <f>MasterTable[Group Title]</f>
        <v>Agriculture, Forestry &amp; Fishing</v>
      </c>
      <c r="C38" s="8" t="str">
        <f>MasterTable[Sub-Group Title]</f>
        <v>Dairy Cattle Farming</v>
      </c>
      <c r="D38" s="9" t="str">
        <f>MasterTable[Name]</f>
        <v>Western Dairy</v>
      </c>
      <c r="E38" s="10" t="str">
        <f>MasterTable[Website]</f>
        <v>http://www.westerndairy.com.au/</v>
      </c>
      <c r="F38" s="10" t="str">
        <f>MasterTable[Phone]</f>
        <v>08 9724 2420</v>
      </c>
      <c r="G38" s="10" t="str">
        <f>MasterTable[Email]</f>
        <v>Kirk.Reynolds@westerndairy.com.au</v>
      </c>
      <c r="H38" s="10" t="str">
        <f>MasterTable[Post]</f>
        <v>PO Box 5066, Bunbury WA 6230</v>
      </c>
    </row>
    <row r="39" spans="2:8" ht="41.25" customHeight="1" x14ac:dyDescent="0.2">
      <c r="B39" s="8" t="str">
        <f>MasterTable[Group Title]</f>
        <v>Agriculture, Forestry &amp; Fishing</v>
      </c>
      <c r="C39" s="8" t="str">
        <f>MasterTable[Sub-Group Title]</f>
        <v>Fishing</v>
      </c>
      <c r="D39" s="9" t="str">
        <f>MasterTable[Name]</f>
        <v>Pearl Producers Association of Australia</v>
      </c>
      <c r="E39" s="10" t="str">
        <f>MasterTable[Website]</f>
        <v>N/A</v>
      </c>
      <c r="F39" s="10" t="str">
        <f>MasterTable[Phone]</f>
        <v>0452 379 054</v>
      </c>
      <c r="G39" s="10" t="str">
        <f>MasterTable[Email]</f>
        <v>aaron@pearlproducersaustralia.com</v>
      </c>
      <c r="H39" s="10" t="str">
        <f>MasterTable[Post]</f>
        <v>N/A</v>
      </c>
    </row>
    <row r="40" spans="2:8" ht="41.25" customHeight="1" x14ac:dyDescent="0.2">
      <c r="B40" s="8" t="str">
        <f>MasterTable[Group Title]</f>
        <v>Agriculture, Forestry &amp; Fishing</v>
      </c>
      <c r="C40" s="8" t="str">
        <f>MasterTable[Sub-Group Title]</f>
        <v>Fishing</v>
      </c>
      <c r="D40" s="9" t="str">
        <f>MasterTable[Name]</f>
        <v>AMWING Pearl Producers Association</v>
      </c>
      <c r="E40" s="10" t="str">
        <f>MasterTable[Website]</f>
        <v>N/A</v>
      </c>
      <c r="F40" s="10" t="str">
        <f>MasterTable[Phone]</f>
        <v>0417 224 955</v>
      </c>
      <c r="G40" s="10" t="str">
        <f>MasterTable[Email]</f>
        <v>gglazier@westnet.com.au</v>
      </c>
      <c r="H40" s="10" t="str">
        <f>MasterTable[Post]</f>
        <v>PO Box 79, Hamilton Hill WA 6963</v>
      </c>
    </row>
    <row r="41" spans="2:8" ht="41.25" customHeight="1" x14ac:dyDescent="0.2">
      <c r="B41" s="8" t="str">
        <f>MasterTable[Group Title]</f>
        <v>Agriculture, Forestry &amp; Fishing</v>
      </c>
      <c r="C41" s="8" t="str">
        <f>MasterTable[Sub-Group Title]</f>
        <v>Fishing</v>
      </c>
      <c r="D41" s="9" t="str">
        <f>MasterTable[Name]</f>
        <v>Abalone Council Australia</v>
      </c>
      <c r="E41" s="10" t="str">
        <f>MasterTable[Website]</f>
        <v>http://abalonecouncil.com.au/</v>
      </c>
      <c r="F41" s="10" t="str">
        <f>MasterTable[Phone]</f>
        <v>03 9586 6066</v>
      </c>
      <c r="G41" s="10" t="str">
        <f>MasterTable[Email]</f>
        <v>melinda.caspersz@abalonecouncil.com.au</v>
      </c>
      <c r="H41" s="10" t="str">
        <f>MasterTable[Post]</f>
        <v>PO Box 8006, Carrum Downs VIC 3201</v>
      </c>
    </row>
    <row r="42" spans="2:8" ht="41.25" customHeight="1" x14ac:dyDescent="0.2">
      <c r="B42" s="8" t="str">
        <f>MasterTable[Group Title]</f>
        <v>Agriculture, Forestry &amp; Fishing</v>
      </c>
      <c r="C42" s="8" t="str">
        <f>MasterTable[Sub-Group Title]</f>
        <v>Fishing</v>
      </c>
      <c r="D42" s="9" t="str">
        <f>MasterTable[Name]</f>
        <v>WA Fishing Industry Council</v>
      </c>
      <c r="E42" s="10" t="str">
        <f>MasterTable[Website]</f>
        <v>http://www.wafic.org.au/</v>
      </c>
      <c r="F42" s="10" t="str">
        <f>MasterTable[Phone]</f>
        <v>08 9432 7777</v>
      </c>
      <c r="G42" s="10" t="str">
        <f>MasterTable[Email]</f>
        <v>reception@wafic.org.au</v>
      </c>
      <c r="H42" s="10" t="str">
        <f>MasterTable[Post]</f>
        <v>Level 1, 56 Marine Terrace, Fremantle WA 6160</v>
      </c>
    </row>
    <row r="43" spans="2:8" ht="41.25" customHeight="1" x14ac:dyDescent="0.2">
      <c r="B43" s="8" t="str">
        <f>MasterTable[Group Title]</f>
        <v>Agriculture, Forestry &amp; Fishing</v>
      </c>
      <c r="C43" s="8" t="str">
        <f>MasterTable[Sub-Group Title]</f>
        <v>Fishing</v>
      </c>
      <c r="D43" s="9" t="str">
        <f>MasterTable[Name]</f>
        <v>Western Rock Lobster Council</v>
      </c>
      <c r="E43" s="10" t="str">
        <f>MasterTable[Website]</f>
        <v>http://wrlc.com.au/</v>
      </c>
      <c r="F43" s="10" t="str">
        <f>MasterTable[Phone]</f>
        <v>0409 581 742</v>
      </c>
      <c r="G43" s="10" t="str">
        <f>MasterTable[Email]</f>
        <v>ceo@wrlc.com.au</v>
      </c>
      <c r="H43" s="10" t="str">
        <f>MasterTable[Post]</f>
        <v>Level 1, 56 Marine Terrace, Fremantle WA 6160</v>
      </c>
    </row>
    <row r="44" spans="2:8" ht="41.25" customHeight="1" x14ac:dyDescent="0.2">
      <c r="B44" s="8" t="str">
        <f>MasterTable[Group Title]</f>
        <v>Agriculture, Forestry &amp; Fishing</v>
      </c>
      <c r="C44" s="8" t="str">
        <f>MasterTable[Sub-Group Title]</f>
        <v>Fishing</v>
      </c>
      <c r="D44" s="9" t="str">
        <f>MasterTable[Name]</f>
        <v>Shark Bay Prawn Fishery</v>
      </c>
      <c r="E44" s="10" t="str">
        <f>MasterTable[Website]</f>
        <v>http://sharkbayprawns.com/</v>
      </c>
      <c r="F44" s="10" t="str">
        <f>MasterTable[Phone]</f>
        <v>N/A</v>
      </c>
      <c r="G44" s="10" t="str">
        <f>MasterTable[Email]</f>
        <v>N/A</v>
      </c>
      <c r="H44" s="10" t="str">
        <f>MasterTable[Post]</f>
        <v>N/A</v>
      </c>
    </row>
    <row r="45" spans="2:8" ht="41.25" customHeight="1" x14ac:dyDescent="0.2">
      <c r="B45" s="8" t="str">
        <f>MasterTable[Group Title]</f>
        <v>Agriculture, Forestry &amp; Fishing</v>
      </c>
      <c r="C45" s="8" t="str">
        <f>MasterTable[Sub-Group Title]</f>
        <v>Forestry and Logging</v>
      </c>
      <c r="D45" s="9" t="str">
        <f>MasterTable[Name]</f>
        <v>Forest Industries Federation (WA) Inc</v>
      </c>
      <c r="E45" s="10" t="str">
        <f>MasterTable[Website]</f>
        <v>http://forestindustries.com.au/</v>
      </c>
      <c r="F45" s="10" t="str">
        <f>MasterTable[Phone]</f>
        <v>08 9472 3055</v>
      </c>
      <c r="G45" s="10" t="str">
        <f>MasterTable[Email]</f>
        <v>info@fifwa.asn.au</v>
      </c>
      <c r="H45" s="10" t="str">
        <f>MasterTable[Post]</f>
        <v>Unit 1, Abridge House, 5 Turner Avenue, Bentley WA 6102</v>
      </c>
    </row>
    <row r="46" spans="2:8" ht="41.25" customHeight="1" x14ac:dyDescent="0.2">
      <c r="B46" s="8" t="str">
        <f>MasterTable[Group Title]</f>
        <v>Agriculture, Forestry &amp; Fishing</v>
      </c>
      <c r="C46" s="8" t="str">
        <f>MasterTable[Sub-Group Title]</f>
        <v>Forestry and Logging</v>
      </c>
      <c r="D46" s="9" t="str">
        <f>MasterTable[Name]</f>
        <v>Australian Forest Growers</v>
      </c>
      <c r="E46" s="10" t="str">
        <f>MasterTable[Website]</f>
        <v>http://www.afg.asn.au/</v>
      </c>
      <c r="F46" s="10" t="str">
        <f>MasterTable[Phone]</f>
        <v>02 6248 9168</v>
      </c>
      <c r="G46" s="10" t="str">
        <f>MasterTable[Email]</f>
        <v>N/A</v>
      </c>
      <c r="H46" s="10" t="str">
        <f>MasterTable[Post]</f>
        <v>Unit 10, Building C, Trevor Pearcey House, Traegar Court, 28-34 Thynne Street, Bruce ACT 2617</v>
      </c>
    </row>
    <row r="47" spans="2:8" ht="41.25" customHeight="1" x14ac:dyDescent="0.2">
      <c r="B47" s="8" t="str">
        <f>MasterTable[Group Title]</f>
        <v>Agriculture, Forestry &amp; Fishing</v>
      </c>
      <c r="C47" s="8" t="str">
        <f>MasterTable[Sub-Group Title]</f>
        <v>Forestry and Logging</v>
      </c>
      <c r="D47" s="9" t="str">
        <f>MasterTable[Name]</f>
        <v>Arboriculture Australia</v>
      </c>
      <c r="E47" s="10" t="str">
        <f>MasterTable[Website]</f>
        <v>http://www.arboriculture.org.au/</v>
      </c>
      <c r="F47" s="10" t="str">
        <f>MasterTable[Phone]</f>
        <v>1300 664 374</v>
      </c>
      <c r="G47" s="10" t="str">
        <f>MasterTable[Email]</f>
        <v>enquiries@arboriculture.org.au</v>
      </c>
      <c r="H47" s="10" t="str">
        <f>MasterTable[Post]</f>
        <v>PO Box 80, Marleston SA 5033</v>
      </c>
    </row>
    <row r="48" spans="2:8" ht="41.25" customHeight="1" x14ac:dyDescent="0.2">
      <c r="B48" s="8" t="str">
        <f>MasterTable[Group Title]</f>
        <v>Agriculture, Forestry &amp; Fishing</v>
      </c>
      <c r="C48" s="8" t="str">
        <f>MasterTable[Sub-Group Title]</f>
        <v>Forestry and Logging</v>
      </c>
      <c r="D48" s="9" t="str">
        <f>MasterTable[Name]</f>
        <v>Forest Products Commission Western Australia</v>
      </c>
      <c r="E48" s="10" t="str">
        <f>MasterTable[Website]</f>
        <v>http://www.fpc.wa.gov.au/</v>
      </c>
      <c r="F48" s="10" t="str">
        <f>MasterTable[Phone]</f>
        <v>08 9363 4600</v>
      </c>
      <c r="G48" s="10" t="str">
        <f>MasterTable[Email]</f>
        <v>info@fpc.wa.gov.au</v>
      </c>
      <c r="H48" s="10" t="str">
        <f>MasterTable[Post]</f>
        <v>Locked Bag 888, Perth Business Centre WA 6849</v>
      </c>
    </row>
    <row r="49" spans="2:8" ht="41.25" customHeight="1" x14ac:dyDescent="0.2">
      <c r="B49" s="8" t="str">
        <f>MasterTable[Group Title]</f>
        <v>Agriculture, Forestry &amp; Fishing</v>
      </c>
      <c r="C49" s="8" t="str">
        <f>MasterTable[Sub-Group Title]</f>
        <v>Fruit and Tree Nut Growing</v>
      </c>
      <c r="D49" s="9" t="str">
        <f>MasterTable[Name]</f>
        <v>Australian Nut Industry Council</v>
      </c>
      <c r="E49" s="10" t="str">
        <f>MasterTable[Website]</f>
        <v>http://nutindustry.org.au/html/s01_home/home.asp</v>
      </c>
      <c r="F49" s="10" t="str">
        <f>MasterTable[Phone]</f>
        <v>0409 707 806</v>
      </c>
      <c r="G49" s="10" t="str">
        <f>MasterTable[Email]</f>
        <v>exec@nutindustry.org.au</v>
      </c>
      <c r="H49" s="10" t="str">
        <f>MasterTable[Post]</f>
        <v>42 Simpsons Road, Currumbin Waters QLD 4223</v>
      </c>
    </row>
    <row r="50" spans="2:8" ht="41.25" customHeight="1" x14ac:dyDescent="0.2">
      <c r="B50" s="8" t="str">
        <f>MasterTable[Group Title]</f>
        <v>Agriculture, Forestry &amp; Fishing</v>
      </c>
      <c r="C50" s="8" t="str">
        <f>MasterTable[Sub-Group Title]</f>
        <v>Fruit and Tree Nut Growing</v>
      </c>
      <c r="D50" s="9" t="str">
        <f>MasterTable[Name]</f>
        <v>Western Australian Fruit Growers Association (Inc)</v>
      </c>
      <c r="E50" s="10" t="str">
        <f>MasterTable[Website]</f>
        <v>N/A</v>
      </c>
      <c r="F50" s="10" t="str">
        <f>MasterTable[Phone]</f>
        <v>08 9455 2075</v>
      </c>
      <c r="G50" s="10" t="str">
        <f>MasterTable[Email]</f>
        <v>N/A</v>
      </c>
      <c r="H50" s="10" t="str">
        <f>MasterTable[Post]</f>
        <v>Market City, Canning Vale WA 6155</v>
      </c>
    </row>
    <row r="51" spans="2:8" ht="41.25" customHeight="1" x14ac:dyDescent="0.2">
      <c r="B51" s="8" t="str">
        <f>MasterTable[Group Title]</f>
        <v>Agriculture, Forestry &amp; Fishing</v>
      </c>
      <c r="C51" s="8" t="str">
        <f>MasterTable[Sub-Group Title]</f>
        <v>Fruit and Tree Nut Growing</v>
      </c>
      <c r="D51" s="9" t="str">
        <f>MasterTable[Name]</f>
        <v>Chamber of Fruit and Vegetable Industries in Western Australia (Inc)</v>
      </c>
      <c r="E51" s="10" t="str">
        <f>MasterTable[Website]</f>
        <v>http://www.marketwest.com.au/</v>
      </c>
      <c r="F51" s="10" t="str">
        <f>MasterTable[Phone]</f>
        <v>08 9455 2742  </v>
      </c>
      <c r="G51" s="10" t="str">
        <f>MasterTable[Email]</f>
        <v>admin@marketwest.com.au</v>
      </c>
      <c r="H51" s="10" t="str">
        <f>MasterTable[Post]</f>
        <v>Market City, Canning Vale WA 6155</v>
      </c>
    </row>
    <row r="52" spans="2:8" ht="41.25" customHeight="1" x14ac:dyDescent="0.2">
      <c r="B52" s="8" t="str">
        <f>MasterTable[Group Title]</f>
        <v>Agriculture, Forestry &amp; Fishing</v>
      </c>
      <c r="C52" s="8" t="str">
        <f>MasterTable[Sub-Group Title]</f>
        <v>Fruit and Tree Nut Growing</v>
      </c>
      <c r="D52" s="9" t="str">
        <f>MasterTable[Name]</f>
        <v>Citrus Australia</v>
      </c>
      <c r="E52" s="10" t="str">
        <f>MasterTable[Website]</f>
        <v>http://www.citrusaustralia.com.au/</v>
      </c>
      <c r="F52" s="10" t="str">
        <f>MasterTable[Phone]</f>
        <v>03 5023 6333</v>
      </c>
      <c r="G52" s="10" t="str">
        <f>MasterTable[Email]</f>
        <v>admin@citrusaustralia.com.au</v>
      </c>
      <c r="H52" s="10" t="str">
        <f>MasterTable[Post]</f>
        <v>PO Box 10336, Mildura VIC 3502</v>
      </c>
    </row>
    <row r="53" spans="2:8" ht="41.25" customHeight="1" x14ac:dyDescent="0.2">
      <c r="B53" s="8" t="str">
        <f>MasterTable[Group Title]</f>
        <v>Agriculture, Forestry &amp; Fishing</v>
      </c>
      <c r="C53" s="8" t="str">
        <f>MasterTable[Sub-Group Title]</f>
        <v>General</v>
      </c>
      <c r="D53" s="9" t="str">
        <f>MasterTable[Name]</f>
        <v>Horticulture Innovation Australia</v>
      </c>
      <c r="E53" s="10" t="str">
        <f>MasterTable[Website]</f>
        <v>http://horticulture.com.au/</v>
      </c>
      <c r="F53" s="10" t="str">
        <f>MasterTable[Phone]</f>
        <v>02 8295 2380</v>
      </c>
      <c r="G53" s="10" t="str">
        <f>MasterTable[Email]</f>
        <v>communications@horticulture.com.au</v>
      </c>
      <c r="H53" s="10" t="str">
        <f>MasterTable[Post]</f>
        <v>Level 5, 606 St Kilda Road Melbourne VIC 3004</v>
      </c>
    </row>
    <row r="54" spans="2:8" ht="41.25" customHeight="1" x14ac:dyDescent="0.2">
      <c r="B54" s="8" t="str">
        <f>MasterTable[Group Title]</f>
        <v>Agriculture, Forestry &amp; Fishing</v>
      </c>
      <c r="C54" s="8" t="str">
        <f>MasterTable[Sub-Group Title]</f>
        <v>General</v>
      </c>
      <c r="D54" s="9" t="str">
        <f>MasterTable[Name]</f>
        <v>WA Farmers</v>
      </c>
      <c r="E54" s="10" t="str">
        <f>MasterTable[Website]</f>
        <v>http://www.wafarmers.org.au/</v>
      </c>
      <c r="F54" s="10" t="str">
        <f>MasterTable[Phone]</f>
        <v>08 9486 2100</v>
      </c>
      <c r="G54" s="10" t="str">
        <f>MasterTable[Email]</f>
        <v>reception@wafarmers.org.au</v>
      </c>
      <c r="H54" s="10" t="str">
        <f>MasterTable[Post]</f>
        <v>PO Box 68, Guildford WA 6935</v>
      </c>
    </row>
    <row r="55" spans="2:8" ht="41.25" customHeight="1" x14ac:dyDescent="0.2">
      <c r="B55" s="8" t="str">
        <f>MasterTable[Group Title]</f>
        <v>Agriculture, Forestry &amp; Fishing</v>
      </c>
      <c r="C55" s="8" t="str">
        <f>MasterTable[Sub-Group Title]</f>
        <v>General</v>
      </c>
      <c r="D55" s="9" t="str">
        <f>MasterTable[Name]</f>
        <v>Organic Association of Western Australia</v>
      </c>
      <c r="E55" s="10" t="str">
        <f>MasterTable[Website]</f>
        <v>http://www.ogawa.org.au</v>
      </c>
      <c r="F55" s="10" t="str">
        <f>MasterTable[Phone]</f>
        <v>N/A</v>
      </c>
      <c r="G55" s="10" t="str">
        <f>MasterTable[Email]</f>
        <v>organicinfo@ogawa.org.au</v>
      </c>
      <c r="H55" s="10" t="str">
        <f>MasterTable[Post]</f>
        <v>PO Box 1512, Booragoon WA 6954</v>
      </c>
    </row>
    <row r="56" spans="2:8" ht="41.25" customHeight="1" x14ac:dyDescent="0.2">
      <c r="B56" s="8" t="str">
        <f>MasterTable[Group Title]</f>
        <v>Agriculture, Forestry &amp; Fishing</v>
      </c>
      <c r="C56" s="8" t="str">
        <f>MasterTable[Sub-Group Title]</f>
        <v>General</v>
      </c>
      <c r="D56" s="9" t="str">
        <f>MasterTable[Name]</f>
        <v>Royal Agricultural Society of WA</v>
      </c>
      <c r="E56" s="10" t="str">
        <f>MasterTable[Website]</f>
        <v>http://www.raswa.org.au/</v>
      </c>
      <c r="F56" s="10" t="str">
        <f>MasterTable[Phone]</f>
        <v>08 6263 3100       </v>
      </c>
      <c r="G56" s="10" t="str">
        <f>MasterTable[Email]</f>
        <v> info@raswa.org.au     </v>
      </c>
      <c r="H56" s="10" t="str">
        <f>MasterTable[Post]</f>
        <v>PO Box 135, Claremont WA 6910</v>
      </c>
    </row>
    <row r="57" spans="2:8" ht="41.25" customHeight="1" x14ac:dyDescent="0.2">
      <c r="B57" s="8" t="str">
        <f>MasterTable[Group Title]</f>
        <v>Agriculture, Forestry &amp; Fishing</v>
      </c>
      <c r="C57" s="8" t="str">
        <f>MasterTable[Sub-Group Title]</f>
        <v>General</v>
      </c>
      <c r="D57" s="9" t="str">
        <f>MasterTable[Name]</f>
        <v>Agricultural Produce Commission</v>
      </c>
      <c r="E57" s="10" t="str">
        <f>MasterTable[Website]</f>
        <v>http://www.apcwa.org.au/</v>
      </c>
      <c r="F57" s="10" t="str">
        <f>MasterTable[Phone]</f>
        <v>08 9368 3127</v>
      </c>
      <c r="G57" s="10" t="str">
        <f>MasterTable[Email]</f>
        <v>apc@agric.wa.gov.au</v>
      </c>
      <c r="H57" s="10" t="str">
        <f>MasterTable[Post]</f>
        <v>3 Baron-Hay Court, South Perth WA 6151</v>
      </c>
    </row>
    <row r="58" spans="2:8" ht="41.25" customHeight="1" x14ac:dyDescent="0.2">
      <c r="B58" s="8" t="str">
        <f>MasterTable[Group Title]</f>
        <v>Agriculture, Forestry &amp; Fishing</v>
      </c>
      <c r="C58" s="8" t="str">
        <f>MasterTable[Sub-Group Title]</f>
        <v>General</v>
      </c>
      <c r="D58" s="9" t="str">
        <f>MasterTable[Name]</f>
        <v>Australian Organic / Australian Certified Organic</v>
      </c>
      <c r="E58" s="10" t="str">
        <f>MasterTable[Website]</f>
        <v>http://austorganic.com/</v>
      </c>
      <c r="F58" s="10" t="str">
        <f>MasterTable[Phone]</f>
        <v>07 3350 5716</v>
      </c>
      <c r="G58" s="10" t="str">
        <f>MasterTable[Email]</f>
        <v>contact@austorganic.com</v>
      </c>
      <c r="H58" s="10" t="str">
        <f>MasterTable[Post]</f>
        <v>PO Box 810, Nundah QLD 4012</v>
      </c>
    </row>
    <row r="59" spans="2:8" ht="41.25" customHeight="1" x14ac:dyDescent="0.2">
      <c r="B59" s="8" t="str">
        <f>MasterTable[Group Title]</f>
        <v>Agriculture, Forestry &amp; Fishing</v>
      </c>
      <c r="C59" s="8" t="str">
        <f>MasterTable[Sub-Group Title]</f>
        <v>Hunting and Trapping</v>
      </c>
      <c r="D59" s="9" t="str">
        <f>MasterTable[Name]</f>
        <v>Sporting Shooters' Association of Australia</v>
      </c>
      <c r="E59" s="10" t="str">
        <f>MasterTable[Website]</f>
        <v>https://ssaa.org.au/</v>
      </c>
      <c r="F59" s="10" t="str">
        <f>MasterTable[Phone]</f>
        <v>02 8805 3900</v>
      </c>
      <c r="G59" s="10" t="str">
        <f>MasterTable[Email]</f>
        <v>mem@ssaa.org.au</v>
      </c>
      <c r="H59" s="10" t="str">
        <f>MasterTable[Post]</f>
        <v>PO Box 282, Plumpton NSW 2761</v>
      </c>
    </row>
    <row r="60" spans="2:8" ht="41.25" customHeight="1" x14ac:dyDescent="0.2">
      <c r="B60" s="8" t="str">
        <f>MasterTable[Group Title]</f>
        <v>Agriculture, Forestry &amp; Fishing</v>
      </c>
      <c r="C60" s="8" t="str">
        <f>MasterTable[Sub-Group Title]</f>
        <v>Hunting and Trapping</v>
      </c>
      <c r="D60" s="9" t="str">
        <f>MasterTable[Name]</f>
        <v>Game Hunters Association of Australia</v>
      </c>
      <c r="E60" s="10" t="str">
        <f>MasterTable[Website]</f>
        <v>http://ghaa.com.au/</v>
      </c>
      <c r="F60" s="10" t="str">
        <f>MasterTable[Phone]</f>
        <v>N/A</v>
      </c>
      <c r="G60" s="10" t="str">
        <f>MasterTable[Email]</f>
        <v>N/A</v>
      </c>
      <c r="H60" s="10" t="str">
        <f>MasterTable[Post]</f>
        <v>PO Box 1182, Mudgeeraba QLD 4213</v>
      </c>
    </row>
    <row r="61" spans="2:8" ht="41.25" customHeight="1" x14ac:dyDescent="0.2">
      <c r="B61" s="8" t="str">
        <f>MasterTable[Group Title]</f>
        <v>Agriculture, Forestry &amp; Fishing</v>
      </c>
      <c r="C61" s="8" t="str">
        <f>MasterTable[Sub-Group Title]</f>
        <v>Hunting and Trapping</v>
      </c>
      <c r="D61" s="9" t="str">
        <f>MasterTable[Name]</f>
        <v>Perth Metro Field and Game</v>
      </c>
      <c r="E61" s="10" t="str">
        <f>MasterTable[Website]</f>
        <v>http://www.pmfg.org.au/</v>
      </c>
      <c r="F61" s="10" t="str">
        <f>MasterTable[Phone]</f>
        <v>N/A</v>
      </c>
      <c r="G61" s="10" t="str">
        <f>MasterTable[Email]</f>
        <v>president@pmfg.org.au</v>
      </c>
      <c r="H61" s="10" t="str">
        <f>MasterTable[Post]</f>
        <v>PO Box 145, North Perth WA 6906</v>
      </c>
    </row>
    <row r="62" spans="2:8" ht="41.25" customHeight="1" x14ac:dyDescent="0.2">
      <c r="B62" s="8" t="str">
        <f>MasterTable[Group Title]</f>
        <v>Agriculture, Forestry &amp; Fishing</v>
      </c>
      <c r="C62" s="8" t="str">
        <f>MasterTable[Sub-Group Title]</f>
        <v>Nursery and Floriculture</v>
      </c>
      <c r="D62" s="9" t="str">
        <f>MasterTable[Name]</f>
        <v>Nursery &amp; Garden Industry Australia</v>
      </c>
      <c r="E62" s="10" t="str">
        <f>MasterTable[Website]</f>
        <v>https://www.ngia.com.au</v>
      </c>
      <c r="F62" s="10" t="str">
        <f>MasterTable[Phone]</f>
        <v>02 8861 5100 </v>
      </c>
      <c r="G62" s="10" t="str">
        <f>MasterTable[Email]</f>
        <v>info@ngia.com.au</v>
      </c>
      <c r="H62" s="10" t="str">
        <f>MasterTable[Post]</f>
        <v>PO Box 7129, Baulkham Hills BC NSW 2153 </v>
      </c>
    </row>
    <row r="63" spans="2:8" ht="41.25" customHeight="1" x14ac:dyDescent="0.2">
      <c r="B63" s="8" t="str">
        <f>MasterTable[Group Title]</f>
        <v>Agriculture, Forestry &amp; Fishing</v>
      </c>
      <c r="C63" s="8" t="str">
        <f>MasterTable[Sub-Group Title]</f>
        <v>Nursery and Floriculture</v>
      </c>
      <c r="D63" s="9" t="str">
        <f>MasterTable[Name]</f>
        <v>Nursery &amp; Garden Industry Western Australia</v>
      </c>
      <c r="E63" s="10" t="str">
        <f>MasterTable[Website]</f>
        <v>http://www.ngiwa.com.au/</v>
      </c>
      <c r="F63" s="10" t="str">
        <f>MasterTable[Phone]</f>
        <v>0419 930 008</v>
      </c>
      <c r="G63" s="10" t="str">
        <f>MasterTable[Email]</f>
        <v>reception@ngiwa.com.au</v>
      </c>
      <c r="H63" s="10" t="str">
        <f>MasterTable[Post]</f>
        <v>PO Box 9067, Nicholson Rd, Subiaco WA 6008</v>
      </c>
    </row>
    <row r="64" spans="2:8" ht="41.25" customHeight="1" x14ac:dyDescent="0.2">
      <c r="B64" s="8" t="str">
        <f>MasterTable[Group Title]</f>
        <v>Agriculture, Forestry &amp; Fishing</v>
      </c>
      <c r="C64" s="8" t="str">
        <f>MasterTable[Sub-Group Title]</f>
        <v>Other Crop Growing</v>
      </c>
      <c r="D64" s="9" t="str">
        <f>MasterTable[Name]</f>
        <v>Australian Mushroom Growers Association</v>
      </c>
      <c r="E64" s="10" t="str">
        <f>MasterTable[Website]</f>
        <v>www.mushrooms.net.au</v>
      </c>
      <c r="F64" s="10" t="str">
        <f>MasterTable[Phone]</f>
        <v>02 4577 6877</v>
      </c>
      <c r="G64" s="10" t="str">
        <f>MasterTable[Email]</f>
        <v>info@amga.asn.au</v>
      </c>
      <c r="H64" s="10" t="str">
        <f>MasterTable[Post]</f>
        <v>2 Forbes St, Windsor NSW 2756</v>
      </c>
    </row>
    <row r="65" spans="2:8" ht="41.25" customHeight="1" x14ac:dyDescent="0.2">
      <c r="B65" s="8" t="str">
        <f>MasterTable[Group Title]</f>
        <v>Agriculture, Forestry &amp; Fishing</v>
      </c>
      <c r="C65" s="8" t="str">
        <f>MasterTable[Sub-Group Title]</f>
        <v>Other Crop Growing</v>
      </c>
      <c r="D65" s="9" t="str">
        <f>MasterTable[Name]</f>
        <v>Cotton Australia</v>
      </c>
      <c r="E65" s="10" t="str">
        <f>MasterTable[Website]</f>
        <v>http://cottonaustralia.com.au/</v>
      </c>
      <c r="F65" s="10" t="str">
        <f>MasterTable[Phone]</f>
        <v>02 9669 5222</v>
      </c>
      <c r="G65" s="10" t="str">
        <f>MasterTable[Email]</f>
        <v>talktous@cotton.org.au</v>
      </c>
      <c r="H65" s="10" t="str">
        <f>MasterTable[Post]</f>
        <v>Suite 4.01, 247 Coward Street, Mascot NSW 2020</v>
      </c>
    </row>
    <row r="66" spans="2:8" ht="41.25" customHeight="1" x14ac:dyDescent="0.2">
      <c r="B66" s="8" t="str">
        <f>MasterTable[Group Title]</f>
        <v>Agriculture, Forestry &amp; Fishing</v>
      </c>
      <c r="C66" s="8" t="str">
        <f>MasterTable[Sub-Group Title]</f>
        <v>Other Livestock Farming</v>
      </c>
      <c r="D66" s="9" t="str">
        <f>MasterTable[Name]</f>
        <v>Deer Industry Association of Australia</v>
      </c>
      <c r="E66" s="10" t="str">
        <f>MasterTable[Website]</f>
        <v>http://www.deerfarming.com.au/</v>
      </c>
      <c r="F66" s="10" t="str">
        <f>MasterTable[Phone]</f>
        <v>03 5584 7265</v>
      </c>
      <c r="G66" s="10" t="str">
        <f>MasterTable[Email]</f>
        <v>diaa.pres@gmail.com </v>
      </c>
      <c r="H66" s="10" t="str">
        <f>MasterTable[Post]</f>
        <v xml:space="preserve">4237 Glenelg Highway, Strathdownie VIC 3312 </v>
      </c>
    </row>
    <row r="67" spans="2:8" ht="41.25" customHeight="1" x14ac:dyDescent="0.2">
      <c r="B67" s="8" t="str">
        <f>MasterTable[Group Title]</f>
        <v>Agriculture, Forestry &amp; Fishing</v>
      </c>
      <c r="C67" s="8" t="str">
        <f>MasterTable[Sub-Group Title]</f>
        <v>Other Livestock Farming</v>
      </c>
      <c r="D67" s="9" t="str">
        <f>MasterTable[Name]</f>
        <v>Thoroughbred Breeders WA</v>
      </c>
      <c r="E67" s="10" t="str">
        <f>MasterTable[Website]</f>
        <v>http://www.tbwa.net.au/</v>
      </c>
      <c r="F67" s="10" t="str">
        <f>MasterTable[Phone]</f>
        <v>08 9277 9880</v>
      </c>
      <c r="G67" s="10" t="str">
        <f>MasterTable[Email]</f>
        <v>info@tbwa.net.au</v>
      </c>
      <c r="H67" s="10" t="str">
        <f>MasterTable[Post]</f>
        <v>PO Box 178, Belmont WA 6984</v>
      </c>
    </row>
    <row r="68" spans="2:8" ht="41.25" customHeight="1" x14ac:dyDescent="0.2">
      <c r="B68" s="8" t="str">
        <f>MasterTable[Group Title]</f>
        <v>Agriculture, Forestry &amp; Fishing</v>
      </c>
      <c r="C68" s="8" t="str">
        <f>MasterTable[Sub-Group Title]</f>
        <v>Other Livestock Farming</v>
      </c>
      <c r="D68" s="9" t="str">
        <f>MasterTable[Name]</f>
        <v>Australian Pork</v>
      </c>
      <c r="E68" s="10" t="str">
        <f>MasterTable[Website]</f>
        <v>http://australianpork.com.au/</v>
      </c>
      <c r="F68" s="10" t="str">
        <f>MasterTable[Phone]</f>
        <v>02 6285 2200</v>
      </c>
      <c r="G68" s="10" t="str">
        <f>MasterTable[Email]</f>
        <v> apl@australianpork.com.au</v>
      </c>
      <c r="H68" s="10" t="str">
        <f>MasterTable[Post]</f>
        <v>PO Box 4746, Kingston ACT 2604</v>
      </c>
    </row>
    <row r="69" spans="2:8" ht="41.25" customHeight="1" x14ac:dyDescent="0.2">
      <c r="B69" s="8" t="str">
        <f>MasterTable[Group Title]</f>
        <v>Agriculture, Forestry &amp; Fishing</v>
      </c>
      <c r="C69" s="8" t="str">
        <f>MasterTable[Sub-Group Title]</f>
        <v>Other Livestock Farming</v>
      </c>
      <c r="D69" s="9" t="str">
        <f>MasterTable[Name]</f>
        <v>WA Apiarists Society</v>
      </c>
      <c r="E69" s="10" t="str">
        <f>MasterTable[Website]</f>
        <v>http://waas.org.au/</v>
      </c>
      <c r="F69" s="10" t="str">
        <f>MasterTable[Phone]</f>
        <v>0419 049 013</v>
      </c>
      <c r="G69" s="10" t="str">
        <f>MasterTable[Email]</f>
        <v>info@waas.org.au</v>
      </c>
      <c r="H69" s="10" t="str">
        <f>MasterTable[Post]</f>
        <v>N/A</v>
      </c>
    </row>
    <row r="70" spans="2:8" ht="41.25" customHeight="1" x14ac:dyDescent="0.2">
      <c r="B70" s="8" t="str">
        <f>MasterTable[Group Title]</f>
        <v>Agriculture, Forestry &amp; Fishing</v>
      </c>
      <c r="C70" s="8" t="str">
        <f>MasterTable[Sub-Group Title]</f>
        <v>Other Livestock Farming</v>
      </c>
      <c r="D70" s="9" t="str">
        <f>MasterTable[Name]</f>
        <v>Australian Honey Bee Industry Council</v>
      </c>
      <c r="E70" s="10" t="str">
        <f>MasterTable[Website]</f>
        <v>http://honeybee.org.au/</v>
      </c>
      <c r="F70" s="10" t="str">
        <f>MasterTable[Phone]</f>
        <v>07 5467 2265</v>
      </c>
      <c r="G70" s="10" t="str">
        <f>MasterTable[Email]</f>
        <v>ahbic@honeybee.org.au</v>
      </c>
      <c r="H70" s="10" t="str">
        <f>MasterTable[Post]</f>
        <v>P.O. Box 4253, Raceview QLD 4305</v>
      </c>
    </row>
    <row r="71" spans="2:8" ht="41.25" customHeight="1" x14ac:dyDescent="0.2">
      <c r="B71" s="8" t="str">
        <f>MasterTable[Group Title]</f>
        <v>Agriculture, Forestry &amp; Fishing</v>
      </c>
      <c r="C71" s="8" t="str">
        <f>MasterTable[Sub-Group Title]</f>
        <v>Poultry Farming</v>
      </c>
      <c r="D71" s="9" t="str">
        <f>MasterTable[Name]</f>
        <v>Australian Chicken Meat Federation</v>
      </c>
      <c r="E71" s="10" t="str">
        <f>MasterTable[Website]</f>
        <v>http://www.chicken.org.au/</v>
      </c>
      <c r="F71" s="10" t="str">
        <f>MasterTable[Phone]</f>
        <v>02 9929 4077</v>
      </c>
      <c r="G71" s="10" t="str">
        <f>MasterTable[Email]</f>
        <v>acmf@chicken.org.au</v>
      </c>
      <c r="H71" s="10" t="str">
        <f>MasterTable[Post]</f>
        <v>PO Box 579, North Sydney NSW 2059</v>
      </c>
    </row>
    <row r="72" spans="2:8" ht="41.25" customHeight="1" x14ac:dyDescent="0.2">
      <c r="B72" s="8" t="str">
        <f>MasterTable[Group Title]</f>
        <v>Agriculture, Forestry &amp; Fishing</v>
      </c>
      <c r="C72" s="8" t="str">
        <f>MasterTable[Sub-Group Title]</f>
        <v>Poultry Farming</v>
      </c>
      <c r="D72" s="9" t="str">
        <f>MasterTable[Name]</f>
        <v>Australian Chicken Growers Council</v>
      </c>
      <c r="E72" s="10" t="str">
        <f>MasterTable[Website]</f>
        <v>http://acgc.org.au/</v>
      </c>
      <c r="F72" s="10" t="str">
        <f>MasterTable[Phone]</f>
        <v>07 3837 4720 </v>
      </c>
      <c r="G72" s="10" t="str">
        <f>MasterTable[Email]</f>
        <v>info@acgc.org.au</v>
      </c>
      <c r="H72" s="10" t="str">
        <f>MasterTable[Post]</f>
        <v>Level 3, Primary Producers House, 183 North Quay, Brisbane QLD 4003</v>
      </c>
    </row>
    <row r="73" spans="2:8" ht="41.25" customHeight="1" x14ac:dyDescent="0.2">
      <c r="B73" s="8" t="str">
        <f>MasterTable[Group Title]</f>
        <v>Agriculture, Forestry &amp; Fishing</v>
      </c>
      <c r="C73" s="8" t="str">
        <f>MasterTable[Sub-Group Title]</f>
        <v>Poultry Farming</v>
      </c>
      <c r="D73" s="9" t="str">
        <f>MasterTable[Name]</f>
        <v>Australian Egg Corporation</v>
      </c>
      <c r="E73" s="10" t="str">
        <f>MasterTable[Website]</f>
        <v>https://www.aecl.org/</v>
      </c>
      <c r="F73" s="10" t="str">
        <f>MasterTable[Phone]</f>
        <v>02 9409 6999 </v>
      </c>
      <c r="G73" s="10" t="str">
        <f>MasterTable[Email]</f>
        <v>contacts@aecl.org</v>
      </c>
      <c r="H73" s="10" t="str">
        <f>MasterTable[Post]</f>
        <v xml:space="preserve">Suite 4.02, Level 4, 107 Mount Street, North Sydney NSW 2060 </v>
      </c>
    </row>
    <row r="74" spans="2:8" ht="41.25" customHeight="1" x14ac:dyDescent="0.2">
      <c r="B74" s="8" t="str">
        <f>MasterTable[Group Title]</f>
        <v>Agriculture, Forestry &amp; Fishing</v>
      </c>
      <c r="C74" s="8" t="str">
        <f>MasterTable[Sub-Group Title]</f>
        <v>Poultry Farming</v>
      </c>
      <c r="D74" s="9" t="str">
        <f>MasterTable[Name]</f>
        <v>Commercial Egg Producers Association of Western Australia (Inc)</v>
      </c>
      <c r="E74" s="10" t="str">
        <f>MasterTable[Website]</f>
        <v>http://www.eggswa.com.au/</v>
      </c>
      <c r="F74" s="10" t="str">
        <f>MasterTable[Phone]</f>
        <v>0427 07 0035</v>
      </c>
      <c r="G74" s="10" t="str">
        <f>MasterTable[Email]</f>
        <v>N/A</v>
      </c>
      <c r="H74" s="10" t="str">
        <f>MasterTable[Post]</f>
        <v>PO Box 462, Wanneroo WA 6946</v>
      </c>
    </row>
    <row r="75" spans="2:8" ht="41.25" customHeight="1" x14ac:dyDescent="0.2">
      <c r="B75" s="8" t="str">
        <f>MasterTable[Group Title]</f>
        <v>Agriculture, Forestry &amp; Fishing</v>
      </c>
      <c r="C75" s="8" t="str">
        <f>MasterTable[Sub-Group Title]</f>
        <v>Sheep, Beef Cattle and Grain Farming</v>
      </c>
      <c r="D75" s="9" t="str">
        <f>MasterTable[Name]</f>
        <v>Pastoralists and Graziers Association of Western Australia</v>
      </c>
      <c r="E75" s="10" t="str">
        <f>MasterTable[Website]</f>
        <v>http://www.pgaofwa.org.au/</v>
      </c>
      <c r="F75" s="10" t="str">
        <f>MasterTable[Phone]</f>
        <v>08 9212 6900</v>
      </c>
      <c r="G75" s="10" t="str">
        <f>MasterTable[Email]</f>
        <v>N/A</v>
      </c>
      <c r="H75" s="10" t="str">
        <f>MasterTable[Post]</f>
        <v>PO Box 889, West Perth WA 6872</v>
      </c>
    </row>
    <row r="76" spans="2:8" ht="41.25" customHeight="1" x14ac:dyDescent="0.2">
      <c r="B76" s="8" t="str">
        <f>MasterTable[Group Title]</f>
        <v>Agriculture, Forestry &amp; Fishing</v>
      </c>
      <c r="C76" s="8" t="str">
        <f>MasterTable[Sub-Group Title]</f>
        <v>Sheep, Beef Cattle and Grain Farming</v>
      </c>
      <c r="D76" s="9" t="str">
        <f>MasterTable[Name]</f>
        <v>Sheepmeat Council of Australia</v>
      </c>
      <c r="E76" s="10" t="str">
        <f>MasterTable[Website]</f>
        <v>http://www.sheepmeatcouncil.com.au/</v>
      </c>
      <c r="F76" s="10" t="str">
        <f>MasterTable[Phone]</f>
        <v>02 6269 5610 </v>
      </c>
      <c r="G76" s="10" t="str">
        <f>MasterTable[Email]</f>
        <v>sca@sheepmeatcouncil.com.au</v>
      </c>
      <c r="H76" s="10" t="str">
        <f>MasterTable[Post]</f>
        <v>Locked Bag 9, Kingston Post Office ACT 2604</v>
      </c>
    </row>
    <row r="77" spans="2:8" ht="41.25" customHeight="1" x14ac:dyDescent="0.2">
      <c r="B77" s="8" t="str">
        <f>MasterTable[Group Title]</f>
        <v>Agriculture, Forestry &amp; Fishing</v>
      </c>
      <c r="C77" s="8" t="str">
        <f>MasterTable[Sub-Group Title]</f>
        <v>Sheep, Beef Cattle and Grain Farming</v>
      </c>
      <c r="D77" s="9" t="str">
        <f>MasterTable[Name]</f>
        <v>Grain Industry Association of WA</v>
      </c>
      <c r="E77" s="10" t="str">
        <f>MasterTable[Website]</f>
        <v>http://www.giwa.org.au/</v>
      </c>
      <c r="F77" s="10" t="str">
        <f>MasterTable[Phone]</f>
        <v>08 6262 2128</v>
      </c>
      <c r="G77" s="10" t="str">
        <f>MasterTable[Email]</f>
        <v>info@giwa.org.au</v>
      </c>
      <c r="H77" s="10" t="str">
        <f>MasterTable[Post]</f>
        <v>PO Box 1081, Bentley Delivery Centre WA 6983</v>
      </c>
    </row>
    <row r="78" spans="2:8" ht="41.25" customHeight="1" x14ac:dyDescent="0.2">
      <c r="B78" s="8" t="str">
        <f>MasterTable[Group Title]</f>
        <v>Agriculture, Forestry &amp; Fishing</v>
      </c>
      <c r="C78" s="8" t="str">
        <f>MasterTable[Sub-Group Title]</f>
        <v>Sheep, Beef Cattle and Grain Farming</v>
      </c>
      <c r="D78" s="9" t="str">
        <f>MasterTable[Name]</f>
        <v>Cattle Council of Australia</v>
      </c>
      <c r="E78" s="10" t="str">
        <f>MasterTable[Website]</f>
        <v>http://www.cattlecouncil.com.au/</v>
      </c>
      <c r="F78" s="10" t="str">
        <f>MasterTable[Phone]</f>
        <v>02 6269 5600</v>
      </c>
      <c r="G78" s="10" t="str">
        <f>MasterTable[Email]</f>
        <v>cca@cattlecouncil.com.au </v>
      </c>
      <c r="H78" s="10" t="str">
        <f>MasterTable[Post]</f>
        <v>Locked Bag 9, Kingston ACT 2604</v>
      </c>
    </row>
    <row r="79" spans="2:8" ht="41.25" customHeight="1" x14ac:dyDescent="0.2">
      <c r="B79" s="8" t="str">
        <f>MasterTable[Group Title]</f>
        <v>Agriculture, Forestry &amp; Fishing</v>
      </c>
      <c r="C79" s="8" t="str">
        <f>MasterTable[Sub-Group Title]</f>
        <v>Sheep, Beef Cattle and Grain Farming</v>
      </c>
      <c r="D79" s="9" t="str">
        <f>MasterTable[Name]</f>
        <v>Meat &amp; Livestock Australia</v>
      </c>
      <c r="E79" s="10" t="str">
        <f>MasterTable[Website]</f>
        <v>http://www.mla.com.au/</v>
      </c>
      <c r="F79" s="10" t="str">
        <f>MasterTable[Phone]</f>
        <v>02 9463 9333</v>
      </c>
      <c r="G79" s="10" t="str">
        <f>MasterTable[Email]</f>
        <v>info@mla.com.au</v>
      </c>
      <c r="H79" s="10" t="str">
        <f>MasterTable[Post]</f>
        <v>PO Box 1961, North Sydney NSW 2059</v>
      </c>
    </row>
    <row r="80" spans="2:8" ht="41.25" customHeight="1" x14ac:dyDescent="0.2">
      <c r="B80" s="8" t="str">
        <f>MasterTable[Group Title]</f>
        <v>Agriculture, Forestry &amp; Fishing</v>
      </c>
      <c r="C80" s="8" t="str">
        <f>MasterTable[Sub-Group Title]</f>
        <v>Sheep, Beef Cattle and Grain Farming</v>
      </c>
      <c r="D80" s="9" t="str">
        <f>MasterTable[Name]</f>
        <v>Australian Lot Feeders Association</v>
      </c>
      <c r="E80" s="10" t="str">
        <f>MasterTable[Website]</f>
        <v>http://feedlots.com.au/</v>
      </c>
      <c r="F80" s="10" t="str">
        <f>MasterTable[Phone]</f>
        <v>02 9290 3700</v>
      </c>
      <c r="G80" s="10" t="str">
        <f>MasterTable[Email]</f>
        <v>info@feedlots.com.au</v>
      </c>
      <c r="H80" s="10" t="str">
        <f>MasterTable[Post]</f>
        <v>GPO Box 149, Sydney NSW 2001</v>
      </c>
    </row>
    <row r="81" spans="2:8" ht="41.25" customHeight="1" x14ac:dyDescent="0.2">
      <c r="B81" s="8" t="str">
        <f>MasterTable[Group Title]</f>
        <v>Agriculture, Forestry &amp; Fishing</v>
      </c>
      <c r="C81" s="8" t="str">
        <f>MasterTable[Sub-Group Title]</f>
        <v>Sheep, Beef Cattle and Grain Farming</v>
      </c>
      <c r="D81" s="9" t="str">
        <f>MasterTable[Name]</f>
        <v>Stock Feed Manufacturers Council of Australia</v>
      </c>
      <c r="E81" s="10" t="str">
        <f>MasterTable[Website]</f>
        <v>http://sfmca.com.au/</v>
      </c>
      <c r="F81" s="10" t="str">
        <f>MasterTable[Phone]</f>
        <v>0413 032 654</v>
      </c>
      <c r="G81" s="10" t="str">
        <f>MasterTable[Email]</f>
        <v>pnash@sfmca.com.au</v>
      </c>
      <c r="H81" s="10" t="str">
        <f>MasterTable[Post]</f>
        <v>N/A</v>
      </c>
    </row>
    <row r="82" spans="2:8" ht="41.25" customHeight="1" x14ac:dyDescent="0.2">
      <c r="B82" s="8" t="str">
        <f>MasterTable[Group Title]</f>
        <v>Agriculture, Forestry &amp; Fishing</v>
      </c>
      <c r="C82" s="8" t="str">
        <f>MasterTable[Sub-Group Title]</f>
        <v>Sheep, Beef Cattle and Grain Farming</v>
      </c>
      <c r="D82" s="9" t="str">
        <f>MasterTable[Name]</f>
        <v>Grain Producers Australia</v>
      </c>
      <c r="E82" s="10" t="str">
        <f>MasterTable[Website]</f>
        <v>http://www.grainproducers.com.au/</v>
      </c>
      <c r="F82" s="10" t="str">
        <f>MasterTable[Phone]</f>
        <v>02 6273 3000</v>
      </c>
      <c r="G82" s="10" t="str">
        <f>MasterTable[Email]</f>
        <v>admin@grainproducers.com.au</v>
      </c>
      <c r="H82" s="10" t="str">
        <f>MasterTable[Post]</f>
        <v>PO Box 3517, Manuka ACT 2603</v>
      </c>
    </row>
    <row r="83" spans="2:8" ht="41.25" customHeight="1" x14ac:dyDescent="0.2">
      <c r="B83" s="8" t="str">
        <f>MasterTable[Group Title]</f>
        <v>Arts And Recreation Services</v>
      </c>
      <c r="C83" s="8" t="str">
        <f>MasterTable[Sub-Group Title]</f>
        <v>Creative and Performing Arts</v>
      </c>
      <c r="D83" s="9" t="str">
        <f>MasterTable[Name]</f>
        <v>Media Entertainment &amp; Arts Alliance</v>
      </c>
      <c r="E83" s="10" t="str">
        <f>MasterTable[Website]</f>
        <v>https://www.meaa.org/</v>
      </c>
      <c r="F83" s="10" t="str">
        <f>MasterTable[Phone]</f>
        <v>1300 656 513</v>
      </c>
      <c r="G83" s="10" t="str">
        <f>MasterTable[Email]</f>
        <v>N/A</v>
      </c>
      <c r="H83" s="10" t="str">
        <f>MasterTable[Post]</f>
        <v>Locked Bag 526, Spring Hill QLD 4004</v>
      </c>
    </row>
    <row r="84" spans="2:8" ht="41.25" customHeight="1" x14ac:dyDescent="0.2">
      <c r="B84" s="8" t="str">
        <f>MasterTable[Group Title]</f>
        <v>Arts And Recreation Services</v>
      </c>
      <c r="C84" s="8" t="str">
        <f>MasterTable[Sub-Group Title]</f>
        <v>Creative and Performing Arts</v>
      </c>
      <c r="D84" s="9" t="str">
        <f>MasterTable[Name]</f>
        <v xml:space="preserve">Australian Performing Arts Centres Association </v>
      </c>
      <c r="E84" s="10" t="str">
        <f>MasterTable[Website]</f>
        <v>http://www.apaca.com.au/</v>
      </c>
      <c r="F84" s="10" t="str">
        <f>MasterTable[Phone]</f>
        <v>1300 665 263</v>
      </c>
      <c r="G84" s="10" t="str">
        <f>MasterTable[Email]</f>
        <v>admin@apaca.com.au</v>
      </c>
      <c r="H84" s="10" t="str">
        <f>MasterTable[Post]</f>
        <v>PO Box 265, Glen Forrest WA 6071</v>
      </c>
    </row>
    <row r="85" spans="2:8" ht="41.25" customHeight="1" x14ac:dyDescent="0.2">
      <c r="B85" s="8" t="str">
        <f>MasterTable[Group Title]</f>
        <v>Arts And Recreation Services</v>
      </c>
      <c r="C85" s="8" t="str">
        <f>MasterTable[Sub-Group Title]</f>
        <v>Creative and Performing Arts</v>
      </c>
      <c r="D85" s="9" t="str">
        <f>MasterTable[Name]</f>
        <v>Music Australia</v>
      </c>
      <c r="E85" s="10" t="str">
        <f>MasterTable[Website]</f>
        <v>https://musicaustralia.org.au/</v>
      </c>
      <c r="F85" s="10" t="str">
        <f>MasterTable[Phone]</f>
        <v>02 9519 9778</v>
      </c>
      <c r="G85" s="10" t="str">
        <f>MasterTable[Email]</f>
        <v>office@musicaustralia.org.au</v>
      </c>
      <c r="H85" s="10" t="str">
        <f>MasterTable[Post]</f>
        <v>104 Erskineville Road, Erskineville NSW 2043</v>
      </c>
    </row>
    <row r="86" spans="2:8" ht="41.25" customHeight="1" x14ac:dyDescent="0.2">
      <c r="B86" s="8" t="str">
        <f>MasterTable[Group Title]</f>
        <v>Arts And Recreation Services</v>
      </c>
      <c r="C86" s="8" t="str">
        <f>MasterTable[Sub-Group Title]</f>
        <v>Creative and Performing Arts</v>
      </c>
      <c r="D86" s="9" t="str">
        <f>MasterTable[Name]</f>
        <v>Chamber of Arts &amp; Culture WA</v>
      </c>
      <c r="E86" s="10" t="str">
        <f>MasterTable[Website]</f>
        <v>https://www.cacwa.org.au/</v>
      </c>
      <c r="F86" s="10" t="str">
        <f>MasterTable[Phone]</f>
        <v>08 9211 7681</v>
      </c>
      <c r="G86" s="10" t="str">
        <f>MasterTable[Email]</f>
        <v>admin@cacwa.org.au</v>
      </c>
      <c r="H86" s="10" t="str">
        <f>MasterTable[Post]</f>
        <v>PO Box 7065, Cloisters Square WA 6850</v>
      </c>
    </row>
    <row r="87" spans="2:8" ht="41.25" customHeight="1" x14ac:dyDescent="0.2">
      <c r="B87" s="8" t="str">
        <f>MasterTable[Group Title]</f>
        <v>Arts And Recreation Services</v>
      </c>
      <c r="C87" s="8" t="str">
        <f>MasterTable[Sub-Group Title]</f>
        <v>Creative and Performing Arts</v>
      </c>
      <c r="D87" s="9" t="str">
        <f>MasterTable[Name]</f>
        <v>Live Performance Australia</v>
      </c>
      <c r="E87" s="10" t="str">
        <f>MasterTable[Website]</f>
        <v>http://www.liveperformance.com.au/</v>
      </c>
      <c r="F87" s="10" t="str">
        <f>MasterTable[Phone]</f>
        <v>03 8614 2000</v>
      </c>
      <c r="G87" s="10" t="str">
        <f>MasterTable[Email]</f>
        <v>N/A</v>
      </c>
      <c r="H87" s="10" t="str">
        <f>MasterTable[Post]</f>
        <v>Level 1, 15-17 Queen Street, Melbourne VIC 3000</v>
      </c>
    </row>
    <row r="88" spans="2:8" ht="41.25" customHeight="1" x14ac:dyDescent="0.2">
      <c r="B88" s="8" t="str">
        <f>MasterTable[Group Title]</f>
        <v>Arts And Recreation Services</v>
      </c>
      <c r="C88" s="8" t="str">
        <f>MasterTable[Sub-Group Title]</f>
        <v>Creative and Performing Arts</v>
      </c>
      <c r="D88" s="9" t="str">
        <f>MasterTable[Name]</f>
        <v>National Association for the Visual Arts</v>
      </c>
      <c r="E88" s="10" t="str">
        <f>MasterTable[Website]</f>
        <v>https://visualarts.net.au</v>
      </c>
      <c r="F88" s="10" t="str">
        <f>MasterTable[Phone]</f>
        <v>02 9368 1900</v>
      </c>
      <c r="G88" s="10" t="str">
        <f>MasterTable[Email]</f>
        <v>nava@visualarts.net.au</v>
      </c>
      <c r="H88" s="10" t="str">
        <f>MasterTable[Post]</f>
        <v>PO Box 60, Potts Point NSW 1335</v>
      </c>
    </row>
    <row r="89" spans="2:8" ht="41.25" customHeight="1" x14ac:dyDescent="0.2">
      <c r="B89" s="8" t="str">
        <f>MasterTable[Group Title]</f>
        <v>Arts And Recreation Services</v>
      </c>
      <c r="C89" s="8" t="str">
        <f>MasterTable[Sub-Group Title]</f>
        <v>Creative and Performing Arts</v>
      </c>
      <c r="D89" s="9" t="str">
        <f>MasterTable[Name]</f>
        <v>Writing WA</v>
      </c>
      <c r="E89" s="10" t="str">
        <f>MasterTable[Website]</f>
        <v>http://www.writingwa.org/</v>
      </c>
      <c r="F89" s="10" t="str">
        <f>MasterTable[Phone]</f>
        <v>08 9228 9908</v>
      </c>
      <c r="G89" s="10" t="str">
        <f>MasterTable[Email]</f>
        <v>info@writingWA.org</v>
      </c>
      <c r="H89" s="10" t="str">
        <f>MasterTable[Post]</f>
        <v>Alexander Library Building, 25 Francis Street, Perth Cultural Centre WA 6000</v>
      </c>
    </row>
    <row r="90" spans="2:8" ht="41.25" customHeight="1" x14ac:dyDescent="0.2">
      <c r="B90" s="8" t="str">
        <f>MasterTable[Group Title]</f>
        <v>Arts And Recreation Services</v>
      </c>
      <c r="C90" s="8" t="str">
        <f>MasterTable[Sub-Group Title]</f>
        <v>Creative and Performing Arts</v>
      </c>
      <c r="D90" s="9" t="str">
        <f>MasterTable[Name]</f>
        <v>Australian Society of Authors</v>
      </c>
      <c r="E90" s="10" t="str">
        <f>MasterTable[Website]</f>
        <v>http://www.asauthors.org/</v>
      </c>
      <c r="F90" s="10" t="str">
        <f>MasterTable[Phone]</f>
        <v xml:space="preserve">1800 257 121 </v>
      </c>
      <c r="G90" s="10" t="str">
        <f>MasterTable[Email]</f>
        <v>asa@asauthors.org</v>
      </c>
      <c r="H90" s="10" t="str">
        <f>MasterTable[Post]</f>
        <v>Suite C1.06, 22-36 Mountain Street, Ultimo NSW 2007</v>
      </c>
    </row>
    <row r="91" spans="2:8" ht="41.25" customHeight="1" x14ac:dyDescent="0.2">
      <c r="B91" s="8" t="str">
        <f>MasterTable[Group Title]</f>
        <v>Arts And Recreation Services</v>
      </c>
      <c r="C91" s="8" t="str">
        <f>MasterTable[Sub-Group Title]</f>
        <v>Events and Other Recreation</v>
      </c>
      <c r="D91" s="9" t="str">
        <f>MasterTable[Name]</f>
        <v>Exhibition and Event Association of Australasia</v>
      </c>
      <c r="E91" s="10" t="str">
        <f>MasterTable[Website]</f>
        <v>http://www.eeaa.com.au/</v>
      </c>
      <c r="F91" s="10" t="str">
        <f>MasterTable[Phone]</f>
        <v>02 9413 9520</v>
      </c>
      <c r="G91" s="10" t="str">
        <f>MasterTable[Email]</f>
        <v>N/A</v>
      </c>
      <c r="H91" s="10" t="str">
        <f>MasterTable[Post]</f>
        <v>PO Box 952, Chatswood NSW 2057</v>
      </c>
    </row>
    <row r="92" spans="2:8" ht="41.25" customHeight="1" x14ac:dyDescent="0.2">
      <c r="B92" s="8" t="str">
        <f>MasterTable[Group Title]</f>
        <v>Arts And Recreation Services</v>
      </c>
      <c r="C92" s="8" t="str">
        <f>MasterTable[Sub-Group Title]</f>
        <v>Events and Other Recreation</v>
      </c>
      <c r="D92" s="9" t="str">
        <f>MasterTable[Name]</f>
        <v>Events Industry Association of WA</v>
      </c>
      <c r="E92" s="10" t="str">
        <f>MasterTable[Website]</f>
        <v>http://eia.com.au/</v>
      </c>
      <c r="F92" s="10" t="str">
        <f>MasterTable[Phone]</f>
        <v>0421 966 232</v>
      </c>
      <c r="G92" s="10" t="str">
        <f>MasterTable[Email]</f>
        <v>admin@eia.com.au</v>
      </c>
      <c r="H92" s="10" t="str">
        <f>MasterTable[Post]</f>
        <v>PO Box 3132, Myaree WA 6154</v>
      </c>
    </row>
    <row r="93" spans="2:8" ht="41.25" customHeight="1" x14ac:dyDescent="0.2">
      <c r="B93" s="8" t="str">
        <f>MasterTable[Group Title]</f>
        <v>Arts And Recreation Services</v>
      </c>
      <c r="C93" s="8" t="str">
        <f>MasterTable[Sub-Group Title]</f>
        <v>Events and Other Recreation</v>
      </c>
      <c r="D93" s="9" t="str">
        <f>MasterTable[Name]</f>
        <v>Australian Amusement Leisure &amp; Recreation Association</v>
      </c>
      <c r="E93" s="10" t="str">
        <f>MasterTable[Website]</f>
        <v>https://aalara.com.au/</v>
      </c>
      <c r="F93" s="10" t="str">
        <f>MasterTable[Phone]</f>
        <v>1800 118 123</v>
      </c>
      <c r="G93" s="10" t="str">
        <f>MasterTable[Email]</f>
        <v>info@aalara.com.au</v>
      </c>
      <c r="H93" s="10" t="str">
        <f>MasterTable[Post]</f>
        <v>Suite 9, McDonald House, 37 Connor Street, Burleigh Heads QLD 4220</v>
      </c>
    </row>
    <row r="94" spans="2:8" ht="41.25" customHeight="1" x14ac:dyDescent="0.2">
      <c r="B94" s="8" t="str">
        <f>MasterTable[Group Title]</f>
        <v>Arts And Recreation Services</v>
      </c>
      <c r="C94" s="8" t="str">
        <f>MasterTable[Sub-Group Title]</f>
        <v>Events and Other Recreation</v>
      </c>
      <c r="D94" s="9" t="str">
        <f>MasterTable[Name]</f>
        <v>West Australian Showmen's Association</v>
      </c>
      <c r="E94" s="10" t="str">
        <f>MasterTable[Website]</f>
        <v>http://www.washowmen.com.au/</v>
      </c>
      <c r="F94" s="10" t="str">
        <f>MasterTable[Phone]</f>
        <v>0439 981 505</v>
      </c>
      <c r="G94" s="10" t="str">
        <f>MasterTable[Email]</f>
        <v>eduffy@bigpond.net.au</v>
      </c>
      <c r="H94" s="10" t="str">
        <f>MasterTable[Post]</f>
        <v>N/A</v>
      </c>
    </row>
    <row r="95" spans="2:8" ht="41.25" customHeight="1" x14ac:dyDescent="0.2">
      <c r="B95" s="8" t="str">
        <f>MasterTable[Group Title]</f>
        <v>Arts And Recreation Services</v>
      </c>
      <c r="C95" s="8" t="str">
        <f>MasterTable[Sub-Group Title]</f>
        <v>Horse and Dog Racing</v>
      </c>
      <c r="D95" s="9" t="str">
        <f>MasterTable[Name]</f>
        <v>Perth Racing</v>
      </c>
      <c r="E95" s="10" t="str">
        <f>MasterTable[Website]</f>
        <v>https://www.perthracing.org.au/</v>
      </c>
      <c r="F95" s="10" t="str">
        <f>MasterTable[Phone]</f>
        <v>08 9277 0777</v>
      </c>
      <c r="G95" s="10" t="str">
        <f>MasterTable[Email]</f>
        <v>perthracing@perthracing.org.au</v>
      </c>
      <c r="H95" s="10" t="str">
        <f>MasterTable[Post]</f>
        <v>PO Box 222, Belmont, WA 6984</v>
      </c>
    </row>
    <row r="96" spans="2:8" ht="41.25" customHeight="1" x14ac:dyDescent="0.2">
      <c r="B96" s="8" t="str">
        <f>MasterTable[Group Title]</f>
        <v>Arts And Recreation Services</v>
      </c>
      <c r="C96" s="8" t="str">
        <f>MasterTable[Sub-Group Title]</f>
        <v>Horse and Dog Racing</v>
      </c>
      <c r="D96" s="9" t="str">
        <f>MasterTable[Name]</f>
        <v>Greyhounds WA</v>
      </c>
      <c r="E96" s="10" t="str">
        <f>MasterTable[Website]</f>
        <v>http://www.greyhoundswa.com.au/</v>
      </c>
      <c r="F96" s="10" t="str">
        <f>MasterTable[Phone]</f>
        <v>08 6350 4600</v>
      </c>
      <c r="G96" s="10" t="str">
        <f>MasterTable[Email]</f>
        <v>info@greyhoundswa.com.au</v>
      </c>
      <c r="H96" s="10" t="str">
        <f>MasterTable[Post]</f>
        <v>PO Box 6, Cannington WA 6987</v>
      </c>
    </row>
    <row r="97" spans="2:8" ht="41.25" customHeight="1" x14ac:dyDescent="0.2">
      <c r="B97" s="8" t="str">
        <f>MasterTable[Group Title]</f>
        <v>Arts And Recreation Services</v>
      </c>
      <c r="C97" s="8" t="str">
        <f>MasterTable[Sub-Group Title]</f>
        <v>Museums, Parks &amp; Gardens</v>
      </c>
      <c r="D97" s="9" t="str">
        <f>MasterTable[Name]</f>
        <v>Museums Galleries Australia</v>
      </c>
      <c r="E97" s="10" t="str">
        <f>MasterTable[Website]</f>
        <v>http://www.museumsaustralia.org.au/site/</v>
      </c>
      <c r="F97" s="10" t="str">
        <f>MasterTable[Phone]</f>
        <v>08 9427 2770</v>
      </c>
      <c r="G97" s="10" t="str">
        <f>MasterTable[Email]</f>
        <v>ma_wa@museum.wa.gov.au</v>
      </c>
      <c r="H97" s="10" t="str">
        <f>MasterTable[Post]</f>
        <v>PO Box 224, Northbridge WA 6865</v>
      </c>
    </row>
    <row r="98" spans="2:8" ht="41.25" customHeight="1" x14ac:dyDescent="0.2">
      <c r="B98" s="8" t="str">
        <f>MasterTable[Group Title]</f>
        <v>Arts And Recreation Services</v>
      </c>
      <c r="C98" s="8" t="str">
        <f>MasterTable[Sub-Group Title]</f>
        <v>Museums, Parks &amp; Gardens</v>
      </c>
      <c r="D98" s="9" t="str">
        <f>MasterTable[Name]</f>
        <v>Australian Commercial Galleries Association</v>
      </c>
      <c r="E98" s="10" t="str">
        <f>MasterTable[Website]</f>
        <v>http://acga.com.au/</v>
      </c>
      <c r="F98" s="10" t="str">
        <f>MasterTable[Phone]</f>
        <v>03 9521 7300</v>
      </c>
      <c r="G98" s="10" t="str">
        <f>MasterTable[Email]</f>
        <v xml:space="preserve">mail@acga.com.au </v>
      </c>
      <c r="H98" s="10" t="str">
        <f>MasterTable[Post]</f>
        <v>2-4 Carlton Street, Prahran VIC 3181</v>
      </c>
    </row>
    <row r="99" spans="2:8" ht="41.25" customHeight="1" x14ac:dyDescent="0.2">
      <c r="B99" s="8" t="str">
        <f>MasterTable[Group Title]</f>
        <v>Arts And Recreation Services</v>
      </c>
      <c r="C99" s="8" t="str">
        <f>MasterTable[Sub-Group Title]</f>
        <v>Museums, Parks &amp; Gardens</v>
      </c>
      <c r="D99" s="9" t="str">
        <f>MasterTable[Name]</f>
        <v>Zoo Aquarium Association</v>
      </c>
      <c r="E99" s="10" t="str">
        <f>MasterTable[Website]</f>
        <v>http://www.zooaquarium.org.au/</v>
      </c>
      <c r="F99" s="10" t="str">
        <f>MasterTable[Phone]</f>
        <v>02 9978 4797</v>
      </c>
      <c r="G99" s="10" t="str">
        <f>MasterTable[Email]</f>
        <v>admin@zooaquarium.org.au</v>
      </c>
      <c r="H99" s="10" t="str">
        <f>MasterTable[Post]</f>
        <v>PO Box 20, Mosman NSW 2088</v>
      </c>
    </row>
    <row r="100" spans="2:8" ht="41.25" customHeight="1" x14ac:dyDescent="0.2">
      <c r="B100" s="8" t="str">
        <f>MasterTable[Group Title]</f>
        <v>Arts And Recreation Services</v>
      </c>
      <c r="C100" s="8" t="str">
        <f>MasterTable[Sub-Group Title]</f>
        <v>Museums, Parks &amp; Gardens</v>
      </c>
      <c r="D100" s="9" t="str">
        <f>MasterTable[Name]</f>
        <v>Parks &amp; Leisure Australia</v>
      </c>
      <c r="E100" s="10" t="str">
        <f>MasterTable[Website]</f>
        <v>https://www.parksleisure.com.au</v>
      </c>
      <c r="F100" s="10" t="str">
        <f>MasterTable[Phone]</f>
        <v>08 8332 0130</v>
      </c>
      <c r="G100" s="10" t="str">
        <f>MasterTable[Email]</f>
        <v>admin@parksleisure.com.au</v>
      </c>
      <c r="H100" s="10" t="str">
        <f>MasterTable[Post]</f>
        <v>207 The Parade, Norwood SA 5067</v>
      </c>
    </row>
    <row r="101" spans="2:8" ht="41.25" customHeight="1" x14ac:dyDescent="0.2">
      <c r="B101" s="8" t="str">
        <f>MasterTable[Group Title]</f>
        <v>Arts And Recreation Services</v>
      </c>
      <c r="C101" s="8" t="str">
        <f>MasterTable[Sub-Group Title]</f>
        <v>Sports and Physical Recreation</v>
      </c>
      <c r="D101" s="9" t="str">
        <f>MasterTable[Name]</f>
        <v>Fitness Australia</v>
      </c>
      <c r="E101" s="10" t="str">
        <f>MasterTable[Website]</f>
        <v>http://fitness.org.au/</v>
      </c>
      <c r="F101" s="10" t="str">
        <f>MasterTable[Phone]</f>
        <v>1300 211 311</v>
      </c>
      <c r="G101" s="10" t="str">
        <f>MasterTable[Email]</f>
        <v>info@fitness.org.au</v>
      </c>
      <c r="H101" s="10" t="str">
        <f>MasterTable[Post]</f>
        <v>PO Box 6453, Alexandria NSW 2015</v>
      </c>
    </row>
    <row r="102" spans="2:8" ht="41.25" customHeight="1" x14ac:dyDescent="0.2">
      <c r="B102" s="8" t="str">
        <f>MasterTable[Group Title]</f>
        <v>Arts And Recreation Services</v>
      </c>
      <c r="C102" s="8" t="str">
        <f>MasterTable[Sub-Group Title]</f>
        <v>Sports and Physical Recreation</v>
      </c>
      <c r="D102" s="9" t="str">
        <f>MasterTable[Name]</f>
        <v>WA Sports Federation</v>
      </c>
      <c r="E102" s="10" t="str">
        <f>MasterTable[Website]</f>
        <v>http://www.wasportsfed.asn.au/</v>
      </c>
      <c r="F102" s="10" t="str">
        <f>MasterTable[Phone]</f>
        <v>08 9387 8100</v>
      </c>
      <c r="G102" s="10" t="str">
        <f>MasterTable[Email]</f>
        <v>info@wasportsfed.asn.au</v>
      </c>
      <c r="H102" s="10" t="str">
        <f>MasterTable[Post]</f>
        <v>PO Box 57, Claremont WA 6910</v>
      </c>
    </row>
    <row r="103" spans="2:8" ht="41.25" customHeight="1" x14ac:dyDescent="0.2">
      <c r="B103" s="8" t="str">
        <f>MasterTable[Group Title]</f>
        <v>Arts And Recreation Services</v>
      </c>
      <c r="C103" s="8" t="str">
        <f>MasterTable[Sub-Group Title]</f>
        <v>Sports and Physical Recreation</v>
      </c>
      <c r="D103" s="9" t="str">
        <f>MasterTable[Name]</f>
        <v>Confederation of Australian Sport</v>
      </c>
      <c r="E103" s="10" t="str">
        <f>MasterTable[Website]</f>
        <v>http://www.sportforall.com.au/</v>
      </c>
      <c r="F103" s="10" t="str">
        <f>MasterTable[Phone]</f>
        <v>02 4123 3651</v>
      </c>
      <c r="G103" s="10" t="str">
        <f>MasterTable[Email]</f>
        <v>cas@sportforall.com.au</v>
      </c>
      <c r="H103" s="10" t="str">
        <f>MasterTable[Post]</f>
        <v>PO Box 3526, Manuka ACT 2603</v>
      </c>
    </row>
    <row r="104" spans="2:8" ht="41.25" customHeight="1" x14ac:dyDescent="0.2">
      <c r="B104" s="8" t="str">
        <f>MasterTable[Group Title]</f>
        <v>Arts And Recreation Services</v>
      </c>
      <c r="C104" s="8" t="str">
        <f>MasterTable[Sub-Group Title]</f>
        <v>Sports and Physical Recreation</v>
      </c>
      <c r="D104" s="9" t="str">
        <f>MasterTable[Name]</f>
        <v>WA Cricket Association</v>
      </c>
      <c r="E104" s="10" t="str">
        <f>MasterTable[Website]</f>
        <v>http://www.waca.com.au/</v>
      </c>
      <c r="F104" s="10" t="str">
        <f>MasterTable[Phone]</f>
        <v>08 9265 7222</v>
      </c>
      <c r="G104" s="10" t="str">
        <f>MasterTable[Email]</f>
        <v>N/A</v>
      </c>
      <c r="H104" s="10" t="str">
        <f>MasterTable[Post]</f>
        <v>WACA Ground, PO Box 6045, East Perth WA 6892</v>
      </c>
    </row>
    <row r="105" spans="2:8" ht="41.25" customHeight="1" x14ac:dyDescent="0.2">
      <c r="B105" s="8" t="str">
        <f>MasterTable[Group Title]</f>
        <v>Arts And Recreation Services</v>
      </c>
      <c r="C105" s="8" t="str">
        <f>MasterTable[Sub-Group Title]</f>
        <v>Sports and Physical Recreation</v>
      </c>
      <c r="D105" s="9" t="str">
        <f>MasterTable[Name]</f>
        <v>Swimming WA</v>
      </c>
      <c r="E105" s="10" t="str">
        <f>MasterTable[Website]</f>
        <v>https://wa.swimming.org.au/</v>
      </c>
      <c r="F105" s="10" t="str">
        <f>MasterTable[Phone]</f>
        <v>08 9328 4599</v>
      </c>
      <c r="G105" s="10" t="str">
        <f>MasterTable[Email]</f>
        <v>waswim@wa.swimming.org.au</v>
      </c>
      <c r="H105" s="10" t="str">
        <f>MasterTable[Post]</f>
        <v>PO Box 205, Leederville WA 6903</v>
      </c>
    </row>
    <row r="106" spans="2:8" ht="41.25" customHeight="1" x14ac:dyDescent="0.2">
      <c r="B106" s="8" t="str">
        <f>MasterTable[Group Title]</f>
        <v>Arts And Recreation Services</v>
      </c>
      <c r="C106" s="8" t="str">
        <f>MasterTable[Sub-Group Title]</f>
        <v>Sports and Physical Recreation</v>
      </c>
      <c r="D106" s="9" t="str">
        <f>MasterTable[Name]</f>
        <v>Athletics Australia</v>
      </c>
      <c r="E106" s="10" t="str">
        <f>MasterTable[Website]</f>
        <v>http://www.athletics.com.au/</v>
      </c>
      <c r="F106" s="10" t="str">
        <f>MasterTable[Phone]</f>
        <v>03 8646 4550</v>
      </c>
      <c r="G106" s="10" t="str">
        <f>MasterTable[Email]</f>
        <v>athletics.email@athletics.org.au</v>
      </c>
      <c r="H106" s="10" t="str">
        <f>MasterTable[Post]</f>
        <v>Level 2, 31 Aughtie Drive, Albert Park VIC 3206</v>
      </c>
    </row>
    <row r="107" spans="2:8" ht="41.25" customHeight="1" x14ac:dyDescent="0.2">
      <c r="B107" s="8" t="str">
        <f>MasterTable[Group Title]</f>
        <v>Arts And Recreation Services</v>
      </c>
      <c r="C107" s="8" t="str">
        <f>MasterTable[Sub-Group Title]</f>
        <v>Sports and Physical Recreation</v>
      </c>
      <c r="D107" s="9" t="str">
        <f>MasterTable[Name]</f>
        <v>Sporting Shooters Association of Western Australia</v>
      </c>
      <c r="E107" s="10" t="str">
        <f>MasterTable[Website]</f>
        <v>ww.ssaawa.org.au</v>
      </c>
      <c r="F107" s="10" t="str">
        <f>MasterTable[Phone]</f>
        <v>08 9497 7919</v>
      </c>
      <c r="G107" s="10" t="str">
        <f>MasterTable[Email]</f>
        <v>secretary@ssaawa.org.au</v>
      </c>
      <c r="H107" s="10" t="str">
        <f>MasterTable[Post]</f>
        <v>Box D154, GPO Perth WA 6840</v>
      </c>
    </row>
    <row r="108" spans="2:8" ht="41.25" customHeight="1" x14ac:dyDescent="0.2">
      <c r="B108" s="8" t="str">
        <f>MasterTable[Group Title]</f>
        <v>Arts And Recreation Services</v>
      </c>
      <c r="C108" s="8" t="str">
        <f>MasterTable[Sub-Group Title]</f>
        <v>Sports and Physical Recreation</v>
      </c>
      <c r="D108" s="9" t="str">
        <f>MasterTable[Name]</f>
        <v>Scouts Australia - WA Branch</v>
      </c>
      <c r="E108" s="10" t="str">
        <f>MasterTable[Website]</f>
        <v>http://www.scoutswa.com.au/</v>
      </c>
      <c r="F108" s="10" t="str">
        <f>MasterTable[Phone]</f>
        <v>08 6240 7700</v>
      </c>
      <c r="G108" s="10" t="str">
        <f>MasterTable[Email]</f>
        <v>enquiries@scoutswa.com.au</v>
      </c>
      <c r="H108" s="10" t="str">
        <f>MasterTable[Post]</f>
        <v>133 Scarborough Beach Road, Mt Hawthorn WA 6016</v>
      </c>
    </row>
    <row r="109" spans="2:8" ht="41.25" customHeight="1" x14ac:dyDescent="0.2">
      <c r="B109" s="8" t="str">
        <f>MasterTable[Group Title]</f>
        <v>Arts And Recreation Services</v>
      </c>
      <c r="C109" s="8" t="str">
        <f>MasterTable[Sub-Group Title]</f>
        <v>Sports and Physical Recreation</v>
      </c>
      <c r="D109" s="9" t="str">
        <f>MasterTable[Name]</f>
        <v>WA Football (AFL)</v>
      </c>
      <c r="E109" s="10" t="str">
        <f>MasterTable[Website]</f>
        <v>http://www.wafootball.com.au/</v>
      </c>
      <c r="F109" s="10" t="str">
        <f>MasterTable[Phone]</f>
        <v>08 9381 5599</v>
      </c>
      <c r="G109" s="10" t="str">
        <f>MasterTable[Email]</f>
        <v>reception@wafc.com.au</v>
      </c>
      <c r="H109" s="10" t="str">
        <f>MasterTable[Post]</f>
        <v>PO Box 275, Subiaco WA 6904</v>
      </c>
    </row>
    <row r="110" spans="2:8" ht="41.25" customHeight="1" x14ac:dyDescent="0.2">
      <c r="B110" s="8" t="str">
        <f>MasterTable[Group Title]</f>
        <v>Arts And Recreation Services</v>
      </c>
      <c r="C110" s="8" t="str">
        <f>MasterTable[Sub-Group Title]</f>
        <v>Sports and Physical Recreation</v>
      </c>
      <c r="D110" s="9" t="str">
        <f>MasterTable[Name]</f>
        <v>Boating Industry Association</v>
      </c>
      <c r="E110" s="10" t="str">
        <f>MasterTable[Website]</f>
        <v>http://www.bia.org.au/</v>
      </c>
      <c r="F110" s="10" t="str">
        <f>MasterTable[Phone]</f>
        <v>02 9438 2077</v>
      </c>
      <c r="G110" s="10" t="str">
        <f>MasterTable[Email]</f>
        <v>info@bia.org.au</v>
      </c>
      <c r="H110" s="10" t="str">
        <f>MasterTable[Post]</f>
        <v xml:space="preserve">PO Box 1204, Crows Nest NSW 1585 </v>
      </c>
    </row>
    <row r="111" spans="2:8" ht="41.25" customHeight="1" x14ac:dyDescent="0.2">
      <c r="B111" s="8" t="str">
        <f>MasterTable[Group Title]</f>
        <v>Arts And Recreation Services</v>
      </c>
      <c r="C111" s="8" t="str">
        <f>MasterTable[Sub-Group Title]</f>
        <v>Sports and Physical Recreation</v>
      </c>
      <c r="D111" s="9" t="str">
        <f>MasterTable[Name]</f>
        <v>Football West (Soccer)</v>
      </c>
      <c r="E111" s="10" t="str">
        <f>MasterTable[Website]</f>
        <v>http://www.footballwest.com.au/</v>
      </c>
      <c r="F111" s="10" t="str">
        <f>MasterTable[Phone]</f>
        <v>08 6181 0700</v>
      </c>
      <c r="G111" s="10" t="str">
        <f>MasterTable[Email]</f>
        <v>info@footballwest.com.au</v>
      </c>
      <c r="H111" s="10" t="str">
        <f>MasterTable[Post]</f>
        <v>Unit 94, 262 Lord St, Perth WA 6000</v>
      </c>
    </row>
    <row r="112" spans="2:8" ht="41.25" customHeight="1" x14ac:dyDescent="0.2">
      <c r="B112" s="8" t="str">
        <f>MasterTable[Group Title]</f>
        <v>Arts And Recreation Services</v>
      </c>
      <c r="C112" s="8" t="str">
        <f>MasterTable[Sub-Group Title]</f>
        <v>Sports and Physical Recreation</v>
      </c>
      <c r="D112" s="9" t="str">
        <f>MasterTable[Name]</f>
        <v>The Royal Life Saving Society WA</v>
      </c>
      <c r="E112" s="10" t="str">
        <f>MasterTable[Website]</f>
        <v>https://lifesavingwa.com.au/</v>
      </c>
      <c r="F112" s="10" t="str">
        <f>MasterTable[Phone]</f>
        <v>08 9383 8200</v>
      </c>
      <c r="G112" s="10" t="str">
        <f>MasterTable[Email]</f>
        <v>N/A</v>
      </c>
      <c r="H112" s="10" t="str">
        <f>MasterTable[Post]</f>
        <v>PO Box 28, Floreat Forum WA 6014</v>
      </c>
    </row>
    <row r="113" spans="2:8" ht="41.25" customHeight="1" x14ac:dyDescent="0.2">
      <c r="B113" s="8" t="str">
        <f>MasterTable[Group Title]</f>
        <v>Arts And Recreation Services</v>
      </c>
      <c r="C113" s="8" t="str">
        <f>MasterTable[Sub-Group Title]</f>
        <v>Sports and Physical Recreation</v>
      </c>
      <c r="D113" s="9" t="str">
        <f>MasterTable[Name]</f>
        <v>Basketball WA</v>
      </c>
      <c r="E113" s="10" t="str">
        <f>MasterTable[Website]</f>
        <v>http://www.basketballwa.asn.au/</v>
      </c>
      <c r="F113" s="10" t="str">
        <f>MasterTable[Phone]</f>
        <v>08 6272 0741</v>
      </c>
      <c r="G113" s="10" t="str">
        <f>MasterTable[Email]</f>
        <v>reception@basketballwa.asn.au</v>
      </c>
      <c r="H113" s="10" t="str">
        <f>MasterTable[Post]</f>
        <v>PO Box 185, Floreat WA 6014</v>
      </c>
    </row>
    <row r="114" spans="2:8" ht="41.25" customHeight="1" x14ac:dyDescent="0.2">
      <c r="B114" s="8" t="str">
        <f>MasterTable[Group Title]</f>
        <v>Arts And Recreation Services</v>
      </c>
      <c r="C114" s="8" t="str">
        <f>MasterTable[Sub-Group Title]</f>
        <v>Sports and Physical Recreation</v>
      </c>
      <c r="D114" s="9" t="str">
        <f>MasterTable[Name]</f>
        <v>Darts Western Australia</v>
      </c>
      <c r="E114" s="10" t="str">
        <f>MasterTable[Website]</f>
        <v>http://www.dartswa.com.au/</v>
      </c>
      <c r="F114" s="10" t="str">
        <f>MasterTable[Phone]</f>
        <v>08 9363 6969</v>
      </c>
      <c r="G114" s="10" t="str">
        <f>MasterTable[Email]</f>
        <v>N/A</v>
      </c>
      <c r="H114" s="10" t="str">
        <f>MasterTable[Post]</f>
        <v>PO Box 1234, Osborne Park WA 6111</v>
      </c>
    </row>
    <row r="115" spans="2:8" ht="41.25" customHeight="1" x14ac:dyDescent="0.2">
      <c r="B115" s="8" t="str">
        <f>MasterTable[Group Title]</f>
        <v>Arts And Recreation Services</v>
      </c>
      <c r="C115" s="8" t="str">
        <f>MasterTable[Sub-Group Title]</f>
        <v>Sports and Physical Recreation</v>
      </c>
      <c r="D115" s="9" t="str">
        <f>MasterTable[Name]</f>
        <v>Outdoors WA</v>
      </c>
      <c r="E115" s="10" t="str">
        <f>MasterTable[Website]</f>
        <v>http://www.outdoorswa.org.au/</v>
      </c>
      <c r="F115" s="10" t="str">
        <f>MasterTable[Phone]</f>
        <v>08 9468 0102</v>
      </c>
      <c r="G115" s="10" t="str">
        <f>MasterTable[Email]</f>
        <v>office@outdoorswa.org.au  </v>
      </c>
      <c r="H115" s="10" t="str">
        <f>MasterTable[Post]</f>
        <v>7 Irvine Street, Baywater WA 6053</v>
      </c>
    </row>
    <row r="116" spans="2:8" ht="41.25" customHeight="1" x14ac:dyDescent="0.2">
      <c r="B116" s="8" t="str">
        <f>MasterTable[Group Title]</f>
        <v>Arts And Recreation Services</v>
      </c>
      <c r="C116" s="8" t="str">
        <f>MasterTable[Sub-Group Title]</f>
        <v>Sports and Physical Recreation</v>
      </c>
      <c r="D116" s="9" t="str">
        <f>MasterTable[Name]</f>
        <v>Golf Australia (WA)</v>
      </c>
      <c r="E116" s="10" t="str">
        <f>MasterTable[Website]</f>
        <v>http://www.golfwa.org.au/</v>
      </c>
      <c r="F116" s="10" t="str">
        <f>MasterTable[Phone]</f>
        <v>08 9367 2490</v>
      </c>
      <c r="G116" s="10" t="str">
        <f>MasterTable[Email]</f>
        <v>admin@golfwa.org.au</v>
      </c>
      <c r="H116" s="10" t="str">
        <f>MasterTable[Post]</f>
        <v>Level 1, Unit 5, No 49 Melville Parade, South Perth WA 6151</v>
      </c>
    </row>
    <row r="117" spans="2:8" ht="41.25" customHeight="1" x14ac:dyDescent="0.2">
      <c r="B117" s="8" t="str">
        <f>MasterTable[Group Title]</f>
        <v>Arts And Recreation Services</v>
      </c>
      <c r="C117" s="8" t="str">
        <f>MasterTable[Sub-Group Title]</f>
        <v>Sports and Physical Recreation</v>
      </c>
      <c r="D117" s="9" t="str">
        <f>MasterTable[Name]</f>
        <v>Hockey WA</v>
      </c>
      <c r="E117" s="10" t="str">
        <f>MasterTable[Website]</f>
        <v>http://www.hockeywa.org.au/</v>
      </c>
      <c r="F117" s="10" t="str">
        <f>MasterTable[Phone]</f>
        <v xml:space="preserve">08 9351 4300 </v>
      </c>
      <c r="G117" s="10" t="str">
        <f>MasterTable[Email]</f>
        <v>admin@hockeywa.org.au</v>
      </c>
      <c r="H117" s="10" t="str">
        <f>MasterTable[Post]</f>
        <v>PO Box 1090, Bentley MDC WA 6983</v>
      </c>
    </row>
    <row r="118" spans="2:8" ht="41.25" customHeight="1" x14ac:dyDescent="0.2">
      <c r="B118" s="8" t="str">
        <f>MasterTable[Group Title]</f>
        <v>Arts And Recreation Services</v>
      </c>
      <c r="C118" s="8" t="str">
        <f>MasterTable[Sub-Group Title]</f>
        <v>Sports and Physical Recreation</v>
      </c>
      <c r="D118" s="9" t="str">
        <f>MasterTable[Name]</f>
        <v>WA Karate Federation</v>
      </c>
      <c r="E118" s="10" t="str">
        <f>MasterTable[Website]</f>
        <v>http://karatewestaustralia.com/</v>
      </c>
      <c r="F118" s="10" t="str">
        <f>MasterTable[Phone]</f>
        <v>08 9446 4230</v>
      </c>
      <c r="G118" s="10" t="str">
        <f>MasterTable[Email]</f>
        <v xml:space="preserve"> info@karatewestaustralia.com</v>
      </c>
      <c r="H118" s="10" t="str">
        <f>MasterTable[Post]</f>
        <v>5 Stirling Waters Ave, Stirling WA 6021</v>
      </c>
    </row>
    <row r="119" spans="2:8" ht="41.25" customHeight="1" x14ac:dyDescent="0.2">
      <c r="B119" s="8" t="str">
        <f>MasterTable[Group Title]</f>
        <v>Arts And Recreation Services</v>
      </c>
      <c r="C119" s="8" t="str">
        <f>MasterTable[Sub-Group Title]</f>
        <v>Sports and Physical Recreation</v>
      </c>
      <c r="D119" s="9" t="str">
        <f>MasterTable[Name]</f>
        <v>Netball Western Australia</v>
      </c>
      <c r="E119" s="10" t="str">
        <f>MasterTable[Website]</f>
        <v>http://wa.netball.com.au/</v>
      </c>
      <c r="F119" s="10" t="str">
        <f>MasterTable[Phone]</f>
        <v>08 9380 3700</v>
      </c>
      <c r="G119" s="10" t="str">
        <f>MasterTable[Email]</f>
        <v>info@netballwa.com.au</v>
      </c>
      <c r="H119" s="10" t="str">
        <f>MasterTable[Post]</f>
        <v>PO Box 930, Subiaco WA 6904</v>
      </c>
    </row>
    <row r="120" spans="2:8" ht="41.25" customHeight="1" x14ac:dyDescent="0.2">
      <c r="B120" s="8" t="str">
        <f>MasterTable[Group Title]</f>
        <v>Arts And Recreation Services</v>
      </c>
      <c r="C120" s="8" t="str">
        <f>MasterTable[Sub-Group Title]</f>
        <v>Sports and Physical Recreation</v>
      </c>
      <c r="D120" s="9" t="str">
        <f>MasterTable[Name]</f>
        <v>Orienteering Western Australia</v>
      </c>
      <c r="E120" s="10" t="str">
        <f>MasterTable[Website]</f>
        <v>https://www.wa.orienteering.asn.au/</v>
      </c>
      <c r="F120" s="10" t="str">
        <f>MasterTable[Phone]</f>
        <v>0417 919 513</v>
      </c>
      <c r="G120" s="10" t="str">
        <f>MasterTable[Email]</f>
        <v>N/A</v>
      </c>
      <c r="H120" s="10" t="str">
        <f>MasterTable[Post]</f>
        <v>PO Box 234, Subiaco WA 6008</v>
      </c>
    </row>
    <row r="121" spans="2:8" ht="41.25" customHeight="1" x14ac:dyDescent="0.2">
      <c r="B121" s="8" t="str">
        <f>MasterTable[Group Title]</f>
        <v>Arts And Recreation Services</v>
      </c>
      <c r="C121" s="8" t="str">
        <f>MasterTable[Sub-Group Title]</f>
        <v>Sports and Physical Recreation</v>
      </c>
      <c r="D121" s="9" t="str">
        <f>MasterTable[Name]</f>
        <v>Federation of Western Australian Bushwalkers</v>
      </c>
      <c r="E121" s="10" t="str">
        <f>MasterTable[Website]</f>
        <v>http://www.bushwalkingwa.org.au/</v>
      </c>
      <c r="F121" s="10" t="str">
        <f>MasterTable[Phone]</f>
        <v>N/A</v>
      </c>
      <c r="G121" s="10" t="str">
        <f>MasterTable[Email]</f>
        <v>enquiries@bushwalkingwa.org.au</v>
      </c>
      <c r="H121" s="10" t="str">
        <f>MasterTable[Post]</f>
        <v>PO Box 114, South Perth WA 6951</v>
      </c>
    </row>
    <row r="122" spans="2:8" ht="41.25" customHeight="1" x14ac:dyDescent="0.2">
      <c r="B122" s="8" t="str">
        <f>MasterTable[Group Title]</f>
        <v>Arts And Recreation Services</v>
      </c>
      <c r="C122" s="8" t="str">
        <f>MasterTable[Sub-Group Title]</f>
        <v>Sports and Physical Recreation</v>
      </c>
      <c r="D122" s="9" t="str">
        <f>MasterTable[Name]</f>
        <v>WA Sporting Car Club</v>
      </c>
      <c r="E122" s="10" t="str">
        <f>MasterTable[Website]</f>
        <v>https://www.wascc.com.au/</v>
      </c>
      <c r="F122" s="10" t="str">
        <f>MasterTable[Phone]</f>
        <v>08 9306 8022</v>
      </c>
      <c r="G122" s="10" t="str">
        <f>MasterTable[Email]</f>
        <v>admin@wascc.asn.au</v>
      </c>
      <c r="H122" s="10" t="str">
        <f>MasterTable[Post]</f>
        <v>PO Box 267, Wanneroo WA 6946</v>
      </c>
    </row>
    <row r="123" spans="2:8" ht="41.25" customHeight="1" x14ac:dyDescent="0.2">
      <c r="B123" s="8" t="str">
        <f>MasterTable[Group Title]</f>
        <v>Arts And Recreation Services</v>
      </c>
      <c r="C123" s="8" t="str">
        <f>MasterTable[Sub-Group Title]</f>
        <v>Sports and Physical Recreation</v>
      </c>
      <c r="D123" s="9" t="str">
        <f>MasterTable[Name]</f>
        <v>Tennis WA</v>
      </c>
      <c r="E123" s="10" t="str">
        <f>MasterTable[Website]</f>
        <v>http://www.tennis.com.au/wa/</v>
      </c>
      <c r="F123" s="10" t="str">
        <f>MasterTable[Phone]</f>
        <v>08 6462 8300</v>
      </c>
      <c r="G123" s="10" t="str">
        <f>MasterTable[Email]</f>
        <v>wainfo@tennis.com.au</v>
      </c>
      <c r="H123" s="10" t="str">
        <f>MasterTable[Post]</f>
        <v>PO Box 116, Burswood WA 6100</v>
      </c>
    </row>
    <row r="124" spans="2:8" ht="41.25" customHeight="1" x14ac:dyDescent="0.2">
      <c r="B124" s="8" t="str">
        <f>MasterTable[Group Title]</f>
        <v>Arts And Recreation Services</v>
      </c>
      <c r="C124" s="8" t="str">
        <f>MasterTable[Sub-Group Title]</f>
        <v>Sports and Physical Recreation</v>
      </c>
      <c r="D124" s="9" t="str">
        <f>MasterTable[Name]</f>
        <v>Yachting Western Australia</v>
      </c>
      <c r="E124" s="10" t="str">
        <f>MasterTable[Website]</f>
        <v>http://wa.yachting.org.au/</v>
      </c>
      <c r="F124" s="10" t="str">
        <f>MasterTable[Phone]</f>
        <v>08 9386 2438</v>
      </c>
      <c r="G124" s="10" t="str">
        <f>MasterTable[Email]</f>
        <v>Gerry.Odea@sailing.org.au</v>
      </c>
      <c r="H124" s="10" t="str">
        <f>MasterTable[Post]</f>
        <v>Box 3073, PO Broadway, Nedlands WA 6009</v>
      </c>
    </row>
    <row r="125" spans="2:8" ht="41.25" customHeight="1" x14ac:dyDescent="0.2">
      <c r="B125" s="8" t="str">
        <f>MasterTable[Group Title]</f>
        <v>Arts And Recreation Services</v>
      </c>
      <c r="C125" s="8" t="str">
        <f>MasterTable[Sub-Group Title]</f>
        <v>Sports and Physical Recreation</v>
      </c>
      <c r="D125" s="9" t="str">
        <f>MasterTable[Name]</f>
        <v>Karting WA</v>
      </c>
      <c r="E125" s="10" t="str">
        <f>MasterTable[Website]</f>
        <v>http://www.kartingwa.com.au/</v>
      </c>
      <c r="F125" s="10" t="str">
        <f>MasterTable[Phone]</f>
        <v>08 9499 1026</v>
      </c>
      <c r="G125" s="10" t="str">
        <f>MasterTable[Email]</f>
        <v>secretary@kartingwa.com.au</v>
      </c>
      <c r="H125" s="10" t="str">
        <f>MasterTable[Post]</f>
        <v>PO Box 5413, Canning Vale South WA 6155</v>
      </c>
    </row>
    <row r="126" spans="2:8" ht="41.25" customHeight="1" x14ac:dyDescent="0.2">
      <c r="B126" s="8" t="str">
        <f>MasterTable[Group Title]</f>
        <v>Arts And Recreation Services</v>
      </c>
      <c r="C126" s="8" t="str">
        <f>MasterTable[Sub-Group Title]</f>
        <v>Sports and Physical Recreation</v>
      </c>
      <c r="D126" s="9" t="str">
        <f>MasterTable[Name]</f>
        <v>WA Disabled Sports Association</v>
      </c>
      <c r="E126" s="10" t="str">
        <f>MasterTable[Website]</f>
        <v>http://www.wadsa.org.au/</v>
      </c>
      <c r="F126" s="10" t="str">
        <f>MasterTable[Phone]</f>
        <v>08 9470 1442</v>
      </c>
      <c r="G126" s="10" t="str">
        <f>MasterTable[Email]</f>
        <v>reception@wadsa.org.au</v>
      </c>
      <c r="H126" s="10" t="str">
        <f>MasterTable[Post]</f>
        <v>PO Box 1162, East Victoria Park WA 6101</v>
      </c>
    </row>
    <row r="127" spans="2:8" ht="41.25" customHeight="1" x14ac:dyDescent="0.2">
      <c r="B127" s="8" t="str">
        <f>MasterTable[Group Title]</f>
        <v>Arts And Recreation Services</v>
      </c>
      <c r="C127" s="8" t="str">
        <f>MasterTable[Sub-Group Title]</f>
        <v>Sports and Physical Recreation</v>
      </c>
      <c r="D127" s="9" t="str">
        <f>MasterTable[Name]</f>
        <v>Clubs WA</v>
      </c>
      <c r="E127" s="10" t="str">
        <f>MasterTable[Website]</f>
        <v>http://www.clubswa.com.au/</v>
      </c>
      <c r="F127" s="10" t="str">
        <f>MasterTable[Phone]</f>
        <v>1300 640 616</v>
      </c>
      <c r="G127" s="10" t="str">
        <f>MasterTable[Email]</f>
        <v>info@clubswa.com.au</v>
      </c>
      <c r="H127" s="10" t="str">
        <f>MasterTable[Post]</f>
        <v>PO Box 5101, South Lake WA 6164</v>
      </c>
    </row>
    <row r="128" spans="2:8" ht="41.25" customHeight="1" x14ac:dyDescent="0.2">
      <c r="B128" s="8" t="str">
        <f>MasterTable[Group Title]</f>
        <v>Construction &amp; Trades</v>
      </c>
      <c r="C128" s="8" t="str">
        <f>MasterTable[Sub-Group Title]</f>
        <v>Building - Components</v>
      </c>
      <c r="D128" s="9" t="str">
        <f>MasterTable[Name]</f>
        <v>Master Plumbers</v>
      </c>
      <c r="E128" s="10" t="str">
        <f>MasterTable[Website]</f>
        <v>http://plumber.com.au/</v>
      </c>
      <c r="F128" s="10" t="str">
        <f>MasterTable[Phone]</f>
        <v>1800 133 871</v>
      </c>
      <c r="G128" s="10" t="str">
        <f>MasterTable[Email]</f>
        <v>membership@plumber.com.au</v>
      </c>
      <c r="H128" s="10" t="str">
        <f>MasterTable[Post]</f>
        <v>PO Box 214, Brunswick VIC 3056</v>
      </c>
    </row>
    <row r="129" spans="2:8" ht="41.25" customHeight="1" x14ac:dyDescent="0.2">
      <c r="B129" s="8" t="str">
        <f>MasterTable[Group Title]</f>
        <v>Construction &amp; Trades</v>
      </c>
      <c r="C129" s="8" t="str">
        <f>MasterTable[Sub-Group Title]</f>
        <v>Building - Components</v>
      </c>
      <c r="D129" s="9" t="str">
        <f>MasterTable[Name]</f>
        <v>Master Plumbers &amp; Gasfitters Association of Western Australia</v>
      </c>
      <c r="E129" s="10" t="str">
        <f>MasterTable[Website]</f>
        <v>http://www.masterplumbers.asn.au/</v>
      </c>
      <c r="F129" s="10" t="str">
        <f>MasterTable[Phone]</f>
        <v>08 9471 6661</v>
      </c>
      <c r="G129" s="10" t="str">
        <f>MasterTable[Email]</f>
        <v>mail@mpawa.asn.au</v>
      </c>
      <c r="H129" s="10" t="str">
        <f>MasterTable[Post]</f>
        <v>PO Box 5216, East Victoria Park WA 6981</v>
      </c>
    </row>
    <row r="130" spans="2:8" ht="41.25" customHeight="1" x14ac:dyDescent="0.2">
      <c r="B130" s="8" t="str">
        <f>MasterTable[Group Title]</f>
        <v>Construction &amp; Trades</v>
      </c>
      <c r="C130" s="8" t="str">
        <f>MasterTable[Sub-Group Title]</f>
        <v>Building - Components</v>
      </c>
      <c r="D130" s="9" t="str">
        <f>MasterTable[Name]</f>
        <v>Air Conditioning &amp; Mechanical Contractors Association of Australia</v>
      </c>
      <c r="E130" s="10" t="str">
        <f>MasterTable[Website]</f>
        <v>http://www.amca.com.au/</v>
      </c>
      <c r="F130" s="10" t="str">
        <f>MasterTable[Phone]</f>
        <v>08 6241 6112</v>
      </c>
      <c r="G130" s="10" t="str">
        <f>MasterTable[Email]</f>
        <v>admin@amcawa.asn.au</v>
      </c>
      <c r="H130" s="10" t="str">
        <f>MasterTable[Post]</f>
        <v>PO Box 782, Balcatta WA 6914</v>
      </c>
    </row>
    <row r="131" spans="2:8" ht="41.25" customHeight="1" x14ac:dyDescent="0.2">
      <c r="B131" s="8" t="str">
        <f>MasterTable[Group Title]</f>
        <v>Construction &amp; Trades</v>
      </c>
      <c r="C131" s="8" t="str">
        <f>MasterTable[Sub-Group Title]</f>
        <v>Building - Components</v>
      </c>
      <c r="D131" s="9" t="str">
        <f>MasterTable[Name]</f>
        <v>Master Electricians Australia</v>
      </c>
      <c r="E131" s="10" t="str">
        <f>MasterTable[Website]</f>
        <v>http://www.masterelectricians.com.au/</v>
      </c>
      <c r="F131" s="10" t="str">
        <f>MasterTable[Phone]</f>
        <v>1300 889 198</v>
      </c>
      <c r="G131" s="10" t="str">
        <f>MasterTable[Email]</f>
        <v>info@masterelectricians.com.au</v>
      </c>
      <c r="H131" s="10" t="str">
        <f>MasterTable[Post]</f>
        <v>Unit B2, 20 Tarlton Crescent, Perth Airport WA 6105</v>
      </c>
    </row>
    <row r="132" spans="2:8" ht="41.25" customHeight="1" x14ac:dyDescent="0.2">
      <c r="B132" s="8" t="str">
        <f>MasterTable[Group Title]</f>
        <v>Construction &amp; Trades</v>
      </c>
      <c r="C132" s="8" t="str">
        <f>MasterTable[Sub-Group Title]</f>
        <v>Building - Components</v>
      </c>
      <c r="D132" s="9" t="str">
        <f>MasterTable[Name]</f>
        <v>Refrigeration and Air Conditioning Contractors Association Australia</v>
      </c>
      <c r="E132" s="10" t="str">
        <f>MasterTable[Website]</f>
        <v>http://racca.asn.au/</v>
      </c>
      <c r="F132" s="10" t="str">
        <f>MasterTable[Phone]</f>
        <v>08 8272 2721</v>
      </c>
      <c r="G132" s="10" t="str">
        <f>MasterTable[Email]</f>
        <v>neca@necasa.asn.au</v>
      </c>
      <c r="H132" s="10" t="str">
        <f>MasterTable[Post]</f>
        <v>PO Box 47, Fullarton SA 5063</v>
      </c>
    </row>
    <row r="133" spans="2:8" ht="41.25" customHeight="1" x14ac:dyDescent="0.2">
      <c r="B133" s="8" t="str">
        <f>MasterTable[Group Title]</f>
        <v>Construction &amp; Trades</v>
      </c>
      <c r="C133" s="8" t="str">
        <f>MasterTable[Sub-Group Title]</f>
        <v>Building - Components</v>
      </c>
      <c r="D133" s="9" t="str">
        <f>MasterTable[Name]</f>
        <v>Australian Security Industry Association Ltd</v>
      </c>
      <c r="E133" s="10" t="str">
        <f>MasterTable[Website]</f>
        <v>http://www.asial.com.au/</v>
      </c>
      <c r="F133" s="10" t="str">
        <f>MasterTable[Phone]</f>
        <v>1300 127 425</v>
      </c>
      <c r="G133" s="10" t="str">
        <f>MasterTable[Email]</f>
        <v>security@asial.com.au</v>
      </c>
      <c r="H133" s="10" t="str">
        <f>MasterTable[Post]</f>
        <v>PO Box 1338, Crows Nest, NSW 1585</v>
      </c>
    </row>
    <row r="134" spans="2:8" ht="41.25" customHeight="1" x14ac:dyDescent="0.2">
      <c r="B134" s="8" t="str">
        <f>MasterTable[Group Title]</f>
        <v>Construction &amp; Trades</v>
      </c>
      <c r="C134" s="8" t="str">
        <f>MasterTable[Sub-Group Title]</f>
        <v>Building - Components</v>
      </c>
      <c r="D134" s="9" t="str">
        <f>MasterTable[Name]</f>
        <v>National Fire Industry Association</v>
      </c>
      <c r="E134" s="10" t="str">
        <f>MasterTable[Website]</f>
        <v>www.nfia.com.a</v>
      </c>
      <c r="F134" s="10" t="str">
        <f>MasterTable[Phone]</f>
        <v>08 9406 3600</v>
      </c>
      <c r="G134" s="10" t="str">
        <f>MasterTable[Email]</f>
        <v>N/A</v>
      </c>
      <c r="H134" s="10" t="str">
        <f>MasterTable[Post]</f>
        <v>PO Box 403, Petrie QLD 4502</v>
      </c>
    </row>
    <row r="135" spans="2:8" ht="41.25" customHeight="1" x14ac:dyDescent="0.2">
      <c r="B135" s="8" t="str">
        <f>MasterTable[Group Title]</f>
        <v>Construction &amp; Trades</v>
      </c>
      <c r="C135" s="8" t="str">
        <f>MasterTable[Sub-Group Title]</f>
        <v>Building - Components</v>
      </c>
      <c r="D135" s="9" t="str">
        <f>MasterTable[Name]</f>
        <v>Fire Protection Association Australia</v>
      </c>
      <c r="E135" s="10" t="str">
        <f>MasterTable[Website]</f>
        <v>http://www.fpaa.com.au/</v>
      </c>
      <c r="F135" s="10" t="str">
        <f>MasterTable[Phone]</f>
        <v>03 8892 3131</v>
      </c>
      <c r="G135" s="10" t="str">
        <f>MasterTable[Email]</f>
        <v>technical@fpaa.com.au</v>
      </c>
      <c r="H135" s="10" t="str">
        <f>MasterTable[Post]</f>
        <v>PO Box 1049, Box Hill VIC 3128</v>
      </c>
    </row>
    <row r="136" spans="2:8" ht="41.25" customHeight="1" x14ac:dyDescent="0.2">
      <c r="B136" s="8" t="str">
        <f>MasterTable[Group Title]</f>
        <v>Construction &amp; Trades</v>
      </c>
      <c r="C136" s="8" t="str">
        <f>MasterTable[Sub-Group Title]</f>
        <v>Building - Components</v>
      </c>
      <c r="D136" s="9" t="str">
        <f>MasterTable[Name]</f>
        <v>Australian Elevator Association</v>
      </c>
      <c r="E136" s="10" t="str">
        <f>MasterTable[Website]</f>
        <v>http://australianelevator.com.au/</v>
      </c>
      <c r="F136" s="10" t="str">
        <f>MasterTable[Phone]</f>
        <v>02 8458 3328</v>
      </c>
      <c r="G136" s="10" t="str">
        <f>MasterTable[Email]</f>
        <v>N/A</v>
      </c>
      <c r="H136" s="10" t="str">
        <f>MasterTable[Post]</f>
        <v>PO Box 80, Epping NSW 1710</v>
      </c>
    </row>
    <row r="137" spans="2:8" ht="41.25" customHeight="1" x14ac:dyDescent="0.2">
      <c r="B137" s="8" t="str">
        <f>MasterTable[Group Title]</f>
        <v>Construction &amp; Trades</v>
      </c>
      <c r="C137" s="8" t="str">
        <f>MasterTable[Sub-Group Title]</f>
        <v>Building - Components</v>
      </c>
      <c r="D137" s="9" t="str">
        <f>MasterTable[Name]</f>
        <v>Insulation Australasia</v>
      </c>
      <c r="E137" s="10" t="str">
        <f>MasterTable[Website]</f>
        <v>http://www.insulationaustralasia.org/</v>
      </c>
      <c r="F137" s="10" t="str">
        <f>MasterTable[Phone]</f>
        <v> 2 9431 8665</v>
      </c>
      <c r="G137" s="10" t="str">
        <f>MasterTable[Email]</f>
        <v>info@insulationaustralasia.org</v>
      </c>
      <c r="H137" s="10" t="str">
        <f>MasterTable[Post]</f>
        <v>PO Box 576, Crows Nest NSW 1585</v>
      </c>
    </row>
    <row r="138" spans="2:8" ht="41.25" customHeight="1" x14ac:dyDescent="0.2">
      <c r="B138" s="8" t="str">
        <f>MasterTable[Group Title]</f>
        <v>Construction &amp; Trades</v>
      </c>
      <c r="C138" s="8" t="str">
        <f>MasterTable[Sub-Group Title]</f>
        <v>Building - Fixtures and Fitouts</v>
      </c>
      <c r="D138" s="9" t="str">
        <f>MasterTable[Name]</f>
        <v>Association of Wall and Ceiling Industries Australia &amp; New Zealand</v>
      </c>
      <c r="E138" s="10" t="str">
        <f>MasterTable[Website]</f>
        <v>http://www.awci.org.au/</v>
      </c>
      <c r="F138" s="10" t="str">
        <f>MasterTable[Phone]</f>
        <v>07 3846 5688</v>
      </c>
      <c r="G138" s="10" t="str">
        <f>MasterTable[Email]</f>
        <v>info@awci.org.au</v>
      </c>
      <c r="H138" s="10" t="str">
        <f>MasterTable[Post]</f>
        <v>PO Box 5930, West End, QLD 4101</v>
      </c>
    </row>
    <row r="139" spans="2:8" ht="41.25" customHeight="1" x14ac:dyDescent="0.2">
      <c r="B139" s="8" t="str">
        <f>MasterTable[Group Title]</f>
        <v>Construction &amp; Trades</v>
      </c>
      <c r="C139" s="8" t="str">
        <f>MasterTable[Sub-Group Title]</f>
        <v>Building - Fixtures and Fitouts</v>
      </c>
      <c r="D139" s="9" t="str">
        <f>MasterTable[Name]</f>
        <v>Carpentry Australia</v>
      </c>
      <c r="E139" s="10" t="str">
        <f>MasterTable[Website]</f>
        <v>https://www.carpentryaustralia.com.au/</v>
      </c>
      <c r="F139" s="10" t="str">
        <f>MasterTable[Phone]</f>
        <v>1300 652 779</v>
      </c>
      <c r="G139" s="10" t="str">
        <f>MasterTable[Email]</f>
        <v>info@carpentryaustralia.com.au</v>
      </c>
      <c r="H139" s="10" t="str">
        <f>MasterTable[Post]</f>
        <v>PO Box 114, East Melbourne VIC 8002</v>
      </c>
    </row>
    <row r="140" spans="2:8" ht="41.25" customHeight="1" x14ac:dyDescent="0.2">
      <c r="B140" s="8" t="str">
        <f>MasterTable[Group Title]</f>
        <v>Construction &amp; Trades</v>
      </c>
      <c r="C140" s="8" t="str">
        <f>MasterTable[Sub-Group Title]</f>
        <v>Building - Fixtures and Fitouts</v>
      </c>
      <c r="D140" s="9" t="str">
        <f>MasterTable[Name]</f>
        <v>Cabinet Makers and Designers Association</v>
      </c>
      <c r="E140" s="10" t="str">
        <f>MasterTable[Website]</f>
        <v>http://www.cmda.org.au/</v>
      </c>
      <c r="F140" s="10" t="str">
        <f>MasterTable[Phone]</f>
        <v>1300 767 738</v>
      </c>
      <c r="G140" s="10" t="str">
        <f>MasterTable[Email]</f>
        <v>admin@cmda.org.au</v>
      </c>
      <c r="H140" s="10" t="str">
        <f>MasterTable[Post]</f>
        <v>PO Box 1683, Osborne Park DC WA 6916</v>
      </c>
    </row>
    <row r="141" spans="2:8" ht="41.25" customHeight="1" x14ac:dyDescent="0.2">
      <c r="B141" s="8" t="str">
        <f>MasterTable[Group Title]</f>
        <v>Construction &amp; Trades</v>
      </c>
      <c r="C141" s="8" t="str">
        <f>MasterTable[Sub-Group Title]</f>
        <v>Building - Fixtures and Fitouts</v>
      </c>
      <c r="D141" s="9" t="str">
        <f>MasterTable[Name]</f>
        <v>Australian Tile Council</v>
      </c>
      <c r="E141" s="10" t="str">
        <f>MasterTable[Website]</f>
        <v>http://www.australiantilecouncil.com.au/</v>
      </c>
      <c r="F141" s="10" t="str">
        <f>MasterTable[Phone]</f>
        <v>N/A</v>
      </c>
      <c r="G141" s="10" t="str">
        <f>MasterTable[Email]</f>
        <v>wa@australiantilecouncil.com.au</v>
      </c>
      <c r="H141" s="10" t="str">
        <f>MasterTable[Post]</f>
        <v>PO Box 468, Jannali NSW 2226</v>
      </c>
    </row>
    <row r="142" spans="2:8" ht="41.25" customHeight="1" x14ac:dyDescent="0.2">
      <c r="B142" s="8" t="str">
        <f>MasterTable[Group Title]</f>
        <v>Construction &amp; Trades</v>
      </c>
      <c r="C142" s="8" t="str">
        <f>MasterTable[Sub-Group Title]</f>
        <v>Building - Fixtures and Fitouts</v>
      </c>
      <c r="D142" s="9" t="str">
        <f>MasterTable[Name]</f>
        <v>Carpet Institute of Australia</v>
      </c>
      <c r="E142" s="10" t="str">
        <f>MasterTable[Website]</f>
        <v>http://www.carpetinstitute.com.au/</v>
      </c>
      <c r="F142" s="10" t="str">
        <f>MasterTable[Phone]</f>
        <v>1800 188 822</v>
      </c>
      <c r="G142" s="10" t="str">
        <f>MasterTable[Email]</f>
        <v>info@carpetoz.com.au</v>
      </c>
      <c r="H142" s="10" t="str">
        <f>MasterTable[Post]</f>
        <v>PO Box 7172, St Kilda Road, Melbourne VIC 3004</v>
      </c>
    </row>
    <row r="143" spans="2:8" ht="41.25" customHeight="1" x14ac:dyDescent="0.2">
      <c r="B143" s="8" t="str">
        <f>MasterTable[Group Title]</f>
        <v>Construction &amp; Trades</v>
      </c>
      <c r="C143" s="8" t="str">
        <f>MasterTable[Sub-Group Title]</f>
        <v>Building - Fixtures and Fitouts</v>
      </c>
      <c r="D143" s="9" t="str">
        <f>MasterTable[Name]</f>
        <v>Vinyl Council Australia</v>
      </c>
      <c r="E143" s="10" t="str">
        <f>MasterTable[Website]</f>
        <v>http://www.vinyl.org.au/</v>
      </c>
      <c r="F143" s="10" t="str">
        <f>MasterTable[Phone]</f>
        <v>03 9510 1711</v>
      </c>
      <c r="G143" s="10" t="str">
        <f>MasterTable[Email]</f>
        <v>info@vinyl.org.au</v>
      </c>
      <c r="H143" s="10" t="str">
        <f>MasterTable[Post]</f>
        <v>1.02 Junction Business Centre, 22 St Kilda Road, St Kilda VIC 3182</v>
      </c>
    </row>
    <row r="144" spans="2:8" ht="41.25" customHeight="1" x14ac:dyDescent="0.2">
      <c r="B144" s="8" t="str">
        <f>MasterTable[Group Title]</f>
        <v>Construction &amp; Trades</v>
      </c>
      <c r="C144" s="8" t="str">
        <f>MasterTable[Sub-Group Title]</f>
        <v>Building - Fixtures and Fitouts</v>
      </c>
      <c r="D144" s="9" t="str">
        <f>MasterTable[Name]</f>
        <v>Master Painters Australia</v>
      </c>
      <c r="E144" s="10" t="str">
        <f>MasterTable[Website]</f>
        <v>http://www.masterpainters.org.au/</v>
      </c>
      <c r="F144" s="10" t="str">
        <f>MasterTable[Phone]</f>
        <v>07 3277 8646</v>
      </c>
      <c r="G144" s="10" t="str">
        <f>MasterTable[Email]</f>
        <v>info@masterpainters.org.au</v>
      </c>
      <c r="H144" s="10" t="str">
        <f>MasterTable[Post]</f>
        <v>PO Box 21, Salisbury QLD 4107</v>
      </c>
    </row>
    <row r="145" spans="2:8" ht="41.25" customHeight="1" x14ac:dyDescent="0.2">
      <c r="B145" s="8" t="str">
        <f>MasterTable[Group Title]</f>
        <v>Construction &amp; Trades</v>
      </c>
      <c r="C145" s="8" t="str">
        <f>MasterTable[Sub-Group Title]</f>
        <v>Building - Fixtures and Fitouts</v>
      </c>
      <c r="D145" s="9" t="str">
        <f>MasterTable[Name]</f>
        <v>Master Painters &amp; Decorators Australia</v>
      </c>
      <c r="E145" s="10" t="str">
        <f>MasterTable[Website]</f>
        <v>https://www.masterpainters.asn.au/</v>
      </c>
      <c r="F145" s="10" t="str">
        <f>MasterTable[Phone]</f>
        <v>08 9471 6662</v>
      </c>
      <c r="G145" s="10" t="str">
        <f>MasterTable[Email]</f>
        <v>painters@mpawa.asn.au</v>
      </c>
      <c r="H145" s="10" t="str">
        <f>MasterTable[Post]</f>
        <v>PO Box 5216, East Victoria Park WA 6981</v>
      </c>
    </row>
    <row r="146" spans="2:8" ht="41.25" customHeight="1" x14ac:dyDescent="0.2">
      <c r="B146" s="8" t="str">
        <f>MasterTable[Group Title]</f>
        <v>Construction &amp; Trades</v>
      </c>
      <c r="C146" s="8" t="str">
        <f>MasterTable[Sub-Group Title]</f>
        <v>Building - Fixtures and Fitouts</v>
      </c>
      <c r="D146" s="9" t="str">
        <f>MasterTable[Name]</f>
        <v>Australian Glass &amp; Glazing Association</v>
      </c>
      <c r="E146" s="10" t="str">
        <f>MasterTable[Website]</f>
        <v>https://www.agga.org.au/</v>
      </c>
      <c r="F146" s="10" t="str">
        <f>MasterTable[Phone]</f>
        <v>03 8669 0170</v>
      </c>
      <c r="G146" s="10" t="str">
        <f>MasterTable[Email]</f>
        <v>agga@agga.asn.au</v>
      </c>
      <c r="H146" s="10" t="str">
        <f>MasterTable[Post]</f>
        <v>105 Gardenvale Road, Gardenvale VIC 3185</v>
      </c>
    </row>
    <row r="147" spans="2:8" ht="41.25" customHeight="1" x14ac:dyDescent="0.2">
      <c r="B147" s="8" t="str">
        <f>MasterTable[Group Title]</f>
        <v>Construction &amp; Trades</v>
      </c>
      <c r="C147" s="8" t="str">
        <f>MasterTable[Sub-Group Title]</f>
        <v>Building - Fixtures and Fitouts</v>
      </c>
      <c r="D147" s="9" t="str">
        <f>MasterTable[Name]</f>
        <v>Australian Window Association</v>
      </c>
      <c r="E147" s="10" t="str">
        <f>MasterTable[Website]</f>
        <v>https://www.awa.org.au/</v>
      </c>
      <c r="F147" s="10" t="str">
        <f>MasterTable[Phone]</f>
        <v>02 9498 2768</v>
      </c>
      <c r="G147" s="10" t="str">
        <f>MasterTable[Email]</f>
        <v>N/A</v>
      </c>
      <c r="H147" s="10" t="str">
        <f>MasterTable[Post]</f>
        <v>Suite 1, Level 1, Building 1, 20 Bridge Street, Pymble NSW 2073</v>
      </c>
    </row>
    <row r="148" spans="2:8" ht="41.25" customHeight="1" x14ac:dyDescent="0.2">
      <c r="B148" s="8" t="str">
        <f>MasterTable[Group Title]</f>
        <v>Construction &amp; Trades</v>
      </c>
      <c r="C148" s="8" t="str">
        <f>MasterTable[Sub-Group Title]</f>
        <v>Building - Structure</v>
      </c>
      <c r="D148" s="9" t="str">
        <f>MasterTable[Name]</f>
        <v>Concrete Pumping Association of Australia</v>
      </c>
      <c r="E148" s="10" t="str">
        <f>MasterTable[Website]</f>
        <v>http://www.cpassoc.com.au/</v>
      </c>
      <c r="F148" s="10" t="str">
        <f>MasterTable[Phone]</f>
        <v>1300 136 636</v>
      </c>
      <c r="G148" s="10" t="str">
        <f>MasterTable[Email]</f>
        <v>info@cpassoc.com.au</v>
      </c>
      <c r="H148" s="10" t="str">
        <f>MasterTable[Post]</f>
        <v>PO Box 1194, Wollongong NSW 2500</v>
      </c>
    </row>
    <row r="149" spans="2:8" ht="41.25" customHeight="1" x14ac:dyDescent="0.2">
      <c r="B149" s="8" t="str">
        <f>MasterTable[Group Title]</f>
        <v>Construction &amp; Trades</v>
      </c>
      <c r="C149" s="8" t="str">
        <f>MasterTable[Sub-Group Title]</f>
        <v>Building - Structure</v>
      </c>
      <c r="D149" s="9" t="str">
        <f>MasterTable[Name]</f>
        <v>Australasian Concrete Repair Association</v>
      </c>
      <c r="E149" s="10" t="str">
        <f>MasterTable[Website]</f>
        <v>http://www.acrassoc.com.au/</v>
      </c>
      <c r="F149" s="10" t="str">
        <f>MasterTable[Phone]</f>
        <v>02 9645 3692</v>
      </c>
      <c r="G149" s="10" t="str">
        <f>MasterTable[Email]</f>
        <v>info@acrassoc.com.au</v>
      </c>
      <c r="H149" s="10" t="str">
        <f>MasterTable[Post]</f>
        <v>PO Box 452, Chester Hill NSW 2162</v>
      </c>
    </row>
    <row r="150" spans="2:8" ht="41.25" customHeight="1" x14ac:dyDescent="0.2">
      <c r="B150" s="8" t="str">
        <f>MasterTable[Group Title]</f>
        <v>Construction &amp; Trades</v>
      </c>
      <c r="C150" s="8" t="str">
        <f>MasterTable[Sub-Group Title]</f>
        <v>Building - Structure</v>
      </c>
      <c r="D150" s="9" t="str">
        <f>MasterTable[Name]</f>
        <v>National Bricklayers Association</v>
      </c>
      <c r="E150" s="10" t="str">
        <f>MasterTable[Website]</f>
        <v>http://nationalbricklayersassociation.com.au/</v>
      </c>
      <c r="F150" s="10" t="str">
        <f>MasterTable[Phone]</f>
        <v>0418 313 652</v>
      </c>
      <c r="G150" s="10" t="str">
        <f>MasterTable[Email]</f>
        <v>info@nationalbricklayers.com.au</v>
      </c>
      <c r="H150" s="10" t="str">
        <f>MasterTable[Post]</f>
        <v>PO Box 6049, Croydon North, VIC 3136</v>
      </c>
    </row>
    <row r="151" spans="2:8" ht="41.25" customHeight="1" x14ac:dyDescent="0.2">
      <c r="B151" s="8" t="str">
        <f>MasterTable[Group Title]</f>
        <v>Construction &amp; Trades</v>
      </c>
      <c r="C151" s="8" t="str">
        <f>MasterTable[Sub-Group Title]</f>
        <v>Building - Structure</v>
      </c>
      <c r="D151" s="9" t="str">
        <f>MasterTable[Name]</f>
        <v>Masonry Contractors Australia</v>
      </c>
      <c r="E151" s="10" t="str">
        <f>MasterTable[Website]</f>
        <v>https://masonrycontractors.com.au</v>
      </c>
      <c r="F151" s="10" t="str">
        <f>MasterTable[Phone]</f>
        <v>02 9296 6661</v>
      </c>
      <c r="G151" s="10" t="str">
        <f>MasterTable[Email]</f>
        <v>N/A</v>
      </c>
      <c r="H151" s="10" t="str">
        <f>MasterTable[Post]</f>
        <v>52 Parramatta Rd, Forest Lodge NSW 2037</v>
      </c>
    </row>
    <row r="152" spans="2:8" ht="41.25" customHeight="1" x14ac:dyDescent="0.2">
      <c r="B152" s="8" t="str">
        <f>MasterTable[Group Title]</f>
        <v>Construction &amp; Trades</v>
      </c>
      <c r="C152" s="8" t="str">
        <f>MasterTable[Sub-Group Title]</f>
        <v>Building - Structure</v>
      </c>
      <c r="D152" s="9" t="str">
        <f>MasterTable[Name]</f>
        <v>Metal Roofing &amp; Cladding Association of Australia</v>
      </c>
      <c r="E152" s="10" t="str">
        <f>MasterTable[Website]</f>
        <v>http://www.mrcaa.com.au/</v>
      </c>
      <c r="F152" s="10" t="str">
        <f>MasterTable[Phone]</f>
        <v>02 9296 6660</v>
      </c>
      <c r="G152" s="10" t="str">
        <f>MasterTable[Email]</f>
        <v>mrcaa@mrcaa.com.au</v>
      </c>
      <c r="H152" s="10" t="str">
        <f>MasterTable[Post]</f>
        <v>52 Parramatta Road, Forest Lodge NSW 2037</v>
      </c>
    </row>
    <row r="153" spans="2:8" ht="41.25" customHeight="1" x14ac:dyDescent="0.2">
      <c r="B153" s="8" t="str">
        <f>MasterTable[Group Title]</f>
        <v>Construction &amp; Trades</v>
      </c>
      <c r="C153" s="8" t="str">
        <f>MasterTable[Sub-Group Title]</f>
        <v>Building - Structure</v>
      </c>
      <c r="D153" s="9" t="str">
        <f>MasterTable[Name]</f>
        <v>Welding Technology Institute of Australia</v>
      </c>
      <c r="E153" s="10" t="str">
        <f>MasterTable[Website]</f>
        <v>http://wtia.com.au/</v>
      </c>
      <c r="F153" s="10" t="str">
        <f>MasterTable[Phone]</f>
        <v>02 8748 0100</v>
      </c>
      <c r="G153" s="10" t="str">
        <f>MasterTable[Email]</f>
        <v>info@wtia.com.au</v>
      </c>
      <c r="H153" s="10" t="str">
        <f>MasterTable[Post]</f>
        <v>PO Box 197, Macquarie Park BC NSW 1670</v>
      </c>
    </row>
    <row r="154" spans="2:8" ht="41.25" customHeight="1" x14ac:dyDescent="0.2">
      <c r="B154" s="8" t="str">
        <f>MasterTable[Group Title]</f>
        <v>Construction &amp; Trades</v>
      </c>
      <c r="C154" s="8" t="str">
        <f>MasterTable[Sub-Group Title]</f>
        <v>Building - Structure</v>
      </c>
      <c r="D154" s="9" t="str">
        <f>MasterTable[Name]</f>
        <v>Australian Brick &amp; Blocklaying Training Foundation Ltd</v>
      </c>
      <c r="E154" s="10" t="str">
        <f>MasterTable[Website]</f>
        <v>http://www.abbtf.com.au/</v>
      </c>
      <c r="F154" s="10" t="str">
        <f>MasterTable[Phone]</f>
        <v>1300 66 44 96</v>
      </c>
      <c r="G154" s="10" t="str">
        <f>MasterTable[Email]</f>
        <v>abbtf.wa@abbtf.com.au</v>
      </c>
      <c r="H154" s="10" t="str">
        <f>MasterTable[Post]</f>
        <v>N/A</v>
      </c>
    </row>
    <row r="155" spans="2:8" ht="41.25" customHeight="1" x14ac:dyDescent="0.2">
      <c r="B155" s="8" t="str">
        <f>MasterTable[Group Title]</f>
        <v>Construction &amp; Trades</v>
      </c>
      <c r="C155" s="8" t="str">
        <f>MasterTable[Sub-Group Title]</f>
        <v>General</v>
      </c>
      <c r="D155" s="9" t="str">
        <f>MasterTable[Name]</f>
        <v>Master Builders Australia (Western Australia)</v>
      </c>
      <c r="E155" s="10" t="str">
        <f>MasterTable[Website]</f>
        <v>http://www.mbawa.com/</v>
      </c>
      <c r="F155" s="10" t="str">
        <f>MasterTable[Phone]</f>
        <v>08 9476 9800 </v>
      </c>
      <c r="G155" s="10" t="str">
        <f>MasterTable[Email]</f>
        <v>mba@mbawa.com</v>
      </c>
      <c r="H155" s="10" t="str">
        <f>MasterTable[Post]</f>
        <v>35-37 Havelock Street, West Perth WA 6005 </v>
      </c>
    </row>
    <row r="156" spans="2:8" ht="41.25" customHeight="1" x14ac:dyDescent="0.2">
      <c r="B156" s="8" t="str">
        <f>MasterTable[Group Title]</f>
        <v>Construction &amp; Trades</v>
      </c>
      <c r="C156" s="8" t="str">
        <f>MasterTable[Sub-Group Title]</f>
        <v>General</v>
      </c>
      <c r="D156" s="9" t="str">
        <f>MasterTable[Name]</f>
        <v>Building Products Innovation Council</v>
      </c>
      <c r="E156" s="10" t="str">
        <f>MasterTable[Website]</f>
        <v>http://www.bpic.asn.au/</v>
      </c>
      <c r="F156" s="10" t="str">
        <f>MasterTable[Phone]</f>
        <v>N/A</v>
      </c>
      <c r="G156" s="10" t="str">
        <f>MasterTable[Email]</f>
        <v>N/A</v>
      </c>
      <c r="H156" s="10" t="str">
        <f>MasterTable[Post]</f>
        <v>PO Box 417, Randwick NSW 2031</v>
      </c>
    </row>
    <row r="157" spans="2:8" ht="41.25" customHeight="1" x14ac:dyDescent="0.2">
      <c r="B157" s="8" t="str">
        <f>MasterTable[Group Title]</f>
        <v>Construction &amp; Trades</v>
      </c>
      <c r="C157" s="8" t="str">
        <f>MasterTable[Sub-Group Title]</f>
        <v>General</v>
      </c>
      <c r="D157" s="9" t="str">
        <f>MasterTable[Name]</f>
        <v>Australian Constructors Association</v>
      </c>
      <c r="E157" s="10" t="str">
        <f>MasterTable[Website]</f>
        <v>http://www.constructors.com.au/</v>
      </c>
      <c r="F157" s="10" t="str">
        <f>MasterTable[Phone]</f>
        <v>02 9466 5522</v>
      </c>
      <c r="G157" s="10" t="str">
        <f>MasterTable[Email]</f>
        <v>N/A</v>
      </c>
      <c r="H157" s="10" t="str">
        <f>MasterTable[Post]</f>
        <v>51 Walker Street, North Sydney NSW 2060</v>
      </c>
    </row>
    <row r="158" spans="2:8" ht="41.25" customHeight="1" x14ac:dyDescent="0.2">
      <c r="B158" s="8" t="str">
        <f>MasterTable[Group Title]</f>
        <v>Construction &amp; Trades</v>
      </c>
      <c r="C158" s="8" t="str">
        <f>MasterTable[Sub-Group Title]</f>
        <v>General</v>
      </c>
      <c r="D158" s="9" t="str">
        <f>MasterTable[Name]</f>
        <v>Construction Contractors Association of Western Australia</v>
      </c>
      <c r="E158" s="10" t="str">
        <f>MasterTable[Website]</f>
        <v>http://www.ccawa.com.au/</v>
      </c>
      <c r="F158" s="10" t="str">
        <f>MasterTable[Phone]</f>
        <v>0408 450 071</v>
      </c>
      <c r="G158" s="10" t="str">
        <f>MasterTable[Email]</f>
        <v>ccawa@iinet.net.au</v>
      </c>
      <c r="H158" s="10" t="str">
        <f>MasterTable[Post]</f>
        <v>PO Box 3143, East Perth WA 6892</v>
      </c>
    </row>
    <row r="159" spans="2:8" ht="41.25" customHeight="1" x14ac:dyDescent="0.2">
      <c r="B159" s="8" t="str">
        <f>MasterTable[Group Title]</f>
        <v>Construction &amp; Trades</v>
      </c>
      <c r="C159" s="8" t="str">
        <f>MasterTable[Sub-Group Title]</f>
        <v>General</v>
      </c>
      <c r="D159" s="9" t="str">
        <f>MasterTable[Name]</f>
        <v>Australian Sustainable Built Environment Council</v>
      </c>
      <c r="E159" s="10" t="str">
        <f>MasterTable[Website]</f>
        <v>http://www.asbec.asn.au/</v>
      </c>
      <c r="F159" s="10" t="str">
        <f>MasterTable[Phone]</f>
        <v>02 8006 0828</v>
      </c>
      <c r="G159" s="10" t="str">
        <f>MasterTable[Email]</f>
        <v>admin@asbec.asn.au</v>
      </c>
      <c r="H159" s="10" t="str">
        <f>MasterTable[Post]</f>
        <v>5/104 Commonwealth Street, Surry Hills NSW 2010</v>
      </c>
    </row>
    <row r="160" spans="2:8" ht="41.25" customHeight="1" x14ac:dyDescent="0.2">
      <c r="B160" s="8" t="str">
        <f>MasterTable[Group Title]</f>
        <v>Construction &amp; Trades</v>
      </c>
      <c r="C160" s="8" t="str">
        <f>MasterTable[Sub-Group Title]</f>
        <v>Heavy and Civil Engineering Construction</v>
      </c>
      <c r="D160" s="9" t="str">
        <f>MasterTable[Name]</f>
        <v>Civil Contractors Federation</v>
      </c>
      <c r="E160" s="10" t="str">
        <f>MasterTable[Website]</f>
        <v>http://www.civilcontractors.com/</v>
      </c>
      <c r="F160" s="10" t="str">
        <f>MasterTable[Phone]</f>
        <v>02 6273 8312</v>
      </c>
      <c r="G160" s="10" t="str">
        <f>MasterTable[Email]</f>
        <v>ccfnat@civilcontractors.com</v>
      </c>
      <c r="H160" s="10" t="str">
        <f>MasterTable[Post]</f>
        <v>11 National Circuit, Barton ACT 2600</v>
      </c>
    </row>
    <row r="161" spans="2:8" ht="41.25" customHeight="1" x14ac:dyDescent="0.2">
      <c r="B161" s="8" t="str">
        <f>MasterTable[Group Title]</f>
        <v>Construction &amp; Trades</v>
      </c>
      <c r="C161" s="8" t="str">
        <f>MasterTable[Sub-Group Title]</f>
        <v>Heavy and Civil Engineering Construction</v>
      </c>
      <c r="D161" s="9" t="str">
        <f>MasterTable[Name]</f>
        <v>Roads Australia</v>
      </c>
      <c r="E161" s="10" t="str">
        <f>MasterTable[Website]</f>
        <v>http://www.roads.org.au/</v>
      </c>
      <c r="F161" s="10" t="str">
        <f>MasterTable[Phone]</f>
        <v>03 9821 5255</v>
      </c>
      <c r="G161" s="10" t="str">
        <f>MasterTable[Email]</f>
        <v>admin@roads.org.au</v>
      </c>
      <c r="H161" s="10" t="str">
        <f>MasterTable[Post]</f>
        <v>Level 2 / 437 St Kilda Road, Melbourne VIC 3004</v>
      </c>
    </row>
    <row r="162" spans="2:8" ht="41.25" customHeight="1" x14ac:dyDescent="0.2">
      <c r="B162" s="8" t="str">
        <f>MasterTable[Group Title]</f>
        <v>Construction &amp; Trades</v>
      </c>
      <c r="C162" s="8" t="str">
        <f>MasterTable[Sub-Group Title]</f>
        <v>Land Development and Site Preparation Services</v>
      </c>
      <c r="D162" s="9" t="str">
        <f>MasterTable[Name]</f>
        <v>Urban Development Institute of Australia</v>
      </c>
      <c r="E162" s="10" t="str">
        <f>MasterTable[Website]</f>
        <v>http://www.udia.com.au/</v>
      </c>
      <c r="F162" s="10" t="str">
        <f>MasterTable[Phone]</f>
        <v>08 9215 3400</v>
      </c>
      <c r="G162" s="10" t="str">
        <f>MasterTable[Email]</f>
        <v>udia@udiawa.com.au</v>
      </c>
      <c r="H162" s="10" t="str">
        <f>MasterTable[Post]</f>
        <v>Unit 26/Level 1, 3 Wexford Street, Subiaco WA 6008</v>
      </c>
    </row>
    <row r="163" spans="2:8" ht="41.25" customHeight="1" x14ac:dyDescent="0.2">
      <c r="B163" s="8" t="str">
        <f>MasterTable[Group Title]</f>
        <v>Construction &amp; Trades</v>
      </c>
      <c r="C163" s="8" t="str">
        <f>MasterTable[Sub-Group Title]</f>
        <v>Non-Residential Building Construction</v>
      </c>
      <c r="D163" s="9" t="str">
        <f>MasterTable[Name]</f>
        <v>Australian Shop &amp; Office Fitting Industry Association</v>
      </c>
      <c r="E163" s="10" t="str">
        <f>MasterTable[Website]</f>
        <v>http://asofia.com.au/</v>
      </c>
      <c r="F163" s="10" t="str">
        <f>MasterTable[Phone]</f>
        <v>02 4369 0055</v>
      </c>
      <c r="G163" s="10" t="str">
        <f>MasterTable[Email]</f>
        <v>contact@asofia.com.au</v>
      </c>
      <c r="H163" s="10" t="str">
        <f>MasterTable[Post]</f>
        <v>PO Box 6347, Kincumber NSW 2251</v>
      </c>
    </row>
    <row r="164" spans="2:8" ht="41.25" customHeight="1" x14ac:dyDescent="0.2">
      <c r="B164" s="8" t="str">
        <f>MasterTable[Group Title]</f>
        <v>Construction &amp; Trades</v>
      </c>
      <c r="C164" s="8" t="str">
        <f>MasterTable[Sub-Group Title]</f>
        <v>Other Construction Services</v>
      </c>
      <c r="D164" s="9" t="str">
        <f>MasterTable[Name]</f>
        <v>Landscape Industries Association Western Australia</v>
      </c>
      <c r="E164" s="10" t="str">
        <f>MasterTable[Website]</f>
        <v>http://www.landscapewa.com.au/www/home/</v>
      </c>
      <c r="F164" s="10" t="str">
        <f>MasterTable[Phone]</f>
        <v>0438 523 855</v>
      </c>
      <c r="G164" s="10" t="str">
        <f>MasterTable[Email]</f>
        <v>info@landscapewa.com.au</v>
      </c>
      <c r="H164" s="10" t="str">
        <f>MasterTable[Post]</f>
        <v>PO Box 9081, Nicholson Road, Subiaco WA 6008</v>
      </c>
    </row>
    <row r="165" spans="2:8" ht="41.25" customHeight="1" x14ac:dyDescent="0.2">
      <c r="B165" s="8" t="str">
        <f>MasterTable[Group Title]</f>
        <v>Construction &amp; Trades</v>
      </c>
      <c r="C165" s="8" t="str">
        <f>MasterTable[Sub-Group Title]</f>
        <v>Other Construction Services</v>
      </c>
      <c r="D165" s="9" t="str">
        <f>MasterTable[Name]</f>
        <v>Roadmarking Industry Association of Australia</v>
      </c>
      <c r="E165" s="10" t="str">
        <f>MasterTable[Website]</f>
        <v>http://riaa.com.au/</v>
      </c>
      <c r="F165" s="10" t="str">
        <f>MasterTable[Phone]</f>
        <v>1300 625 983</v>
      </c>
      <c r="G165" s="10" t="str">
        <f>MasterTable[Email]</f>
        <v>N/A</v>
      </c>
      <c r="H165" s="10" t="str">
        <f>MasterTable[Post]</f>
        <v>PO Box 5070, Hallam VIC 3803</v>
      </c>
    </row>
    <row r="166" spans="2:8" ht="41.25" customHeight="1" x14ac:dyDescent="0.2">
      <c r="B166" s="8" t="str">
        <f>MasterTable[Group Title]</f>
        <v>Construction &amp; Trades</v>
      </c>
      <c r="C166" s="8" t="str">
        <f>MasterTable[Sub-Group Title]</f>
        <v>Other Construction Services</v>
      </c>
      <c r="D166" s="9" t="str">
        <f>MasterTable[Name]</f>
        <v>Hire and Rental Industry Association</v>
      </c>
      <c r="E166" s="10" t="str">
        <f>MasterTable[Website]</f>
        <v>https://www.hireandrental.com.au/</v>
      </c>
      <c r="F166" s="10" t="str">
        <f>MasterTable[Phone]</f>
        <v>02 9998 2255</v>
      </c>
      <c r="G166" s="10" t="str">
        <f>MasterTable[Email]</f>
        <v>info@hireandrental.com.au</v>
      </c>
      <c r="H166" s="10" t="str">
        <f>MasterTable[Post]</f>
        <v>PO Box 1304, Mona Vale NSW 1660</v>
      </c>
    </row>
    <row r="167" spans="2:8" ht="41.25" customHeight="1" x14ac:dyDescent="0.2">
      <c r="B167" s="8" t="str">
        <f>MasterTable[Group Title]</f>
        <v>Construction &amp; Trades</v>
      </c>
      <c r="C167" s="8" t="str">
        <f>MasterTable[Sub-Group Title]</f>
        <v>Other Construction Services</v>
      </c>
      <c r="D167" s="9" t="str">
        <f>MasterTable[Name]</f>
        <v>Crane Industry Council of Australia</v>
      </c>
      <c r="E167" s="10" t="str">
        <f>MasterTable[Website]</f>
        <v>http://cica.com.au/</v>
      </c>
      <c r="F167" s="10" t="str">
        <f>MasterTable[Phone]</f>
        <v>03 9501 0078</v>
      </c>
      <c r="G167" s="10" t="str">
        <f>MasterTable[Email]</f>
        <v>admin@cica.com.au</v>
      </c>
      <c r="H167" s="10" t="str">
        <f>MasterTable[Post]</f>
        <v>PO Box 136, Mount Waverley VIC 3149</v>
      </c>
    </row>
    <row r="168" spans="2:8" ht="41.25" customHeight="1" x14ac:dyDescent="0.2">
      <c r="B168" s="8" t="str">
        <f>MasterTable[Group Title]</f>
        <v>Construction &amp; Trades</v>
      </c>
      <c r="C168" s="8" t="str">
        <f>MasterTable[Sub-Group Title]</f>
        <v>Other Construction Services</v>
      </c>
      <c r="D168" s="9" t="str">
        <f>MasterTable[Name]</f>
        <v>Crane Association of Western Australia</v>
      </c>
      <c r="E168" s="10" t="str">
        <f>MasterTable[Website]</f>
        <v>http://www.cawa.net.au/</v>
      </c>
      <c r="F168" s="10" t="str">
        <f>MasterTable[Phone]</f>
        <v>08 9427 0840</v>
      </c>
      <c r="G168" s="10" t="str">
        <f>MasterTable[Email]</f>
        <v>crane@casm.com.au</v>
      </c>
      <c r="H168" s="10" t="str">
        <f>MasterTable[Post]</f>
        <v>PO Box 8463, Perth Business Centre WA 6849</v>
      </c>
    </row>
    <row r="169" spans="2:8" ht="41.25" customHeight="1" x14ac:dyDescent="0.2">
      <c r="B169" s="8" t="str">
        <f>MasterTable[Group Title]</f>
        <v>Construction &amp; Trades</v>
      </c>
      <c r="C169" s="8" t="str">
        <f>MasterTable[Sub-Group Title]</f>
        <v>Residential Building Construction</v>
      </c>
      <c r="D169" s="9" t="str">
        <f>MasterTable[Name]</f>
        <v>Housing Industry Association</v>
      </c>
      <c r="E169" s="10" t="str">
        <f>MasterTable[Website]</f>
        <v>http://hia.com.au/</v>
      </c>
      <c r="F169" s="10" t="str">
        <f>MasterTable[Phone]</f>
        <v>08 9492 9200</v>
      </c>
      <c r="G169" s="10" t="str">
        <f>MasterTable[Email]</f>
        <v>enquiry@hia.com.au</v>
      </c>
      <c r="H169" s="10" t="str">
        <f>MasterTable[Post]</f>
        <v>PO Box 1494, Osborne Park DC WA 6916</v>
      </c>
    </row>
    <row r="170" spans="2:8" ht="41.25" customHeight="1" x14ac:dyDescent="0.2">
      <c r="B170" s="8" t="str">
        <f>MasterTable[Group Title]</f>
        <v>Education And Training</v>
      </c>
      <c r="C170" s="8" t="str">
        <f>MasterTable[Sub-Group Title]</f>
        <v>General</v>
      </c>
      <c r="D170" s="9" t="str">
        <f>MasterTable[Name]</f>
        <v>Department of Education</v>
      </c>
      <c r="E170" s="10" t="str">
        <f>MasterTable[Website]</f>
        <v>https://www.education.wa.edu.au</v>
      </c>
      <c r="F170" s="10" t="str">
        <f>MasterTable[Phone]</f>
        <v>08 9264 4111</v>
      </c>
      <c r="G170" s="10" t="str">
        <f>MasterTable[Email]</f>
        <v>N/A</v>
      </c>
      <c r="H170" s="10" t="str">
        <f>MasterTable[Post]</f>
        <v>151 Royal Street, East Perth WA 6004</v>
      </c>
    </row>
    <row r="171" spans="2:8" ht="41.25" customHeight="1" x14ac:dyDescent="0.2">
      <c r="B171" s="8" t="str">
        <f>MasterTable[Group Title]</f>
        <v>Education And Training</v>
      </c>
      <c r="C171" s="8" t="str">
        <f>MasterTable[Sub-Group Title]</f>
        <v>General</v>
      </c>
      <c r="D171" s="9" t="str">
        <f>MasterTable[Name]</f>
        <v>Department of Training and Workforce Development</v>
      </c>
      <c r="E171" s="10" t="str">
        <f>MasterTable[Website]</f>
        <v>http://www.dtwd.wa.gov.au/</v>
      </c>
      <c r="F171" s="10" t="str">
        <f>MasterTable[Phone]</f>
        <v>08 6551 5000</v>
      </c>
      <c r="G171" s="10" t="str">
        <f>MasterTable[Email]</f>
        <v>info@dtwd.wa.gov.au</v>
      </c>
      <c r="H171" s="10" t="str">
        <f>MasterTable[Post]</f>
        <v>Locked Bag 16, Osborne Park DC WA 6916</v>
      </c>
    </row>
    <row r="172" spans="2:8" ht="41.25" customHeight="1" x14ac:dyDescent="0.2">
      <c r="B172" s="8" t="str">
        <f>MasterTable[Group Title]</f>
        <v>Education And Training</v>
      </c>
      <c r="C172" s="8" t="str">
        <f>MasterTable[Sub-Group Title]</f>
        <v>Preschool Education</v>
      </c>
      <c r="D172" s="9" t="str">
        <f>MasterTable[Name]</f>
        <v>Early Childhood Australia</v>
      </c>
      <c r="E172" s="10" t="str">
        <f>MasterTable[Website]</f>
        <v>http://www.earlychildhoodaustralia.org.au/</v>
      </c>
      <c r="F172" s="10" t="str">
        <f>MasterTable[Phone]</f>
        <v>1800 356 900</v>
      </c>
      <c r="G172" s="10" t="str">
        <f>MasterTable[Email]</f>
        <v>ecawa@earlychildhood.org.au</v>
      </c>
      <c r="H172" s="10" t="str">
        <f>MasterTable[Post]</f>
        <v>PO Box 1023, Cloverdale WA 6983</v>
      </c>
    </row>
    <row r="173" spans="2:8" ht="41.25" customHeight="1" x14ac:dyDescent="0.2">
      <c r="B173" s="8" t="str">
        <f>MasterTable[Group Title]</f>
        <v>Education And Training</v>
      </c>
      <c r="C173" s="8" t="str">
        <f>MasterTable[Sub-Group Title]</f>
        <v>Preschool Education</v>
      </c>
      <c r="D173" s="9" t="str">
        <f>MasterTable[Name]</f>
        <v>Australian Childcare Alliance Western Australia</v>
      </c>
      <c r="E173" s="10" t="str">
        <f>MasterTable[Website]</f>
        <v>https://wa.childcarealliance.org.au/</v>
      </c>
      <c r="F173" s="10" t="str">
        <f>MasterTable[Phone]</f>
        <v>1300 062 645</v>
      </c>
      <c r="G173" s="10" t="str">
        <f>MasterTable[Email]</f>
        <v>wa@childcarealliance.org.au</v>
      </c>
      <c r="H173" s="10" t="str">
        <f>MasterTable[Post]</f>
        <v>PO Box 196, South Perth WA 6951</v>
      </c>
    </row>
    <row r="174" spans="2:8" ht="41.25" customHeight="1" x14ac:dyDescent="0.2">
      <c r="B174" s="8" t="str">
        <f>MasterTable[Group Title]</f>
        <v>Education And Training</v>
      </c>
      <c r="C174" s="8" t="str">
        <f>MasterTable[Sub-Group Title]</f>
        <v>School Education</v>
      </c>
      <c r="D174" s="9" t="str">
        <f>MasterTable[Name]</f>
        <v>Association of Independent Schools WA</v>
      </c>
      <c r="E174" s="10" t="str">
        <f>MasterTable[Website]</f>
        <v>https://www.ais.wa.edu.au</v>
      </c>
      <c r="F174" s="10" t="str">
        <f>MasterTable[Phone]</f>
        <v>08 9441 1600</v>
      </c>
      <c r="G174" s="10" t="str">
        <f>MasterTable[Email]</f>
        <v>reception@ais.wa.edu.au</v>
      </c>
      <c r="H174" s="10" t="str">
        <f>MasterTable[Post]</f>
        <v>PO Box 1817, Osborne Park DC WA 6916</v>
      </c>
    </row>
    <row r="175" spans="2:8" ht="41.25" customHeight="1" x14ac:dyDescent="0.2">
      <c r="B175" s="8" t="str">
        <f>MasterTable[Group Title]</f>
        <v>Education And Training</v>
      </c>
      <c r="C175" s="8" t="str">
        <f>MasterTable[Sub-Group Title]</f>
        <v>School Education</v>
      </c>
      <c r="D175" s="9" t="str">
        <f>MasterTable[Name]</f>
        <v>Catholic Education Western Australia</v>
      </c>
      <c r="E175" s="10" t="str">
        <f>MasterTable[Website]</f>
        <v>http://internet.ceo.wa.edu.au/</v>
      </c>
      <c r="F175" s="10" t="str">
        <f>MasterTable[Phone]</f>
        <v>08 6380 5200</v>
      </c>
      <c r="G175" s="10" t="str">
        <f>MasterTable[Email]</f>
        <v>N/A</v>
      </c>
      <c r="H175" s="10" t="str">
        <f>MasterTable[Post]</f>
        <v>PO Box 198, Leederville WA 6903</v>
      </c>
    </row>
    <row r="176" spans="2:8" ht="41.25" customHeight="1" x14ac:dyDescent="0.2">
      <c r="B176" s="8" t="str">
        <f>MasterTable[Group Title]</f>
        <v>Education And Training</v>
      </c>
      <c r="C176" s="8" t="str">
        <f>MasterTable[Sub-Group Title]</f>
        <v>School Education</v>
      </c>
      <c r="D176" s="9" t="str">
        <f>MasterTable[Name]</f>
        <v>Australian Boarding Schools Association</v>
      </c>
      <c r="E176" s="10" t="str">
        <f>MasterTable[Website]</f>
        <v>http://www.boarding.org.au/</v>
      </c>
      <c r="F176" s="10" t="str">
        <f>MasterTable[Phone]</f>
        <v>07 3205 4940</v>
      </c>
      <c r="G176" s="10" t="str">
        <f>MasterTable[Email]</f>
        <v>absa@boarding.org.au</v>
      </c>
      <c r="H176" s="10" t="str">
        <f>MasterTable[Post]</f>
        <v>PO Box 5569, Brendale DC, QLD 4500</v>
      </c>
    </row>
    <row r="177" spans="2:8" ht="41.25" customHeight="1" x14ac:dyDescent="0.2">
      <c r="B177" s="8" t="str">
        <f>MasterTable[Group Title]</f>
        <v>Education And Training</v>
      </c>
      <c r="C177" s="8" t="str">
        <f>MasterTable[Sub-Group Title]</f>
        <v>School Education</v>
      </c>
      <c r="D177" s="9" t="str">
        <f>MasterTable[Name]</f>
        <v>Western Australian Primary Principals Association</v>
      </c>
      <c r="E177" s="10" t="str">
        <f>MasterTable[Website]</f>
        <v>http://www.wappa.asn.au/</v>
      </c>
      <c r="F177" s="10" t="str">
        <f>MasterTable[Phone]</f>
        <v>08 6380 1755</v>
      </c>
      <c r="G177" s="10" t="str">
        <f>MasterTable[Email]</f>
        <v>N/A</v>
      </c>
      <c r="H177" s="10" t="str">
        <f>MasterTable[Post]</f>
        <v>PO Box 1199, West Leederville WA 6901</v>
      </c>
    </row>
    <row r="178" spans="2:8" ht="41.25" customHeight="1" x14ac:dyDescent="0.2">
      <c r="B178" s="8" t="str">
        <f>MasterTable[Group Title]</f>
        <v>Education And Training</v>
      </c>
      <c r="C178" s="8" t="str">
        <f>MasterTable[Sub-Group Title]</f>
        <v>School Education</v>
      </c>
      <c r="D178" s="9" t="str">
        <f>MasterTable[Name]</f>
        <v>Western Australian Secondary School Executives Association</v>
      </c>
      <c r="E178" s="10" t="str">
        <f>MasterTable[Website]</f>
        <v>http://www.wassea.asn.au/</v>
      </c>
      <c r="F178" s="10" t="str">
        <f>MasterTable[Phone]</f>
        <v>08 9443 72 62</v>
      </c>
      <c r="G178" s="10" t="str">
        <f>MasterTable[Email]</f>
        <v>president@wassea.asn.au</v>
      </c>
      <c r="H178" s="10" t="str">
        <f>MasterTable[Post]</f>
        <v>Room 1B, Tuart College, 105 Banksia Street, Tuart Hill WA 6060</v>
      </c>
    </row>
    <row r="179" spans="2:8" ht="41.25" customHeight="1" x14ac:dyDescent="0.2">
      <c r="B179" s="8" t="str">
        <f>MasterTable[Group Title]</f>
        <v>Education And Training</v>
      </c>
      <c r="C179" s="8" t="str">
        <f>MasterTable[Sub-Group Title]</f>
        <v>School Education</v>
      </c>
      <c r="D179" s="9" t="str">
        <f>MasterTable[Name]</f>
        <v>Australian Association of Special Education</v>
      </c>
      <c r="E179" s="10" t="str">
        <f>MasterTable[Website]</f>
        <v>http://aase.edu.au/</v>
      </c>
      <c r="F179" s="10" t="str">
        <f>MasterTable[Phone]</f>
        <v>N/A</v>
      </c>
      <c r="G179" s="10" t="str">
        <f>MasterTable[Email]</f>
        <v>office@aase.edu.au</v>
      </c>
      <c r="H179" s="10" t="str">
        <f>MasterTable[Post]</f>
        <v>PO Box 1221, Burwood NSW 2047</v>
      </c>
    </row>
    <row r="180" spans="2:8" ht="41.25" customHeight="1" x14ac:dyDescent="0.2">
      <c r="B180" s="8" t="str">
        <f>MasterTable[Group Title]</f>
        <v>Education And Training</v>
      </c>
      <c r="C180" s="8" t="str">
        <f>MasterTable[Sub-Group Title]</f>
        <v>School Education</v>
      </c>
      <c r="D180" s="9" t="str">
        <f>MasterTable[Name]</f>
        <v>Western Australian Education Support Principals and Administrators Association</v>
      </c>
      <c r="E180" s="10" t="str">
        <f>MasterTable[Website]</f>
        <v>http://www.waespaa.com.au/</v>
      </c>
      <c r="F180" s="10" t="str">
        <f>MasterTable[Phone]</f>
        <v>N/A</v>
      </c>
      <c r="G180" s="10" t="str">
        <f>MasterTable[Email]</f>
        <v>Linda.Lane@education.wa.edu.au</v>
      </c>
      <c r="H180" s="10" t="str">
        <f>MasterTable[Post]</f>
        <v>PO Box 2339, Warwick WA 6024</v>
      </c>
    </row>
    <row r="181" spans="2:8" ht="41.25" customHeight="1" x14ac:dyDescent="0.2">
      <c r="B181" s="8" t="str">
        <f>MasterTable[Group Title]</f>
        <v>Education And Training</v>
      </c>
      <c r="C181" s="8" t="str">
        <f>MasterTable[Sub-Group Title]</f>
        <v>School Education</v>
      </c>
      <c r="D181" s="9" t="str">
        <f>MasterTable[Name]</f>
        <v>Teacher Registration Board of WA</v>
      </c>
      <c r="E181" s="10" t="str">
        <f>MasterTable[Website]</f>
        <v>http://www.trb.wa.gov.au/</v>
      </c>
      <c r="F181" s="10" t="str">
        <f>MasterTable[Phone]</f>
        <v>08 9230 0600</v>
      </c>
      <c r="G181" s="10" t="str">
        <f>MasterTable[Email]</f>
        <v>info@trb.wa.gov.au</v>
      </c>
      <c r="H181" s="10" t="str">
        <f>MasterTable[Post]</f>
        <v>PO Box 1416, Osborne Park DC WA 6916</v>
      </c>
    </row>
    <row r="182" spans="2:8" ht="41.25" customHeight="1" x14ac:dyDescent="0.2">
      <c r="B182" s="8" t="str">
        <f>MasterTable[Group Title]</f>
        <v>Education And Training</v>
      </c>
      <c r="C182" s="8" t="str">
        <f>MasterTable[Sub-Group Title]</f>
        <v>Tertiary Education</v>
      </c>
      <c r="D182" s="9" t="str">
        <f>MasterTable[Name]</f>
        <v>Universities Australia</v>
      </c>
      <c r="E182" s="10" t="str">
        <f>MasterTable[Website]</f>
        <v>https://www.universitiesaustralia.edu.au/</v>
      </c>
      <c r="F182" s="10" t="str">
        <f>MasterTable[Phone]</f>
        <v>02 6285 8100</v>
      </c>
      <c r="G182" s="10" t="str">
        <f>MasterTable[Email]</f>
        <v>N/A</v>
      </c>
      <c r="H182" s="10" t="str">
        <f>MasterTable[Post]</f>
        <v>GPO Box 1142, Canberra ACT 2601</v>
      </c>
    </row>
    <row r="183" spans="2:8" ht="41.25" customHeight="1" x14ac:dyDescent="0.2">
      <c r="B183" s="8" t="str">
        <f>MasterTable[Group Title]</f>
        <v>Education And Training</v>
      </c>
      <c r="C183" s="8" t="str">
        <f>MasterTable[Sub-Group Title]</f>
        <v>Tertiary Education</v>
      </c>
      <c r="D183" s="9" t="str">
        <f>MasterTable[Name]</f>
        <v>Career Education Association of Western Australia</v>
      </c>
      <c r="E183" s="10" t="str">
        <f>MasterTable[Website]</f>
        <v>http://www.ceawa.org.au/</v>
      </c>
      <c r="F183" s="10" t="str">
        <f>MasterTable[Phone]</f>
        <v>0433 202 410</v>
      </c>
      <c r="G183" s="10" t="str">
        <f>MasterTable[Email]</f>
        <v>info@ceawa.org.au</v>
      </c>
      <c r="H183" s="10" t="str">
        <f>MasterTable[Post]</f>
        <v>PO Box 1446, South Perth WA 6951</v>
      </c>
    </row>
    <row r="184" spans="2:8" ht="41.25" customHeight="1" x14ac:dyDescent="0.2">
      <c r="B184" s="8" t="str">
        <f>MasterTable[Group Title]</f>
        <v>Education And Training</v>
      </c>
      <c r="C184" s="8" t="str">
        <f>MasterTable[Sub-Group Title]</f>
        <v>Tertiary Education</v>
      </c>
      <c r="D184" s="9" t="str">
        <f>MasterTable[Name]</f>
        <v>WA Private Education and Training Industry Association</v>
      </c>
      <c r="E184" s="10" t="str">
        <f>MasterTable[Website]</f>
        <v>http://wapetia.org.au/</v>
      </c>
      <c r="F184" s="10" t="str">
        <f>MasterTable[Phone]</f>
        <v>N/A</v>
      </c>
      <c r="G184" s="10" t="str">
        <f>MasterTable[Email]</f>
        <v>office@wapetia.org.au</v>
      </c>
      <c r="H184" s="10" t="str">
        <f>MasterTable[Post]</f>
        <v>PO Box 6, North Perth WA 6006</v>
      </c>
    </row>
    <row r="185" spans="2:8" ht="41.25" customHeight="1" x14ac:dyDescent="0.2">
      <c r="B185" s="8" t="str">
        <f>MasterTable[Group Title]</f>
        <v>Electricity, Gas, Water And Waste</v>
      </c>
      <c r="C185" s="8" t="str">
        <f>MasterTable[Sub-Group Title]</f>
        <v>Electricity &amp; Gas</v>
      </c>
      <c r="D185" s="9" t="str">
        <f>MasterTable[Name]</f>
        <v>Australian Energy Council</v>
      </c>
      <c r="E185" s="10" t="str">
        <f>MasterTable[Website]</f>
        <v>https://www.energycouncil.com.au/</v>
      </c>
      <c r="F185" s="10" t="str">
        <f>MasterTable[Phone]</f>
        <v>03 9205 3100</v>
      </c>
      <c r="G185" s="10" t="str">
        <f>MasterTable[Email]</f>
        <v>info@energycouncil.com.au</v>
      </c>
      <c r="H185" s="10" t="str">
        <f>MasterTable[Post]</f>
        <v>GPO Box 1823, Melbourne VIC 3001</v>
      </c>
    </row>
    <row r="186" spans="2:8" ht="41.25" customHeight="1" x14ac:dyDescent="0.2">
      <c r="B186" s="8" t="str">
        <f>MasterTable[Group Title]</f>
        <v>Electricity, Gas, Water And Waste</v>
      </c>
      <c r="C186" s="8" t="str">
        <f>MasterTable[Sub-Group Title]</f>
        <v>Electricity &amp; Gas</v>
      </c>
      <c r="D186" s="9" t="str">
        <f>MasterTable[Name]</f>
        <v>Energy Networks Australia</v>
      </c>
      <c r="E186" s="10" t="str">
        <f>MasterTable[Website]</f>
        <v>http://www.energynetworks.com.au/</v>
      </c>
      <c r="F186" s="10" t="str">
        <f>MasterTable[Phone]</f>
        <v>02 6272 1555</v>
      </c>
      <c r="G186" s="10" t="str">
        <f>MasterTable[Email]</f>
        <v>info@energynetworks.com.au</v>
      </c>
      <c r="H186" s="10" t="str">
        <f>MasterTable[Post]</f>
        <v>Level 1, 110 Giles Street, Kingston ACT 2604</v>
      </c>
    </row>
    <row r="187" spans="2:8" ht="41.25" customHeight="1" x14ac:dyDescent="0.2">
      <c r="B187" s="8" t="str">
        <f>MasterTable[Group Title]</f>
        <v>Electricity, Gas, Water And Waste</v>
      </c>
      <c r="C187" s="8" t="str">
        <f>MasterTable[Sub-Group Title]</f>
        <v>Electricity &amp; Gas</v>
      </c>
      <c r="D187" s="9" t="str">
        <f>MasterTable[Name]</f>
        <v>Clean Energy Council</v>
      </c>
      <c r="E187" s="10" t="str">
        <f>MasterTable[Website]</f>
        <v>https://www.cleanenergycouncil.org.au</v>
      </c>
      <c r="F187" s="10" t="str">
        <f>MasterTable[Phone]</f>
        <v>03 9929 4100</v>
      </c>
      <c r="G187" s="10" t="str">
        <f>MasterTable[Email]</f>
        <v>N/A</v>
      </c>
      <c r="H187" s="10" t="str">
        <f>MasterTable[Post]</f>
        <v>Level 15, 222 Exhibition Street, Melbourne VIC 3000</v>
      </c>
    </row>
    <row r="188" spans="2:8" ht="41.25" customHeight="1" x14ac:dyDescent="0.2">
      <c r="B188" s="8" t="str">
        <f>MasterTable[Group Title]</f>
        <v>Electricity, Gas, Water And Waste</v>
      </c>
      <c r="C188" s="8" t="str">
        <f>MasterTable[Sub-Group Title]</f>
        <v>Electricity &amp; Gas</v>
      </c>
      <c r="D188" s="9" t="str">
        <f>MasterTable[Name]</f>
        <v>Australian Geothermal Energy Association</v>
      </c>
      <c r="E188" s="10" t="str">
        <f>MasterTable[Website]</f>
        <v>http://www.agea.org.au/</v>
      </c>
      <c r="F188" s="10" t="str">
        <f>MasterTable[Phone]</f>
        <v>N/A</v>
      </c>
      <c r="G188" s="10" t="str">
        <f>MasterTable[Email]</f>
        <v>info@agea.org.au</v>
      </c>
      <c r="H188" s="10" t="str">
        <f>MasterTable[Post]</f>
        <v>PO Box 665, Unley BC SA 5061</v>
      </c>
    </row>
    <row r="189" spans="2:8" ht="41.25" customHeight="1" x14ac:dyDescent="0.2">
      <c r="B189" s="8" t="str">
        <f>MasterTable[Group Title]</f>
        <v>Electricity, Gas, Water And Waste</v>
      </c>
      <c r="C189" s="8" t="str">
        <f>MasterTable[Sub-Group Title]</f>
        <v>Electricity &amp; Gas</v>
      </c>
      <c r="D189" s="9" t="str">
        <f>MasterTable[Name]</f>
        <v>Australian Solar Council</v>
      </c>
      <c r="E189" s="10" t="str">
        <f>MasterTable[Website]</f>
        <v>http://www.solar.org.au/</v>
      </c>
      <c r="F189" s="10" t="str">
        <f>MasterTable[Phone]</f>
        <v>1300 768 204</v>
      </c>
      <c r="G189" s="10" t="str">
        <f>MasterTable[Email]</f>
        <v>N/A</v>
      </c>
      <c r="H189" s="10" t="str">
        <f>MasterTable[Post]</f>
        <v xml:space="preserve">PO Box 231, Mawson ACT 2607 </v>
      </c>
    </row>
    <row r="190" spans="2:8" ht="41.25" customHeight="1" x14ac:dyDescent="0.2">
      <c r="B190" s="8" t="str">
        <f>MasterTable[Group Title]</f>
        <v>Electricity, Gas, Water And Waste</v>
      </c>
      <c r="C190" s="8" t="str">
        <f>MasterTable[Sub-Group Title]</f>
        <v>Electricity &amp; Gas</v>
      </c>
      <c r="D190" s="9" t="str">
        <f>MasterTable[Name]</f>
        <v>Australian Pipelines &amp; Gas Association</v>
      </c>
      <c r="E190" s="10" t="str">
        <f>MasterTable[Website]</f>
        <v>http://www.apga.org.au/</v>
      </c>
      <c r="F190" s="10" t="str">
        <f>MasterTable[Phone]</f>
        <v>02 6273 0577</v>
      </c>
      <c r="G190" s="10" t="str">
        <f>MasterTable[Email]</f>
        <v>apga@apga.org.au</v>
      </c>
      <c r="H190" s="10" t="str">
        <f>MasterTable[Post]</f>
        <v>PO Box 5416, Kingston ACT 2604</v>
      </c>
    </row>
    <row r="191" spans="2:8" ht="41.25" customHeight="1" x14ac:dyDescent="0.2">
      <c r="B191" s="8" t="str">
        <f>MasterTable[Group Title]</f>
        <v>Electricity, Gas, Water And Waste</v>
      </c>
      <c r="C191" s="8" t="str">
        <f>MasterTable[Sub-Group Title]</f>
        <v>Electricity &amp; Gas</v>
      </c>
      <c r="D191" s="9" t="str">
        <f>MasterTable[Name]</f>
        <v>Energy Networks Australia</v>
      </c>
      <c r="E191" s="10" t="str">
        <f>MasterTable[Website]</f>
        <v>http://www.energynetworks.com.au/</v>
      </c>
      <c r="F191" s="10" t="str">
        <f>MasterTable[Phone]</f>
        <v>02 6272 1555</v>
      </c>
      <c r="G191" s="10" t="str">
        <f>MasterTable[Email]</f>
        <v>info@energynetworks.com.au</v>
      </c>
      <c r="H191" s="10" t="str">
        <f>MasterTable[Post]</f>
        <v>Level 1, 110 Giles Street, Kingston ACT 2604</v>
      </c>
    </row>
    <row r="192" spans="2:8" ht="41.25" customHeight="1" x14ac:dyDescent="0.2">
      <c r="B192" s="8" t="str">
        <f>MasterTable[Group Title]</f>
        <v>Electricity, Gas, Water And Waste</v>
      </c>
      <c r="C192" s="8" t="str">
        <f>MasterTable[Sub-Group Title]</f>
        <v>Waste Collection, Treatment, Disposal and Remediation</v>
      </c>
      <c r="D192" s="9" t="str">
        <f>MasterTable[Name]</f>
        <v>Waste Management Association of Australia</v>
      </c>
      <c r="E192" s="10" t="str">
        <f>MasterTable[Website]</f>
        <v>https://www.wmaa.asn.au</v>
      </c>
      <c r="F192" s="10" t="str">
        <f>MasterTable[Phone]</f>
        <v>02 8746 5000</v>
      </c>
      <c r="G192" s="10" t="str">
        <f>MasterTable[Email]</f>
        <v>info@wmaa.asn.au</v>
      </c>
      <c r="H192" s="10" t="str">
        <f>MasterTable[Post]</f>
        <v>Suite 4.08, 10 Century Circuit, Baulkham Hills NSW 2153</v>
      </c>
    </row>
    <row r="193" spans="2:8" ht="41.25" customHeight="1" x14ac:dyDescent="0.2">
      <c r="B193" s="8" t="str">
        <f>MasterTable[Group Title]</f>
        <v>Electricity, Gas, Water And Waste</v>
      </c>
      <c r="C193" s="8" t="str">
        <f>MasterTable[Sub-Group Title]</f>
        <v>Waste Collection, Treatment, Disposal and Remediation</v>
      </c>
      <c r="D193" s="9" t="str">
        <f>MasterTable[Name]</f>
        <v>Australian Landfill Owners Association</v>
      </c>
      <c r="E193" s="10" t="str">
        <f>MasterTable[Website]</f>
        <v>http://www.aloa.com.au/</v>
      </c>
      <c r="F193" s="10" t="str">
        <f>MasterTable[Phone]</f>
        <v>03 8399 9514</v>
      </c>
      <c r="G193" s="10" t="str">
        <f>MasterTable[Email]</f>
        <v>info@aloa.com.au</v>
      </c>
      <c r="H193" s="10" t="str">
        <f>MasterTable[Post]</f>
        <v>PO Box 965, Moonee Ponds VIC 3093</v>
      </c>
    </row>
    <row r="194" spans="2:8" ht="41.25" customHeight="1" x14ac:dyDescent="0.2">
      <c r="B194" s="8" t="str">
        <f>MasterTable[Group Title]</f>
        <v>Electricity, Gas, Water And Waste</v>
      </c>
      <c r="C194" s="8" t="str">
        <f>MasterTable[Sub-Group Title]</f>
        <v>Waste Collection, Treatment, Disposal and Remediation</v>
      </c>
      <c r="D194" s="9" t="str">
        <f>MasterTable[Name]</f>
        <v>Australian Council of Recycling</v>
      </c>
      <c r="E194" s="10" t="str">
        <f>MasterTable[Website]</f>
        <v>http://www.acor.org.au/</v>
      </c>
      <c r="F194" s="10" t="str">
        <f>MasterTable[Phone]</f>
        <v>1300 795 822</v>
      </c>
      <c r="G194" s="10" t="str">
        <f>MasterTable[Email]</f>
        <v>admin@acor.org.au</v>
      </c>
      <c r="H194" s="10" t="str">
        <f>MasterTable[Post]</f>
        <v>N/A</v>
      </c>
    </row>
    <row r="195" spans="2:8" ht="41.25" customHeight="1" x14ac:dyDescent="0.2">
      <c r="B195" s="8" t="str">
        <f>MasterTable[Group Title]</f>
        <v>Electricity, Gas, Water And Waste</v>
      </c>
      <c r="C195" s="8" t="str">
        <f>MasterTable[Sub-Group Title]</f>
        <v>Waste Collection, Treatment, Disposal and Remediation</v>
      </c>
      <c r="D195" s="9" t="str">
        <f>MasterTable[Name]</f>
        <v>Australian Metal Recycling Industry Association</v>
      </c>
      <c r="E195" s="10" t="str">
        <f>MasterTable[Website]</f>
        <v>http://www.amria.com.au/</v>
      </c>
      <c r="F195" s="10" t="str">
        <f>MasterTable[Phone]</f>
        <v>N/A</v>
      </c>
      <c r="G195" s="10" t="str">
        <f>MasterTable[Email]</f>
        <v>N/A</v>
      </c>
      <c r="H195" s="10" t="str">
        <f>MasterTable[Post]</f>
        <v>PO Box 726, Brunswick Lower, VIC 3056</v>
      </c>
    </row>
    <row r="196" spans="2:8" ht="41.25" customHeight="1" x14ac:dyDescent="0.2">
      <c r="B196" s="8" t="str">
        <f>MasterTable[Group Title]</f>
        <v>Electricity, Gas, Water And Waste</v>
      </c>
      <c r="C196" s="8" t="str">
        <f>MasterTable[Sub-Group Title]</f>
        <v>Waste Collection, Treatment, Disposal and Remediation</v>
      </c>
      <c r="D196" s="9" t="str">
        <f>MasterTable[Name]</f>
        <v>Australian Organics Recycling Association</v>
      </c>
      <c r="E196" s="10" t="str">
        <f>MasterTable[Website]</f>
        <v>http://aora.org.au/</v>
      </c>
      <c r="F196" s="10" t="str">
        <f>MasterTable[Phone]</f>
        <v>02 4572 2011</v>
      </c>
      <c r="G196" s="10" t="str">
        <f>MasterTable[Email]</f>
        <v>admin@aora.org.au</v>
      </c>
      <c r="H196" s="10" t="str">
        <f>MasterTable[Post]</f>
        <v>PO Box 3049, Grose Vale NSW 2753</v>
      </c>
    </row>
    <row r="197" spans="2:8" ht="41.25" customHeight="1" x14ac:dyDescent="0.2">
      <c r="B197" s="8" t="str">
        <f>MasterTable[Group Title]</f>
        <v>Electricity, Gas, Water And Waste</v>
      </c>
      <c r="C197" s="8" t="str">
        <f>MasterTable[Sub-Group Title]</f>
        <v>Waste Collection, Treatment, Disposal and Remediation</v>
      </c>
      <c r="D197" s="9" t="str">
        <f>MasterTable[Name]</f>
        <v>Australian Oil Recyclers Association</v>
      </c>
      <c r="E197" s="10" t="str">
        <f>MasterTable[Website]</f>
        <v>http://aora.asn.au/</v>
      </c>
      <c r="F197" s="10" t="str">
        <f>MasterTable[Phone]</f>
        <v>08 9725 4002 </v>
      </c>
      <c r="G197" s="10" t="str">
        <f>MasterTable[Email]</f>
        <v>Alex@wrenoil.com.au</v>
      </c>
      <c r="H197" s="10" t="str">
        <f>MasterTable[Post]</f>
        <v>157 Harris Road, Picton WA 6229</v>
      </c>
    </row>
    <row r="198" spans="2:8" ht="41.25" customHeight="1" x14ac:dyDescent="0.2">
      <c r="B198" s="8" t="str">
        <f>MasterTable[Group Title]</f>
        <v>Electricity, Gas, Water And Waste</v>
      </c>
      <c r="C198" s="8" t="str">
        <f>MasterTable[Sub-Group Title]</f>
        <v>Water Supply, Sewerage and Drainage</v>
      </c>
      <c r="D198" s="9" t="str">
        <f>MasterTable[Name]</f>
        <v>Water Services Association of Australia</v>
      </c>
      <c r="E198" s="10" t="str">
        <f>MasterTable[Website]</f>
        <v>https://www.wsaa.asn.au</v>
      </c>
      <c r="F198" s="10" t="str">
        <f>MasterTable[Phone]</f>
        <v>03 8605 7666 </v>
      </c>
      <c r="G198" s="10" t="str">
        <f>MasterTable[Email]</f>
        <v>info@wsaa.asn.au</v>
      </c>
      <c r="H198" s="10" t="str">
        <f>MasterTable[Post]</f>
        <v>Level 8, Suite 8.02, 401 Docklands Drive, Docklands VIC 3008</v>
      </c>
    </row>
    <row r="199" spans="2:8" ht="41.25" customHeight="1" x14ac:dyDescent="0.2">
      <c r="B199" s="8" t="str">
        <f>MasterTable[Group Title]</f>
        <v>Electricity, Gas, Water And Waste</v>
      </c>
      <c r="C199" s="8" t="str">
        <f>MasterTable[Sub-Group Title]</f>
        <v>Water Supply, Sewerage and Drainage</v>
      </c>
      <c r="D199" s="9" t="str">
        <f>MasterTable[Name]</f>
        <v>Australian Water Association</v>
      </c>
      <c r="E199" s="10" t="str">
        <f>MasterTable[Website]</f>
        <v>http://www.awa.asn.au/</v>
      </c>
      <c r="F199" s="10" t="str">
        <f>MasterTable[Phone]</f>
        <v>02 9436 0055 </v>
      </c>
      <c r="G199" s="10" t="str">
        <f>MasterTable[Email]</f>
        <v>info@awa.asn.au</v>
      </c>
      <c r="H199" s="10" t="str">
        <f>MasterTable[Post]</f>
        <v>PO Box 222, St Leonards NSW 1590</v>
      </c>
    </row>
    <row r="200" spans="2:8" ht="41.25" customHeight="1" x14ac:dyDescent="0.2">
      <c r="B200" s="8" t="str">
        <f>MasterTable[Group Title]</f>
        <v>Electricity, Gas, Water And Waste</v>
      </c>
      <c r="C200" s="8" t="str">
        <f>MasterTable[Sub-Group Title]</f>
        <v>Water Supply, Sewerage and Drainage</v>
      </c>
      <c r="D200" s="9" t="str">
        <f>MasterTable[Name]</f>
        <v>Water Industry Operators Association of Australia</v>
      </c>
      <c r="E200" s="10" t="str">
        <f>MasterTable[Website]</f>
        <v>http://www.wioa.org.au/</v>
      </c>
      <c r="F200" s="10" t="str">
        <f>MasterTable[Phone]</f>
        <v>03 5821 6744</v>
      </c>
      <c r="G200" s="10" t="str">
        <f>MasterTable[Email]</f>
        <v>info@wioa.org.au</v>
      </c>
      <c r="H200" s="10" t="str">
        <f>MasterTable[Post]</f>
        <v>PO Box 6012, Shepparton VIC 3632</v>
      </c>
    </row>
    <row r="201" spans="2:8" ht="41.25" customHeight="1" x14ac:dyDescent="0.2">
      <c r="B201" s="8" t="str">
        <f>MasterTable[Group Title]</f>
        <v>Electricity, Gas, Water And Waste</v>
      </c>
      <c r="C201" s="8" t="str">
        <f>MasterTable[Sub-Group Title]</f>
        <v>Water Supply, Sewerage and Drainage</v>
      </c>
      <c r="D201" s="9" t="str">
        <f>MasterTable[Name]</f>
        <v>Australian Pipelines &amp; Gas Association</v>
      </c>
      <c r="E201" s="10" t="str">
        <f>MasterTable[Website]</f>
        <v>http://www.apga.org.au/</v>
      </c>
      <c r="F201" s="10" t="str">
        <f>MasterTable[Phone]</f>
        <v>02 6273 0577</v>
      </c>
      <c r="G201" s="10" t="str">
        <f>MasterTable[Email]</f>
        <v>apga@apga.org.au</v>
      </c>
      <c r="H201" s="10" t="str">
        <f>MasterTable[Post]</f>
        <v>PO Box 5416, Kingston ACT 2604</v>
      </c>
    </row>
    <row r="202" spans="2:8" ht="41.25" customHeight="1" x14ac:dyDescent="0.2">
      <c r="B202" s="8" t="str">
        <f>MasterTable[Group Title]</f>
        <v>Electricity, Gas, Water And Waste</v>
      </c>
      <c r="C202" s="8" t="str">
        <f>MasterTable[Sub-Group Title]</f>
        <v>Water Supply, Sewerage and Drainage</v>
      </c>
      <c r="D202" s="9" t="str">
        <f>MasterTable[Name]</f>
        <v>Australian Wastewater Treatment Association</v>
      </c>
      <c r="E202" s="10" t="str">
        <f>MasterTable[Website]</f>
        <v>http://wastewatertreatment.org.au/</v>
      </c>
      <c r="F202" s="10" t="str">
        <f>MasterTable[Phone]</f>
        <v>07 3812 0163</v>
      </c>
      <c r="G202" s="10" t="str">
        <f>MasterTable[Email]</f>
        <v>info@wastewatertreatment.org.au</v>
      </c>
      <c r="H202" s="10" t="str">
        <f>MasterTable[Post]</f>
        <v>PO Box 826, Ipswich QLD 4305</v>
      </c>
    </row>
    <row r="203" spans="2:8" ht="41.25" customHeight="1" x14ac:dyDescent="0.2">
      <c r="B203" s="8" t="str">
        <f>MasterTable[Group Title]</f>
        <v>Electricity, Gas, Water And Waste</v>
      </c>
      <c r="C203" s="8" t="str">
        <f>MasterTable[Sub-Group Title]</f>
        <v>Water Supply, Sewerage and Drainage</v>
      </c>
      <c r="D203" s="9" t="str">
        <f>MasterTable[Name]</f>
        <v>Stormwater WA</v>
      </c>
      <c r="E203" s="10" t="str">
        <f>MasterTable[Website]</f>
        <v>http://www.stormwaterwa.asn.au/</v>
      </c>
      <c r="F203" s="10" t="str">
        <f>MasterTable[Phone]</f>
        <v>08 9328 4663</v>
      </c>
      <c r="G203" s="10" t="str">
        <f>MasterTable[Email]</f>
        <v>info@stormwaterwa.asn.au</v>
      </c>
      <c r="H203" s="10" t="str">
        <f>MasterTable[Post]</f>
        <v>622 Newcastle Street, Leederville WA 6007</v>
      </c>
    </row>
    <row r="204" spans="2:8" ht="41.25" customHeight="1" x14ac:dyDescent="0.2">
      <c r="B204" s="8" t="str">
        <f>MasterTable[Group Title]</f>
        <v>Financial &amp; Insurance Services</v>
      </c>
      <c r="C204" s="8" t="str">
        <f>MasterTable[Sub-Group Title]</f>
        <v>Banking, Financial Intermediaries, and Payments</v>
      </c>
      <c r="D204" s="9" t="str">
        <f>MasterTable[Name]</f>
        <v>Australian Bankers Association</v>
      </c>
      <c r="E204" s="10" t="str">
        <f>MasterTable[Website]</f>
        <v>http://www.bankers.asn.au/</v>
      </c>
      <c r="F204" s="10" t="str">
        <f>MasterTable[Phone]</f>
        <v>02 8298 0417</v>
      </c>
      <c r="G204" s="10" t="str">
        <f>MasterTable[Email]</f>
        <v>N/A</v>
      </c>
      <c r="H204" s="10" t="str">
        <f>MasterTable[Post]</f>
        <v>Level 3, 56 Pitt Street, Sydney NSW 2000</v>
      </c>
    </row>
    <row r="205" spans="2:8" ht="41.25" customHeight="1" x14ac:dyDescent="0.2">
      <c r="B205" s="8" t="str">
        <f>MasterTable[Group Title]</f>
        <v>Financial &amp; Insurance Services</v>
      </c>
      <c r="C205" s="8" t="str">
        <f>MasterTable[Sub-Group Title]</f>
        <v>Banking, Financial Intermediaries, and Payments</v>
      </c>
      <c r="D205" s="9" t="str">
        <f>MasterTable[Name]</f>
        <v>Customer Owned Banking Association</v>
      </c>
      <c r="E205" s="10" t="str">
        <f>MasterTable[Website]</f>
        <v>http://www.customerownedbanking.asn.au/</v>
      </c>
      <c r="F205" s="10" t="str">
        <f>MasterTable[Phone]</f>
        <v>02 8035 8400</v>
      </c>
      <c r="G205" s="10" t="str">
        <f>MasterTable[Email]</f>
        <v>info@coba.asn.au</v>
      </c>
      <c r="H205" s="10" t="str">
        <f>MasterTable[Post]</f>
        <v>GPO Box 4686, Sydney NSW 2001</v>
      </c>
    </row>
    <row r="206" spans="2:8" ht="41.25" customHeight="1" x14ac:dyDescent="0.2">
      <c r="B206" s="8" t="str">
        <f>MasterTable[Group Title]</f>
        <v>Financial &amp; Insurance Services</v>
      </c>
      <c r="C206" s="8" t="str">
        <f>MasterTable[Sub-Group Title]</f>
        <v>Banking, Financial Intermediaries, and Payments</v>
      </c>
      <c r="D206" s="9" t="str">
        <f>MasterTable[Name]</f>
        <v>Australian Payments Clearing Association</v>
      </c>
      <c r="E206" s="10" t="str">
        <f>MasterTable[Website]</f>
        <v>http://www.apca.com.au/</v>
      </c>
      <c r="F206" s="10" t="str">
        <f>MasterTable[Phone]</f>
        <v>02 9216 4888</v>
      </c>
      <c r="G206" s="10" t="str">
        <f>MasterTable[Email]</f>
        <v>info@apca.com.au</v>
      </c>
      <c r="H206" s="10" t="str">
        <f>MasterTable[Post]</f>
        <v>GPO Box 4893, Sydney NSW 2001</v>
      </c>
    </row>
    <row r="207" spans="2:8" ht="41.25" customHeight="1" x14ac:dyDescent="0.2">
      <c r="B207" s="8" t="str">
        <f>MasterTable[Group Title]</f>
        <v>Financial &amp; Insurance Services</v>
      </c>
      <c r="C207" s="8" t="str">
        <f>MasterTable[Sub-Group Title]</f>
        <v>Banking, Financial Intermediaries, and Payments</v>
      </c>
      <c r="D207" s="9" t="str">
        <f>MasterTable[Name]</f>
        <v>National Credit Providers Association</v>
      </c>
      <c r="E207" s="10" t="str">
        <f>MasterTable[Website]</f>
        <v>http://www.ncpa.net.au/</v>
      </c>
      <c r="F207" s="10" t="str">
        <f>MasterTable[Phone]</f>
        <v>07 3269 3300</v>
      </c>
      <c r="G207" s="10" t="str">
        <f>MasterTable[Email]</f>
        <v>N/A</v>
      </c>
      <c r="H207" s="10" t="str">
        <f>MasterTable[Post]</f>
        <v>Level 1, Suite 380, 241 Adelaide Street, Brisbane QLD 4000</v>
      </c>
    </row>
    <row r="208" spans="2:8" ht="41.25" customHeight="1" x14ac:dyDescent="0.2">
      <c r="B208" s="8" t="str">
        <f>MasterTable[Group Title]</f>
        <v>Financial &amp; Insurance Services</v>
      </c>
      <c r="C208" s="8" t="str">
        <f>MasterTable[Sub-Group Title]</f>
        <v>Banking, Financial Intermediaries, and Payments</v>
      </c>
      <c r="D208" s="9" t="str">
        <f>MasterTable[Name]</f>
        <v>Australian Institute of Credit Management</v>
      </c>
      <c r="E208" s="10" t="str">
        <f>MasterTable[Website]</f>
        <v>http://aicm.com.au/</v>
      </c>
      <c r="F208" s="10" t="str">
        <f>MasterTable[Phone]</f>
        <v>1300 560 996</v>
      </c>
      <c r="G208" s="10" t="str">
        <f>MasterTable[Email]</f>
        <v>N/A</v>
      </c>
      <c r="H208" s="10" t="str">
        <f>MasterTable[Post]</f>
        <v>PO Box 64, St Leonards NSW 1590</v>
      </c>
    </row>
    <row r="209" spans="2:8" ht="41.25" customHeight="1" x14ac:dyDescent="0.2">
      <c r="B209" s="8" t="str">
        <f>MasterTable[Group Title]</f>
        <v>Financial &amp; Insurance Services</v>
      </c>
      <c r="C209" s="8" t="str">
        <f>MasterTable[Sub-Group Title]</f>
        <v>Financial Asset Investing &amp; Superannuation</v>
      </c>
      <c r="D209" s="9" t="str">
        <f>MasterTable[Name]</f>
        <v>Association of Superannuation Funds of Australia</v>
      </c>
      <c r="E209" s="10" t="str">
        <f>MasterTable[Website]</f>
        <v>https://www.superannuation.asn.au/</v>
      </c>
      <c r="F209" s="10" t="str">
        <f>MasterTable[Phone]</f>
        <v>1800 812 798</v>
      </c>
      <c r="G209" s="10" t="str">
        <f>MasterTable[Email]</f>
        <v>N/A</v>
      </c>
      <c r="H209" s="10" t="str">
        <f>MasterTable[Post]</f>
        <v xml:space="preserve">PO Box 1485, Sydney NSW 2001 </v>
      </c>
    </row>
    <row r="210" spans="2:8" ht="41.25" customHeight="1" x14ac:dyDescent="0.2">
      <c r="B210" s="8" t="str">
        <f>MasterTable[Group Title]</f>
        <v>Financial &amp; Insurance Services</v>
      </c>
      <c r="C210" s="8" t="str">
        <f>MasterTable[Sub-Group Title]</f>
        <v>Financial Asset Investing &amp; Superannuation</v>
      </c>
      <c r="D210" s="9" t="str">
        <f>MasterTable[Name]</f>
        <v>Australian Financial Markets Association</v>
      </c>
      <c r="E210" s="10" t="str">
        <f>MasterTable[Website]</f>
        <v>http://www.afma.com.au/</v>
      </c>
      <c r="F210" s="10" t="str">
        <f>MasterTable[Phone]</f>
        <v>02 9776 7900</v>
      </c>
      <c r="G210" s="10" t="str">
        <f>MasterTable[Email]</f>
        <v>secretariat@afma.com.au</v>
      </c>
      <c r="H210" s="10" t="str">
        <f>MasterTable[Post]</f>
        <v>GPO Box 3655, Sydney NSW 2001</v>
      </c>
    </row>
    <row r="211" spans="2:8" ht="41.25" customHeight="1" x14ac:dyDescent="0.2">
      <c r="B211" s="8" t="str">
        <f>MasterTable[Group Title]</f>
        <v>Financial &amp; Insurance Services</v>
      </c>
      <c r="C211" s="8" t="str">
        <f>MasterTable[Sub-Group Title]</f>
        <v>Financial Asset Investing &amp; Superannuation</v>
      </c>
      <c r="D211" s="9" t="str">
        <f>MasterTable[Name]</f>
        <v>Stockbrokers Association of Australia</v>
      </c>
      <c r="E211" s="10" t="str">
        <f>MasterTable[Website]</f>
        <v>http://www.stockbrokers.org.au/</v>
      </c>
      <c r="F211" s="10" t="str">
        <f>MasterTable[Phone]</f>
        <v>02 8080 3200</v>
      </c>
      <c r="G211" s="10" t="str">
        <f>MasterTable[Email]</f>
        <v>N/A</v>
      </c>
      <c r="H211" s="10" t="str">
        <f>MasterTable[Post]</f>
        <v>PO Box R1461, Royal Exchange NSW 1225</v>
      </c>
    </row>
    <row r="212" spans="2:8" ht="41.25" customHeight="1" x14ac:dyDescent="0.2">
      <c r="B212" s="8" t="str">
        <f>MasterTable[Group Title]</f>
        <v>Financial &amp; Insurance Services</v>
      </c>
      <c r="C212" s="8" t="str">
        <f>MasterTable[Sub-Group Title]</f>
        <v>Financial Asset Investing &amp; Superannuation</v>
      </c>
      <c r="D212" s="9" t="str">
        <f>MasterTable[Name]</f>
        <v>Mortgage &amp; Finance Association of Australia</v>
      </c>
      <c r="E212" s="10" t="str">
        <f>MasterTable[Website]</f>
        <v>https://www.mfaa.com.au</v>
      </c>
      <c r="F212" s="10" t="str">
        <f>MasterTable[Phone]</f>
        <v>1300 554 817</v>
      </c>
      <c r="G212" s="10" t="str">
        <f>MasterTable[Email]</f>
        <v>evan@mfaa.com.au</v>
      </c>
      <c r="H212" s="10" t="str">
        <f>MasterTable[Post]</f>
        <v>GPO Box 144, Sydney NSW 2001</v>
      </c>
    </row>
    <row r="213" spans="2:8" ht="41.25" customHeight="1" x14ac:dyDescent="0.2">
      <c r="B213" s="8" t="str">
        <f>MasterTable[Group Title]</f>
        <v>Financial &amp; Insurance Services</v>
      </c>
      <c r="C213" s="8" t="str">
        <f>MasterTable[Sub-Group Title]</f>
        <v>Financial Asset Investing &amp; Superannuation</v>
      </c>
      <c r="D213" s="9" t="str">
        <f>MasterTable[Name]</f>
        <v>Financial Planning Association of Australia</v>
      </c>
      <c r="E213" s="10" t="str">
        <f>MasterTable[Website]</f>
        <v>http://fpa.com.au/</v>
      </c>
      <c r="F213" s="10" t="str">
        <f>MasterTable[Phone]</f>
        <v>1300 337 301</v>
      </c>
      <c r="G213" s="10" t="str">
        <f>MasterTable[Email]</f>
        <v>fpa@fpa.com.au</v>
      </c>
      <c r="H213" s="10" t="str">
        <f>MasterTable[Post]</f>
        <v>GPO Box 4285, Sydney NSW 2001</v>
      </c>
    </row>
    <row r="214" spans="2:8" ht="41.25" customHeight="1" x14ac:dyDescent="0.2">
      <c r="B214" s="8" t="str">
        <f>MasterTable[Group Title]</f>
        <v>Financial &amp; Insurance Services</v>
      </c>
      <c r="C214" s="8" t="str">
        <f>MasterTable[Sub-Group Title]</f>
        <v>Financial Asset Investing &amp; Superannuation</v>
      </c>
      <c r="D214" s="9" t="str">
        <f>MasterTable[Name]</f>
        <v>Financial Services Council</v>
      </c>
      <c r="E214" s="10" t="str">
        <f>MasterTable[Website]</f>
        <v>http://www.fsc.org.au/</v>
      </c>
      <c r="F214" s="10" t="str">
        <f>MasterTable[Phone]</f>
        <v>02 9299 3022</v>
      </c>
      <c r="G214" s="10" t="str">
        <f>MasterTable[Email]</f>
        <v>info@fsc.org.au</v>
      </c>
      <c r="H214" s="10" t="str">
        <f>MasterTable[Post]</f>
        <v>Level 24, 44 Market Street, Sydney NSW 2000</v>
      </c>
    </row>
    <row r="215" spans="2:8" ht="41.25" customHeight="1" x14ac:dyDescent="0.2">
      <c r="B215" s="8" t="str">
        <f>MasterTable[Group Title]</f>
        <v>Financial &amp; Insurance Services</v>
      </c>
      <c r="C215" s="8" t="str">
        <f>MasterTable[Sub-Group Title]</f>
        <v>Insurance</v>
      </c>
      <c r="D215" s="9" t="str">
        <f>MasterTable[Name]</f>
        <v>Insurance Council of Australia</v>
      </c>
      <c r="E215" s="10" t="str">
        <f>MasterTable[Website]</f>
        <v>http://www.insurancecouncil.com.au/</v>
      </c>
      <c r="F215" s="10" t="str">
        <f>MasterTable[Phone]</f>
        <v>1300 728 228</v>
      </c>
      <c r="G215" s="10" t="str">
        <f>MasterTable[Email]</f>
        <v>N/A</v>
      </c>
      <c r="H215" s="10" t="str">
        <f>MasterTable[Post]</f>
        <v>PO Box R1832, Royal Exchange, Sydney NSW 1225</v>
      </c>
    </row>
    <row r="216" spans="2:8" ht="41.25" customHeight="1" x14ac:dyDescent="0.2">
      <c r="B216" s="8" t="str">
        <f>MasterTable[Group Title]</f>
        <v>Financial &amp; Insurance Services</v>
      </c>
      <c r="C216" s="8" t="str">
        <f>MasterTable[Sub-Group Title]</f>
        <v>Insurance</v>
      </c>
      <c r="D216" s="9" t="str">
        <f>MasterTable[Name]</f>
        <v>Private Healthcare Australia</v>
      </c>
      <c r="E216" s="10" t="str">
        <f>MasterTable[Website]</f>
        <v>https://www.privatehealthcareaustralia.org.au/</v>
      </c>
      <c r="F216" s="10" t="str">
        <f>MasterTable[Phone]</f>
        <v>02 6202 1000</v>
      </c>
      <c r="G216" s="10" t="str">
        <f>MasterTable[Email]</f>
        <v>admin@pha.org.au</v>
      </c>
      <c r="H216" s="10" t="str">
        <f>MasterTable[Post]</f>
        <v>Unit 17G, Level 12 King Street, Deakin ACT 2600</v>
      </c>
    </row>
    <row r="217" spans="2:8" ht="41.25" customHeight="1" x14ac:dyDescent="0.2">
      <c r="B217" s="8" t="str">
        <f>MasterTable[Group Title]</f>
        <v>Financial &amp; Insurance Services</v>
      </c>
      <c r="C217" s="8" t="str">
        <f>MasterTable[Sub-Group Title]</f>
        <v>Insurance</v>
      </c>
      <c r="D217" s="9" t="str">
        <f>MasterTable[Name]</f>
        <v xml:space="preserve">Private Health Insurance Intermediaries Association </v>
      </c>
      <c r="E217" s="10" t="str">
        <f>MasterTable[Website]</f>
        <v>http://phiia.com.au/</v>
      </c>
      <c r="F217" s="10" t="str">
        <f>MasterTable[Phone]</f>
        <v>03 9229 3896</v>
      </c>
      <c r="G217" s="10" t="str">
        <f>MasterTable[Email]</f>
        <v>david.wright@improve.org.au</v>
      </c>
      <c r="H217" s="10" t="str">
        <f>MasterTable[Post]</f>
        <v>Level 40, 140 Williams Street, Melbourne VIC 3000</v>
      </c>
    </row>
    <row r="218" spans="2:8" ht="41.25" customHeight="1" x14ac:dyDescent="0.2">
      <c r="B218" s="8" t="str">
        <f>MasterTable[Group Title]</f>
        <v>Financial &amp; Insurance Services</v>
      </c>
      <c r="C218" s="8" t="str">
        <f>MasterTable[Sub-Group Title]</f>
        <v>Insurance</v>
      </c>
      <c r="D218" s="9" t="str">
        <f>MasterTable[Name]</f>
        <v>National Insurance Brokers Association</v>
      </c>
      <c r="E218" s="10" t="str">
        <f>MasterTable[Website]</f>
        <v>https://www.niba.com.au</v>
      </c>
      <c r="F218" s="10" t="str">
        <f>MasterTable[Phone]</f>
        <v>02 9459 4300</v>
      </c>
      <c r="G218" s="10" t="str">
        <f>MasterTable[Email]</f>
        <v>niba@niba.com.au</v>
      </c>
      <c r="H218" s="10" t="str">
        <f>MasterTable[Post]</f>
        <v>Level 11, 20 Berry Street, North Sydney NSW 2060</v>
      </c>
    </row>
    <row r="219" spans="2:8" ht="41.25" customHeight="1" x14ac:dyDescent="0.2">
      <c r="B219" s="8" t="str">
        <f>MasterTable[Group Title]</f>
        <v>General</v>
      </c>
      <c r="C219" s="8" t="str">
        <f>MasterTable[Sub-Group Title]</f>
        <v>General</v>
      </c>
      <c r="D219" s="9" t="str">
        <f>MasterTable[Name]</f>
        <v>Australian Chamber of Commerce and Industry</v>
      </c>
      <c r="E219" s="10" t="str">
        <f>MasterTable[Website]</f>
        <v>https://www.acci.asn.au/</v>
      </c>
      <c r="F219" s="10" t="str">
        <f>MasterTable[Phone]</f>
        <v>02 6270 8000</v>
      </c>
      <c r="G219" s="10" t="str">
        <f>MasterTable[Email]</f>
        <v>info@acci.asn.au</v>
      </c>
      <c r="H219" s="10" t="str">
        <f>MasterTable[Post]</f>
        <v xml:space="preserve">PO Box 6005, Kingston ACT 2604     </v>
      </c>
    </row>
    <row r="220" spans="2:8" ht="41.25" customHeight="1" x14ac:dyDescent="0.2">
      <c r="B220" s="8" t="str">
        <f>MasterTable[Group Title]</f>
        <v>General</v>
      </c>
      <c r="C220" s="8" t="str">
        <f>MasterTable[Sub-Group Title]</f>
        <v>General</v>
      </c>
      <c r="D220" s="9" t="str">
        <f>MasterTable[Name]</f>
        <v>Native Title Corporations (Representative Aboriginal and Torres Strait Islander Bodies)</v>
      </c>
      <c r="E220" s="10" t="str">
        <f>MasterTable[Website]</f>
        <v>http://nativetitle.org.au/</v>
      </c>
      <c r="F220" s="10" t="str">
        <f>MasterTable[Phone]</f>
        <v>See website</v>
      </c>
      <c r="G220" s="10" t="str">
        <f>MasterTable[Email]</f>
        <v>See website</v>
      </c>
      <c r="H220" s="10" t="str">
        <f>MasterTable[Post]</f>
        <v>See website</v>
      </c>
    </row>
    <row r="221" spans="2:8" ht="41.25" customHeight="1" x14ac:dyDescent="0.2">
      <c r="B221" s="8" t="str">
        <f>MasterTable[Group Title]</f>
        <v>General</v>
      </c>
      <c r="C221" s="8" t="str">
        <f>MasterTable[Sub-Group Title]</f>
        <v>General</v>
      </c>
      <c r="D221" s="9" t="str">
        <f>MasterTable[Name]</f>
        <v>Combined Small Business Alliance of WA Inc.</v>
      </c>
      <c r="E221" s="10" t="str">
        <f>MasterTable[Website]</f>
        <v>http://www.cosba.com.au/</v>
      </c>
      <c r="F221" s="10" t="str">
        <f>MasterTable[Phone]</f>
        <v>N/A</v>
      </c>
      <c r="G221" s="10" t="str">
        <f>MasterTable[Email]</f>
        <v>ceo@cosba.com.au</v>
      </c>
      <c r="H221" s="10" t="str">
        <f>MasterTable[Post]</f>
        <v>PO Box 2237, Midland DC WA 6936.</v>
      </c>
    </row>
    <row r="222" spans="2:8" ht="41.25" customHeight="1" x14ac:dyDescent="0.2">
      <c r="B222" s="8" t="str">
        <f>MasterTable[Group Title]</f>
        <v>General</v>
      </c>
      <c r="C222" s="8" t="str">
        <f>MasterTable[Sub-Group Title]</f>
        <v>General</v>
      </c>
      <c r="D222" s="9" t="str">
        <f>MasterTable[Name]</f>
        <v>Council of Small Business Australia</v>
      </c>
      <c r="E222" s="10" t="str">
        <f>MasterTable[Website]</f>
        <v>http://www.cosboa.org.au/</v>
      </c>
      <c r="F222" s="10" t="str">
        <f>MasterTable[Phone]</f>
        <v>02 9431 8646</v>
      </c>
      <c r="G222" s="10" t="str">
        <f>MasterTable[Email]</f>
        <v>N/A</v>
      </c>
      <c r="H222" s="10" t="str">
        <f>MasterTable[Post]</f>
        <v>PO Box 576, Crows Nest NSW 1585</v>
      </c>
    </row>
    <row r="223" spans="2:8" ht="41.25" customHeight="1" x14ac:dyDescent="0.2">
      <c r="B223" s="8" t="str">
        <f>MasterTable[Group Title]</f>
        <v>General</v>
      </c>
      <c r="C223" s="8" t="str">
        <f>MasterTable[Sub-Group Title]</f>
        <v>General</v>
      </c>
      <c r="D223" s="9" t="str">
        <f>MasterTable[Name]</f>
        <v>Enterprise Learning Projects (Aboriginal small and micro business support organisation)</v>
      </c>
      <c r="E223" s="10" t="str">
        <f>MasterTable[Website]</f>
        <v>http://www.elp.org.au/</v>
      </c>
      <c r="F223" s="10" t="str">
        <f>MasterTable[Phone]</f>
        <v>0406 351 508</v>
      </c>
      <c r="G223" s="10" t="str">
        <f>MasterTable[Email]</f>
        <v>laura@elp.org.au</v>
      </c>
      <c r="H223" s="10" t="str">
        <f>MasterTable[Post]</f>
        <v>N/A</v>
      </c>
    </row>
    <row r="224" spans="2:8" ht="41.25" customHeight="1" x14ac:dyDescent="0.2">
      <c r="B224" s="8" t="str">
        <f>MasterTable[Group Title]</f>
        <v>General</v>
      </c>
      <c r="C224" s="8" t="str">
        <f>MasterTable[Sub-Group Title]</f>
        <v>General</v>
      </c>
      <c r="D224" s="9" t="str">
        <f>MasterTable[Name]</f>
        <v>Committee for Economic Development of Australia</v>
      </c>
      <c r="E224" s="10" t="str">
        <f>MasterTable[Website]</f>
        <v>https://www.ceda.com.au/</v>
      </c>
      <c r="F224" s="10" t="str">
        <f>MasterTable[Phone]</f>
        <v>08 9226 4799</v>
      </c>
      <c r="G224" s="10" t="str">
        <f>MasterTable[Email]</f>
        <v>info@ceda.com.au</v>
      </c>
      <c r="H224" s="10" t="str">
        <f>MasterTable[Post]</f>
        <v>PO Box 5631, St Georges Tce, Perth WA 6831</v>
      </c>
    </row>
    <row r="225" spans="2:8" ht="41.25" customHeight="1" x14ac:dyDescent="0.2">
      <c r="B225" s="8" t="str">
        <f>MasterTable[Group Title]</f>
        <v>General</v>
      </c>
      <c r="C225" s="8" t="str">
        <f>MasterTable[Sub-Group Title]</f>
        <v>General</v>
      </c>
      <c r="D225" s="9" t="str">
        <f>MasterTable[Name]</f>
        <v>Family Business Australia</v>
      </c>
      <c r="E225" s="10" t="str">
        <f>MasterTable[Website]</f>
        <v>http://www.fambiz.org.au/</v>
      </c>
      <c r="F225" s="10" t="str">
        <f>MasterTable[Phone]</f>
        <v>0458 055 980</v>
      </c>
      <c r="G225" s="10" t="str">
        <f>MasterTable[Email]</f>
        <v>fbawa@fambiz.org.au</v>
      </c>
      <c r="H225" s="10" t="str">
        <f>MasterTable[Post]</f>
        <v>PO Box 2231, High Wycombe WA 6057</v>
      </c>
    </row>
    <row r="226" spans="2:8" ht="41.25" customHeight="1" x14ac:dyDescent="0.2">
      <c r="B226" s="8" t="str">
        <f>MasterTable[Group Title]</f>
        <v>General</v>
      </c>
      <c r="C226" s="8" t="str">
        <f>MasterTable[Sub-Group Title]</f>
        <v>General</v>
      </c>
      <c r="D226" s="9" t="str">
        <f>MasterTable[Name]</f>
        <v>Chamber of Commerce and Industry Western Australia</v>
      </c>
      <c r="E226" s="10" t="str">
        <f>MasterTable[Website]</f>
        <v>http://cciwa.com/</v>
      </c>
      <c r="F226" s="10" t="str">
        <f>MasterTable[Phone]</f>
        <v>08 9365 7701</v>
      </c>
      <c r="G226" s="10" t="str">
        <f>MasterTable[Email]</f>
        <v>advocacy@cciwa.com</v>
      </c>
      <c r="H226" s="10" t="str">
        <f>MasterTable[Post]</f>
        <v>PO Box 6209, East Perth WA 6892</v>
      </c>
    </row>
    <row r="227" spans="2:8" ht="41.25" customHeight="1" x14ac:dyDescent="0.2">
      <c r="B227" s="8" t="str">
        <f>MasterTable[Group Title]</f>
        <v>General</v>
      </c>
      <c r="C227" s="8" t="str">
        <f>MasterTable[Sub-Group Title]</f>
        <v>General</v>
      </c>
      <c r="D227" s="9" t="str">
        <f>MasterTable[Name]</f>
        <v>Regional Chambers of Commerce and Industry Western Australia</v>
      </c>
      <c r="E227" s="10" t="str">
        <f>MasterTable[Website]</f>
        <v>http://www.regionalchamberswa.com.au/</v>
      </c>
      <c r="F227" s="10" t="str">
        <f>MasterTable[Phone]</f>
        <v>0438 913 303</v>
      </c>
      <c r="G227" s="10" t="str">
        <f>MasterTable[Email]</f>
        <v>ceo@regionalchamberswa.com.au</v>
      </c>
      <c r="H227" s="10" t="str">
        <f>MasterTable[Post]</f>
        <v>PO Box 6209, East Perth WA 6892</v>
      </c>
    </row>
    <row r="228" spans="2:8" ht="41.25" customHeight="1" x14ac:dyDescent="0.2">
      <c r="B228" s="8" t="str">
        <f>MasterTable[Group Title]</f>
        <v>General</v>
      </c>
      <c r="C228" s="8" t="str">
        <f>MasterTable[Sub-Group Title]</f>
        <v>General</v>
      </c>
      <c r="D228" s="9" t="str">
        <f>MasterTable[Name]</f>
        <v>Regional Chambers of Commerce and Industry Western Australia</v>
      </c>
      <c r="E228" s="10" t="str">
        <f>MasterTable[Website]</f>
        <v>http://www.regionalchamberswa.com.au/</v>
      </c>
      <c r="F228" s="10" t="str">
        <f>MasterTable[Phone]</f>
        <v>Also see website</v>
      </c>
      <c r="G228" s="10" t="str">
        <f>MasterTable[Email]</f>
        <v>for contact details of individual</v>
      </c>
      <c r="H228" s="10" t="str">
        <f>MasterTable[Post]</f>
        <v>Regional Chambers</v>
      </c>
    </row>
    <row r="229" spans="2:8" ht="41.25" customHeight="1" x14ac:dyDescent="0.2">
      <c r="B229" s="8" t="str">
        <f>MasterTable[Group Title]</f>
        <v>Health Care And Social Assistance</v>
      </c>
      <c r="C229" s="8" t="str">
        <f>MasterTable[Sub-Group Title]</f>
        <v>Allied Health Services</v>
      </c>
      <c r="D229" s="9" t="str">
        <f>MasterTable[Name]</f>
        <v>Australian Dental Industry Association</v>
      </c>
      <c r="E229" s="10" t="str">
        <f>MasterTable[Website]</f>
        <v>http://www.adia.org.au/</v>
      </c>
      <c r="F229" s="10" t="str">
        <f>MasterTable[Phone]</f>
        <v>1300 943 094</v>
      </c>
      <c r="G229" s="10" t="str">
        <f>MasterTable[Email]</f>
        <v>wa@adia.org.au</v>
      </c>
      <c r="H229" s="10" t="str">
        <f>MasterTable[Post]</f>
        <v>PO Box 1919, Subiaco WA 6904</v>
      </c>
    </row>
    <row r="230" spans="2:8" ht="41.25" customHeight="1" x14ac:dyDescent="0.2">
      <c r="B230" s="8" t="str">
        <f>MasterTable[Group Title]</f>
        <v>Health Care And Social Assistance</v>
      </c>
      <c r="C230" s="8" t="str">
        <f>MasterTable[Sub-Group Title]</f>
        <v>Allied Health Services</v>
      </c>
      <c r="D230" s="9" t="str">
        <f>MasterTable[Name]</f>
        <v>Optometry Australia</v>
      </c>
      <c r="E230" s="10" t="str">
        <f>MasterTable[Website]</f>
        <v>http://www.optometry.org.au/WA/</v>
      </c>
      <c r="F230" s="10" t="str">
        <f>MasterTable[Phone]</f>
        <v>08 9321 2300</v>
      </c>
      <c r="G230" s="10" t="str">
        <f>MasterTable[Email]</f>
        <v>eo@optometrywa.org.au</v>
      </c>
      <c r="H230" s="10" t="str">
        <f>MasterTable[Post]</f>
        <v>PO Box 375, Subiaco WA 6904</v>
      </c>
    </row>
    <row r="231" spans="2:8" ht="41.25" customHeight="1" x14ac:dyDescent="0.2">
      <c r="B231" s="8" t="str">
        <f>MasterTable[Group Title]</f>
        <v>Health Care And Social Assistance</v>
      </c>
      <c r="C231" s="8" t="str">
        <f>MasterTable[Sub-Group Title]</f>
        <v>Allied Health Services</v>
      </c>
      <c r="D231" s="9" t="str">
        <f>MasterTable[Name]</f>
        <v>Australian Physiotherapy Association</v>
      </c>
      <c r="E231" s="10" t="str">
        <f>MasterTable[Website]</f>
        <v>https://www.physiotherapy.asn.au/</v>
      </c>
      <c r="F231" s="10" t="str">
        <f>MasterTable[Phone]</f>
        <v>1 300 306 622</v>
      </c>
      <c r="G231" s="10" t="str">
        <f>MasterTable[Email]</f>
        <v>wa.branch@physiotherapy.asn.au</v>
      </c>
      <c r="H231" s="10" t="str">
        <f>MasterTable[Post]</f>
        <v>174 Hampden Road, Nedlands WA 6009</v>
      </c>
    </row>
    <row r="232" spans="2:8" ht="41.25" customHeight="1" x14ac:dyDescent="0.2">
      <c r="B232" s="8" t="str">
        <f>MasterTable[Group Title]</f>
        <v>Health Care And Social Assistance</v>
      </c>
      <c r="C232" s="8" t="str">
        <f>MasterTable[Sub-Group Title]</f>
        <v>Allied Health Services</v>
      </c>
      <c r="D232" s="9" t="str">
        <f>MasterTable[Name]</f>
        <v>Australian Nursing &amp; Midwifery Federation</v>
      </c>
      <c r="E232" s="10" t="str">
        <f>MasterTable[Website]</f>
        <v>https://www.anfiuwp.org.au/</v>
      </c>
      <c r="F232" s="10" t="str">
        <f>MasterTable[Phone]</f>
        <v>08 6218 9444</v>
      </c>
      <c r="G232" s="10" t="str">
        <f>MasterTable[Email]</f>
        <v>anf@anfiuwp.org.au</v>
      </c>
      <c r="H232" s="10" t="str">
        <f>MasterTable[Post]</f>
        <v>PO Box 8240, Perth Business Centre WA 6849</v>
      </c>
    </row>
    <row r="233" spans="2:8" ht="41.25" customHeight="1" x14ac:dyDescent="0.2">
      <c r="B233" s="8" t="str">
        <f>MasterTable[Group Title]</f>
        <v>Health Care And Social Assistance</v>
      </c>
      <c r="C233" s="8" t="str">
        <f>MasterTable[Sub-Group Title]</f>
        <v>Allied Health Services</v>
      </c>
      <c r="D233" s="9" t="str">
        <f>MasterTable[Name]</f>
        <v>St John Ambulance</v>
      </c>
      <c r="E233" s="10" t="str">
        <f>MasterTable[Website]</f>
        <v>http://www.stjohnambulance.com.au/</v>
      </c>
      <c r="F233" s="10" t="str">
        <f>MasterTable[Phone]</f>
        <v>08 9334 1222</v>
      </c>
      <c r="G233" s="10" t="str">
        <f>MasterTable[Email]</f>
        <v>info@stjohnambulance.com.au</v>
      </c>
      <c r="H233" s="10" t="str">
        <f>MasterTable[Post]</f>
        <v>PO Box 183, Belmont WA 6984</v>
      </c>
    </row>
    <row r="234" spans="2:8" ht="41.25" customHeight="1" x14ac:dyDescent="0.2">
      <c r="B234" s="8" t="str">
        <f>MasterTable[Group Title]</f>
        <v>Health Care And Social Assistance</v>
      </c>
      <c r="C234" s="8" t="str">
        <f>MasterTable[Sub-Group Title]</f>
        <v>Allied Health Services</v>
      </c>
      <c r="D234" s="9" t="str">
        <f>MasterTable[Name]</f>
        <v>Australian Counselling Association</v>
      </c>
      <c r="E234" s="10" t="str">
        <f>MasterTable[Website]</f>
        <v>http://www.theaca.net.au/</v>
      </c>
      <c r="F234" s="10" t="str">
        <f>MasterTable[Phone]</f>
        <v>1300 784 333</v>
      </c>
      <c r="G234" s="10" t="str">
        <f>MasterTable[Email]</f>
        <v>N/A</v>
      </c>
      <c r="H234" s="10" t="str">
        <f>MasterTable[Post]</f>
        <v>PO Box 88, Grange QLD 4051</v>
      </c>
    </row>
    <row r="235" spans="2:8" ht="41.25" customHeight="1" x14ac:dyDescent="0.2">
      <c r="B235" s="8" t="str">
        <f>MasterTable[Group Title]</f>
        <v>Health Care And Social Assistance</v>
      </c>
      <c r="C235" s="8" t="str">
        <f>MasterTable[Sub-Group Title]</f>
        <v>Allied Health Services</v>
      </c>
      <c r="D235" s="9" t="str">
        <f>MasterTable[Name]</f>
        <v>Western Australian Association for Mental Health</v>
      </c>
      <c r="E235" s="10" t="str">
        <f>MasterTable[Website]</f>
        <v>https://waamh.org.au</v>
      </c>
      <c r="F235" s="10" t="str">
        <f>MasterTable[Phone]</f>
        <v>08 6246 3000</v>
      </c>
      <c r="G235" s="10" t="str">
        <f>MasterTable[Email]</f>
        <v>N/A</v>
      </c>
      <c r="H235" s="10" t="str">
        <f>MasterTable[Post]</f>
        <v>PO Box 8482, Perth WA 6849</v>
      </c>
    </row>
    <row r="236" spans="2:8" ht="41.25" customHeight="1" x14ac:dyDescent="0.2">
      <c r="B236" s="8" t="str">
        <f>MasterTable[Group Title]</f>
        <v>Health Care And Social Assistance</v>
      </c>
      <c r="C236" s="8" t="str">
        <f>MasterTable[Sub-Group Title]</f>
        <v>Allied Health Services</v>
      </c>
      <c r="D236" s="9" t="str">
        <f>MasterTable[Name]</f>
        <v>Autism Association of Western Australia</v>
      </c>
      <c r="E236" s="10" t="str">
        <f>MasterTable[Website]</f>
        <v>https://www.autism.org.au/</v>
      </c>
      <c r="F236" s="10" t="str">
        <f>MasterTable[Phone]</f>
        <v>08 9489 8900</v>
      </c>
      <c r="G236" s="10" t="str">
        <f>MasterTable[Email]</f>
        <v>autismwa@autism.org.au</v>
      </c>
      <c r="H236" s="10" t="str">
        <f>MasterTable[Post]</f>
        <v>Locked Bag 2, Subiaco WA 6094</v>
      </c>
    </row>
    <row r="237" spans="2:8" ht="41.25" customHeight="1" x14ac:dyDescent="0.2">
      <c r="B237" s="8" t="str">
        <f>MasterTable[Group Title]</f>
        <v>Health Care And Social Assistance</v>
      </c>
      <c r="C237" s="8" t="str">
        <f>MasterTable[Sub-Group Title]</f>
        <v>Allied Health Services</v>
      </c>
      <c r="D237" s="9" t="str">
        <f>MasterTable[Name]</f>
        <v>Cancer Council Western Australia</v>
      </c>
      <c r="E237" s="10" t="str">
        <f>MasterTable[Website]</f>
        <v>https://www.cancerwa.asn.au</v>
      </c>
      <c r="F237" s="10" t="str">
        <f>MasterTable[Phone]</f>
        <v>08 9212 4333</v>
      </c>
      <c r="G237" s="10" t="str">
        <f>MasterTable[Email]</f>
        <v>N/A</v>
      </c>
      <c r="H237" s="10" t="str">
        <f>MasterTable[Post]</f>
        <v>420 Bagot Road, Subiaco WA 6008</v>
      </c>
    </row>
    <row r="238" spans="2:8" ht="41.25" customHeight="1" x14ac:dyDescent="0.2">
      <c r="B238" s="8" t="str">
        <f>MasterTable[Group Title]</f>
        <v>Health Care And Social Assistance</v>
      </c>
      <c r="C238" s="8" t="str">
        <f>MasterTable[Sub-Group Title]</f>
        <v>Allied Health Services</v>
      </c>
      <c r="D238" s="9" t="str">
        <f>MasterTable[Name]</f>
        <v>Aboriginal Health Council of WA</v>
      </c>
      <c r="E238" s="10" t="str">
        <f>MasterTable[Website]</f>
        <v>http://www.ahcwa.org.au/</v>
      </c>
      <c r="F238" s="10" t="str">
        <f>MasterTable[Phone]</f>
        <v>08 9227 1631</v>
      </c>
      <c r="G238" s="10" t="str">
        <f>MasterTable[Email]</f>
        <v>N/A</v>
      </c>
      <c r="H238" s="10" t="str">
        <f>MasterTable[Post]</f>
        <v>450 Beaufort Street, Highgate WA 6003</v>
      </c>
    </row>
    <row r="239" spans="2:8" ht="41.25" customHeight="1" x14ac:dyDescent="0.2">
      <c r="B239" s="8" t="str">
        <f>MasterTable[Group Title]</f>
        <v>Health Care And Social Assistance</v>
      </c>
      <c r="C239" s="8" t="str">
        <f>MasterTable[Sub-Group Title]</f>
        <v>Allied Health Services</v>
      </c>
      <c r="D239" s="9" t="str">
        <f>MasterTable[Name]</f>
        <v>Australian Natural Therapists Association</v>
      </c>
      <c r="E239" s="10" t="str">
        <f>MasterTable[Website]</f>
        <v>http://www.australiannaturaltherapistsassociation.com.au/</v>
      </c>
      <c r="F239" s="10" t="str">
        <f>MasterTable[Phone]</f>
        <v>1800 817 577</v>
      </c>
      <c r="G239" s="10" t="str">
        <f>MasterTable[Email]</f>
        <v>admin@anta.com.au</v>
      </c>
      <c r="H239" s="10" t="str">
        <f>MasterTable[Post]</f>
        <v>PO Box 657, Maroochydore QLD 4558</v>
      </c>
    </row>
    <row r="240" spans="2:8" ht="41.25" customHeight="1" x14ac:dyDescent="0.2">
      <c r="B240" s="8" t="str">
        <f>MasterTable[Group Title]</f>
        <v>Health Care And Social Assistance</v>
      </c>
      <c r="C240" s="8" t="str">
        <f>MasterTable[Sub-Group Title]</f>
        <v>Allied Health Services</v>
      </c>
      <c r="D240" s="9" t="str">
        <f>MasterTable[Name]</f>
        <v>Public Health Association Australia</v>
      </c>
      <c r="E240" s="10" t="str">
        <f>MasterTable[Website]</f>
        <v>https://www.phaa.net.au</v>
      </c>
      <c r="F240" s="10" t="str">
        <f>MasterTable[Phone]</f>
        <v xml:space="preserve">02 6285 2373 </v>
      </c>
      <c r="G240" s="10" t="str">
        <f>MasterTable[Email]</f>
        <v>phaa@phaa.net.au</v>
      </c>
      <c r="H240" s="10" t="str">
        <f>MasterTable[Post]</f>
        <v>PO Box 319, Curtin ACT 2605</v>
      </c>
    </row>
    <row r="241" spans="2:8" ht="41.25" customHeight="1" x14ac:dyDescent="0.2">
      <c r="B241" s="8" t="str">
        <f>MasterTable[Group Title]</f>
        <v>Health Care And Social Assistance</v>
      </c>
      <c r="C241" s="8" t="str">
        <f>MasterTable[Sub-Group Title]</f>
        <v>Hospitals</v>
      </c>
      <c r="D241" s="9" t="str">
        <f>MasterTable[Name]</f>
        <v>Australian Private Hospitals Association</v>
      </c>
      <c r="E241" s="10" t="str">
        <f>MasterTable[Website]</f>
        <v>http://www.apha.org.au/</v>
      </c>
      <c r="F241" s="10" t="str">
        <f>MasterTable[Phone]</f>
        <v>02 6273 9000</v>
      </c>
      <c r="G241" s="10" t="str">
        <f>MasterTable[Email]</f>
        <v>info@apha.org.au</v>
      </c>
      <c r="H241" s="10" t="str">
        <f>MasterTable[Post]</f>
        <v>PO Box 4502, Kingston ACT 2604</v>
      </c>
    </row>
    <row r="242" spans="2:8" ht="41.25" customHeight="1" x14ac:dyDescent="0.2">
      <c r="B242" s="8" t="str">
        <f>MasterTable[Group Title]</f>
        <v>Health Care And Social Assistance</v>
      </c>
      <c r="C242" s="8" t="str">
        <f>MasterTable[Sub-Group Title]</f>
        <v>Hospitals</v>
      </c>
      <c r="D242" s="9" t="str">
        <f>MasterTable[Name]</f>
        <v>Australian Healthcare and Hospitals Association</v>
      </c>
      <c r="E242" s="10" t="str">
        <f>MasterTable[Website]</f>
        <v>http://ahha.asn.au/</v>
      </c>
      <c r="F242" s="10" t="str">
        <f>MasterTable[Phone]</f>
        <v>02 6162 0780</v>
      </c>
      <c r="G242" s="10" t="str">
        <f>MasterTable[Email]</f>
        <v>admin@ahha.asn.au</v>
      </c>
      <c r="H242" s="10" t="str">
        <f>MasterTable[Post]</f>
        <v>PO Box 78, Deakin West ACT 2600</v>
      </c>
    </row>
    <row r="243" spans="2:8" ht="41.25" customHeight="1" x14ac:dyDescent="0.2">
      <c r="B243" s="8" t="str">
        <f>MasterTable[Group Title]</f>
        <v>Health Care And Social Assistance</v>
      </c>
      <c r="C243" s="8" t="str">
        <f>MasterTable[Sub-Group Title]</f>
        <v>Hospitals</v>
      </c>
      <c r="D243" s="9" t="str">
        <f>MasterTable[Name]</f>
        <v>Day Hospitals Australia</v>
      </c>
      <c r="E243" s="10" t="str">
        <f>MasterTable[Website]</f>
        <v>http://dayhospitalsaustralia.net.au/</v>
      </c>
      <c r="F243" s="10" t="str">
        <f>MasterTable[Phone]</f>
        <v>1800 752 822</v>
      </c>
      <c r="G243" s="10" t="str">
        <f>MasterTable[Email]</f>
        <v>info@dayhospitalsaustralia.net.au</v>
      </c>
      <c r="H243" s="10" t="str">
        <f>MasterTable[Post]</f>
        <v>PO Box 1143, Joondalup DC WA 6919</v>
      </c>
    </row>
    <row r="244" spans="2:8" ht="41.25" customHeight="1" x14ac:dyDescent="0.2">
      <c r="B244" s="8" t="str">
        <f>MasterTable[Group Title]</f>
        <v>Health Care And Social Assistance</v>
      </c>
      <c r="C244" s="8" t="str">
        <f>MasterTable[Sub-Group Title]</f>
        <v>Hospitals</v>
      </c>
      <c r="D244" s="9" t="str">
        <f>MasterTable[Name]</f>
        <v>Catholic Health Australia</v>
      </c>
      <c r="E244" s="10" t="str">
        <f>MasterTable[Website]</f>
        <v>http://www.cha.org.au/</v>
      </c>
      <c r="F244" s="10" t="str">
        <f>MasterTable[Phone]</f>
        <v>02 6203 2777</v>
      </c>
      <c r="G244" s="10" t="str">
        <f>MasterTable[Email]</f>
        <v>secretariat@cha.org.au</v>
      </c>
      <c r="H244" s="10" t="str">
        <f>MasterTable[Post]</f>
        <v xml:space="preserve">PO Box 245, Civic Square ACT 2608 </v>
      </c>
    </row>
    <row r="245" spans="2:8" ht="41.25" customHeight="1" x14ac:dyDescent="0.2">
      <c r="B245" s="8" t="str">
        <f>MasterTable[Group Title]</f>
        <v>Health Care And Social Assistance</v>
      </c>
      <c r="C245" s="8" t="str">
        <f>MasterTable[Sub-Group Title]</f>
        <v>Medical Services</v>
      </c>
      <c r="D245" s="9" t="str">
        <f>MasterTable[Name]</f>
        <v>Australian Medical Association (WA)</v>
      </c>
      <c r="E245" s="10" t="str">
        <f>MasterTable[Website]</f>
        <v>http://www.amawa.com.au/</v>
      </c>
      <c r="F245" s="10" t="str">
        <f>MasterTable[Phone]</f>
        <v>08 9273 3000</v>
      </c>
      <c r="G245" s="10" t="str">
        <f>MasterTable[Email]</f>
        <v>mail@amawa.com.au</v>
      </c>
      <c r="H245" s="10" t="str">
        <f>MasterTable[Post]</f>
        <v>PO Box 133, Nedlands WA 6909</v>
      </c>
    </row>
    <row r="246" spans="2:8" ht="41.25" customHeight="1" x14ac:dyDescent="0.2">
      <c r="B246" s="8" t="str">
        <f>MasterTable[Group Title]</f>
        <v>Health Care And Social Assistance</v>
      </c>
      <c r="C246" s="8" t="str">
        <f>MasterTable[Sub-Group Title]</f>
        <v>Medical Services</v>
      </c>
      <c r="D246" s="9" t="str">
        <f>MasterTable[Name]</f>
        <v>The Royal Australian College of General Practitioners</v>
      </c>
      <c r="E246" s="10" t="str">
        <f>MasterTable[Website]</f>
        <v>http://www.racgp.org.au/home</v>
      </c>
      <c r="F246" s="10" t="str">
        <f>MasterTable[Phone]</f>
        <v>1800 472 247</v>
      </c>
      <c r="G246" s="10" t="str">
        <f>MasterTable[Email]</f>
        <v>N/A</v>
      </c>
      <c r="H246" s="10" t="str">
        <f>MasterTable[Post]</f>
        <v>RACGP House, 100 Wellington Parade, East Melbourne VIC 3002</v>
      </c>
    </row>
    <row r="247" spans="2:8" ht="41.25" customHeight="1" x14ac:dyDescent="0.2">
      <c r="B247" s="8" t="str">
        <f>MasterTable[Group Title]</f>
        <v>Health Care And Social Assistance</v>
      </c>
      <c r="C247" s="8" t="str">
        <f>MasterTable[Sub-Group Title]</f>
        <v>Medical Services</v>
      </c>
      <c r="D247" s="9" t="str">
        <f>MasterTable[Name]</f>
        <v>Royal Flying Doctor Service</v>
      </c>
      <c r="E247" s="10" t="str">
        <f>MasterTable[Website]</f>
        <v>https://www.flyingdoctor.org.au</v>
      </c>
      <c r="F247" s="10" t="str">
        <f>MasterTable[Phone]</f>
        <v>08 9417 6300</v>
      </c>
      <c r="G247" s="10" t="str">
        <f>MasterTable[Email]</f>
        <v>westops@rfdswa.com.au</v>
      </c>
      <c r="H247" s="10" t="str">
        <f>MasterTable[Post]</f>
        <v>3 Eagle Drive Jandakot Airport, Jandakot WA 6164</v>
      </c>
    </row>
    <row r="248" spans="2:8" ht="41.25" customHeight="1" x14ac:dyDescent="0.2">
      <c r="B248" s="8" t="str">
        <f>MasterTable[Group Title]</f>
        <v>Health Care And Social Assistance</v>
      </c>
      <c r="C248" s="8" t="str">
        <f>MasterTable[Sub-Group Title]</f>
        <v>Medical Services</v>
      </c>
      <c r="D248" s="9" t="str">
        <f>MasterTable[Name]</f>
        <v>Australian Diagnostic Imaging Association</v>
      </c>
      <c r="E248" s="10" t="str">
        <f>MasterTable[Website]</f>
        <v>http://www.adia.asn.au/</v>
      </c>
      <c r="F248" s="10" t="str">
        <f>MasterTable[Phone]</f>
        <v>03 9026 1518</v>
      </c>
      <c r="G248" s="10" t="str">
        <f>MasterTable[Email]</f>
        <v>pbeerens@adia.asn.au</v>
      </c>
      <c r="H248" s="10" t="str">
        <f>MasterTable[Post]</f>
        <v>71B Grosvenor Street, South Yarra VIC 3141</v>
      </c>
    </row>
    <row r="249" spans="2:8" ht="41.25" customHeight="1" x14ac:dyDescent="0.2">
      <c r="B249" s="8" t="str">
        <f>MasterTable[Group Title]</f>
        <v>Health Care And Social Assistance</v>
      </c>
      <c r="C249" s="8" t="str">
        <f>MasterTable[Sub-Group Title]</f>
        <v>Social Services</v>
      </c>
      <c r="D249" s="9" t="str">
        <f>MasterTable[Name]</f>
        <v>Aged &amp; Community Services Western Australia</v>
      </c>
      <c r="E249" s="10" t="str">
        <f>MasterTable[Website]</f>
        <v>http://www.acswa.org.au/</v>
      </c>
      <c r="F249" s="10" t="str">
        <f>MasterTable[Phone]</f>
        <v>08 9244 8233</v>
      </c>
      <c r="G249" s="10" t="str">
        <f>MasterTable[Email]</f>
        <v>admin@acswa.org.au</v>
      </c>
      <c r="H249" s="10" t="str">
        <f>MasterTable[Post]</f>
        <v>Suite 16, 25 Walters Drive, Osborne Park WA 6017</v>
      </c>
    </row>
    <row r="250" spans="2:8" ht="41.25" customHeight="1" x14ac:dyDescent="0.2">
      <c r="B250" s="8" t="str">
        <f>MasterTable[Group Title]</f>
        <v>Health Care And Social Assistance</v>
      </c>
      <c r="C250" s="8" t="str">
        <f>MasterTable[Sub-Group Title]</f>
        <v>Social Services</v>
      </c>
      <c r="D250" s="9" t="str">
        <f>MasterTable[Name]</f>
        <v>Leading Age Services Australia</v>
      </c>
      <c r="E250" s="10" t="str">
        <f>MasterTable[Website]</f>
        <v>http://www.lasa.asn.au/</v>
      </c>
      <c r="F250" s="10" t="str">
        <f>MasterTable[Phone]</f>
        <v>08 9474 9200</v>
      </c>
      <c r="G250" s="10" t="str">
        <f>MasterTable[Email]</f>
        <v>info@wa.lasaasn.au</v>
      </c>
      <c r="H250" s="10" t="str">
        <f>MasterTable[Post]</f>
        <v>Suite 6, 11 Richardson St, South Perth WA 6151</v>
      </c>
    </row>
    <row r="251" spans="2:8" ht="41.25" customHeight="1" x14ac:dyDescent="0.2">
      <c r="B251" s="8" t="str">
        <f>MasterTable[Group Title]</f>
        <v>Health Care And Social Assistance</v>
      </c>
      <c r="C251" s="8" t="str">
        <f>MasterTable[Sub-Group Title]</f>
        <v>Social Services</v>
      </c>
      <c r="D251" s="9" t="str">
        <f>MasterTable[Name]</f>
        <v>Carers Australia WA</v>
      </c>
      <c r="E251" s="10" t="str">
        <f>MasterTable[Website]</f>
        <v>https://www.carerswa.asn.au/</v>
      </c>
      <c r="F251" s="10" t="str">
        <f>MasterTable[Phone]</f>
        <v>1800 242 636</v>
      </c>
      <c r="G251" s="10" t="str">
        <f>MasterTable[Email]</f>
        <v>info@carerswa.asn.au</v>
      </c>
      <c r="H251" s="10" t="str">
        <f>MasterTable[Post]</f>
        <v>PO Box 638, Mt Lawley WA 6929</v>
      </c>
    </row>
    <row r="252" spans="2:8" ht="41.25" customHeight="1" x14ac:dyDescent="0.2">
      <c r="B252" s="8" t="str">
        <f>MasterTable[Group Title]</f>
        <v>Health Care And Social Assistance</v>
      </c>
      <c r="C252" s="8" t="str">
        <f>MasterTable[Sub-Group Title]</f>
        <v>Social Services</v>
      </c>
      <c r="D252" s="9" t="str">
        <f>MasterTable[Name]</f>
        <v>Shelter WA</v>
      </c>
      <c r="E252" s="10" t="str">
        <f>MasterTable[Website]</f>
        <v>http://www.shelterwa.org.au/</v>
      </c>
      <c r="F252" s="10" t="str">
        <f>MasterTable[Phone]</f>
        <v>08 9325 6660</v>
      </c>
      <c r="G252" s="10" t="str">
        <f>MasterTable[Email]</f>
        <v>shelterwa@shelterwa.org.au</v>
      </c>
      <c r="H252" s="10" t="str">
        <f>MasterTable[Post]</f>
        <v>1st Floor, Claisebrook Lotteries House, 33 Moore Street, East Perth WA 6004</v>
      </c>
    </row>
    <row r="253" spans="2:8" ht="41.25" customHeight="1" x14ac:dyDescent="0.2">
      <c r="B253" s="8" t="str">
        <f>MasterTable[Group Title]</f>
        <v>Health Care And Social Assistance</v>
      </c>
      <c r="C253" s="8" t="str">
        <f>MasterTable[Sub-Group Title]</f>
        <v>Social Services</v>
      </c>
      <c r="D253" s="9" t="str">
        <f>MasterTable[Name]</f>
        <v>Community Housing Industry Association</v>
      </c>
      <c r="E253" s="10" t="str">
        <f>MasterTable[Website]</f>
        <v>http://www.communityhousing.com.au/</v>
      </c>
      <c r="F253" s="10" t="str">
        <f>MasterTable[Phone]</f>
        <v>02 6232 5043</v>
      </c>
      <c r="G253" s="10" t="str">
        <f>MasterTable[Email]</f>
        <v>info@communityhousing.com.au</v>
      </c>
      <c r="H253" s="10" t="str">
        <f>MasterTable[Post]</f>
        <v>PO Box 4056, Weston ACT 2611</v>
      </c>
    </row>
    <row r="254" spans="2:8" ht="41.25" customHeight="1" x14ac:dyDescent="0.2">
      <c r="B254" s="8" t="str">
        <f>MasterTable[Group Title]</f>
        <v>Health Care And Social Assistance</v>
      </c>
      <c r="C254" s="8" t="str">
        <f>MasterTable[Sub-Group Title]</f>
        <v>Social Services</v>
      </c>
      <c r="D254" s="9" t="str">
        <f>MasterTable[Name]</f>
        <v>National Disability Services</v>
      </c>
      <c r="E254" s="10" t="str">
        <f>MasterTable[Website]</f>
        <v>https://www.nds.org.au/</v>
      </c>
      <c r="F254" s="10" t="str">
        <f>MasterTable[Phone]</f>
        <v>08 9242 5544</v>
      </c>
      <c r="G254" s="10" t="str">
        <f>MasterTable[Email]</f>
        <v>ndswa@nds.org.au</v>
      </c>
      <c r="H254" s="10" t="str">
        <f>MasterTable[Post]</f>
        <v>PO Box 184, Northbridge WA 6865</v>
      </c>
    </row>
    <row r="255" spans="2:8" ht="41.25" customHeight="1" x14ac:dyDescent="0.2">
      <c r="B255" s="8" t="str">
        <f>MasterTable[Group Title]</f>
        <v>Health Care And Social Assistance</v>
      </c>
      <c r="C255" s="8" t="str">
        <f>MasterTable[Sub-Group Title]</f>
        <v>Social Services</v>
      </c>
      <c r="D255" s="9" t="str">
        <f>MasterTable[Name]</f>
        <v>Western Australian Council of Social Service</v>
      </c>
      <c r="E255" s="10" t="str">
        <f>MasterTable[Website]</f>
        <v>http://www.wacoss.org.au/</v>
      </c>
      <c r="F255" s="10" t="str">
        <f>MasterTable[Phone]</f>
        <v>1300 658 816</v>
      </c>
      <c r="G255" s="10" t="str">
        <f>MasterTable[Email]</f>
        <v>socialpolicy@wacoss.org.au</v>
      </c>
      <c r="H255" s="10" t="str">
        <f>MasterTable[Post]</f>
        <v>City West Lotteries House, 2 Delhi Street, West Perth WA 6005</v>
      </c>
    </row>
    <row r="256" spans="2:8" ht="41.25" customHeight="1" x14ac:dyDescent="0.2">
      <c r="B256" s="8" t="str">
        <f>MasterTable[Group Title]</f>
        <v>Health Care And Social Assistance</v>
      </c>
      <c r="C256" s="8" t="str">
        <f>MasterTable[Sub-Group Title]</f>
        <v>Social Services</v>
      </c>
      <c r="D256" s="9" t="str">
        <f>MasterTable[Name]</f>
        <v>Foster Care Association of Western Australia</v>
      </c>
      <c r="E256" s="10" t="str">
        <f>MasterTable[Website]</f>
        <v>http://www.fcawa.com.au/</v>
      </c>
      <c r="F256" s="10" t="str">
        <f>MasterTable[Phone]</f>
        <v>08 9242 4222</v>
      </c>
      <c r="G256" s="10" t="str">
        <f>MasterTable[Email]</f>
        <v>admin@fcawa.com.au</v>
      </c>
      <c r="H256" s="10" t="str">
        <f>MasterTable[Post]</f>
        <v>Unit 2/342 Scarborough Beach Road, Osborne Park WA 6017</v>
      </c>
    </row>
    <row r="257" spans="2:8" ht="41.25" customHeight="1" x14ac:dyDescent="0.2">
      <c r="B257" s="8" t="str">
        <f>MasterTable[Group Title]</f>
        <v>Health Care And Social Assistance</v>
      </c>
      <c r="C257" s="8" t="str">
        <f>MasterTable[Sub-Group Title]</f>
        <v>Social Services</v>
      </c>
      <c r="D257" s="9" t="str">
        <f>MasterTable[Name]</f>
        <v>Women's Council for Domestic and Family Violence Services</v>
      </c>
      <c r="E257" s="10" t="str">
        <f>MasterTable[Website]</f>
        <v>http://www.womenscouncil.com.au/</v>
      </c>
      <c r="F257" s="10" t="str">
        <f>MasterTable[Phone]</f>
        <v xml:space="preserve">08 9420 7264 </v>
      </c>
      <c r="G257" s="10" t="str">
        <f>MasterTable[Email]</f>
        <v>N/A</v>
      </c>
      <c r="H257" s="10" t="str">
        <f>MasterTable[Post]</f>
        <v>PO Box 281, West Perth WA 6872</v>
      </c>
    </row>
    <row r="258" spans="2:8" ht="41.25" customHeight="1" x14ac:dyDescent="0.2">
      <c r="B258" s="8" t="str">
        <f>MasterTable[Group Title]</f>
        <v>Health Care And Social Assistance</v>
      </c>
      <c r="C258" s="8" t="str">
        <f>MasterTable[Sub-Group Title]</f>
        <v>Social Services</v>
      </c>
      <c r="D258" s="9" t="str">
        <f>MasterTable[Name]</f>
        <v>Telethon Kids Institute</v>
      </c>
      <c r="E258" s="10" t="str">
        <f>MasterTable[Website]</f>
        <v>http://telethonkids.org.au/</v>
      </c>
      <c r="F258" s="10" t="str">
        <f>MasterTable[Phone]</f>
        <v>08 9489 7777</v>
      </c>
      <c r="G258" s="10" t="str">
        <f>MasterTable[Email]</f>
        <v>contact@telethonkids.org.au</v>
      </c>
      <c r="H258" s="10" t="str">
        <f>MasterTable[Post]</f>
        <v>PO Box 855, West Perth WA 6872</v>
      </c>
    </row>
    <row r="259" spans="2:8" ht="41.25" customHeight="1" x14ac:dyDescent="0.2">
      <c r="B259" s="8" t="str">
        <f>MasterTable[Group Title]</f>
        <v>Information Media And Telecommunications</v>
      </c>
      <c r="C259" s="8" t="str">
        <f>MasterTable[Sub-Group Title]</f>
        <v>Film / Motion Pictures, Video &amp; Television</v>
      </c>
      <c r="D259" s="9" t="str">
        <f>MasterTable[Name]</f>
        <v>Casting Guild of Australia</v>
      </c>
      <c r="E259" s="10" t="str">
        <f>MasterTable[Website]</f>
        <v>http://www.castingguild.com.au/</v>
      </c>
      <c r="F259" s="10" t="str">
        <f>MasterTable[Phone]</f>
        <v>N/A</v>
      </c>
      <c r="G259" s="10" t="str">
        <f>MasterTable[Email]</f>
        <v>admin@castingguild.com.au</v>
      </c>
      <c r="H259" s="10" t="str">
        <f>MasterTable[Post]</f>
        <v>N/A</v>
      </c>
    </row>
    <row r="260" spans="2:8" ht="41.25" customHeight="1" x14ac:dyDescent="0.2">
      <c r="B260" s="8" t="str">
        <f>MasterTable[Group Title]</f>
        <v>Information Media And Telecommunications</v>
      </c>
      <c r="C260" s="8" t="str">
        <f>MasterTable[Sub-Group Title]</f>
        <v>Film / Motion Pictures, Video &amp; Television</v>
      </c>
      <c r="D260" s="9" t="str">
        <f>MasterTable[Name]</f>
        <v>Professional Film Crew Western Australia</v>
      </c>
      <c r="E260" s="10" t="str">
        <f>MasterTable[Website]</f>
        <v>http://www.profilmcrewwa.com.au/</v>
      </c>
      <c r="F260" s="10" t="str">
        <f>MasterTable[Phone]</f>
        <v>N/A</v>
      </c>
      <c r="G260" s="10" t="str">
        <f>MasterTable[Email]</f>
        <v>info@profilmcrewwa.com.au</v>
      </c>
      <c r="H260" s="10" t="str">
        <f>MasterTable[Post]</f>
        <v>N/A</v>
      </c>
    </row>
    <row r="261" spans="2:8" ht="41.25" customHeight="1" x14ac:dyDescent="0.2">
      <c r="B261" s="8" t="str">
        <f>MasterTable[Group Title]</f>
        <v>Information Media And Telecommunications</v>
      </c>
      <c r="C261" s="8" t="str">
        <f>MasterTable[Sub-Group Title]</f>
        <v>Film / Motion Pictures, Video &amp; Television</v>
      </c>
      <c r="D261" s="9" t="str">
        <f>MasterTable[Name]</f>
        <v>WA Federation of Film Societies</v>
      </c>
      <c r="E261" s="10" t="str">
        <f>MasterTable[Website]</f>
        <v>http://wafilmsocieties.org.au/</v>
      </c>
      <c r="F261" s="10" t="str">
        <f>MasterTable[Phone]</f>
        <v>08 9364 7656</v>
      </c>
      <c r="G261" s="10" t="str">
        <f>MasterTable[Email]</f>
        <v>info@WAFilmSocieties.org.au</v>
      </c>
      <c r="H261" s="10" t="str">
        <f>MasterTable[Post]</f>
        <v>N/A</v>
      </c>
    </row>
    <row r="262" spans="2:8" ht="41.25" customHeight="1" x14ac:dyDescent="0.2">
      <c r="B262" s="8" t="str">
        <f>MasterTable[Group Title]</f>
        <v>Information Media And Telecommunications</v>
      </c>
      <c r="C262" s="8" t="str">
        <f>MasterTable[Sub-Group Title]</f>
        <v>Film / Motion Pictures, Video &amp; Television</v>
      </c>
      <c r="D262" s="9" t="str">
        <f>MasterTable[Name]</f>
        <v>Film &amp; Television Insitute Western Australia</v>
      </c>
      <c r="E262" s="10" t="str">
        <f>MasterTable[Website]</f>
        <v>https://www.fti.asn.au</v>
      </c>
      <c r="F262" s="10" t="str">
        <f>MasterTable[Phone]</f>
        <v>08 9431 6700</v>
      </c>
      <c r="G262" s="10" t="str">
        <f>MasterTable[Email]</f>
        <v>fti@fti.asn.au</v>
      </c>
      <c r="H262" s="10" t="str">
        <f>MasterTable[Post]</f>
        <v>PO Box 99, Northbridge WA 6865</v>
      </c>
    </row>
    <row r="263" spans="2:8" ht="41.25" customHeight="1" x14ac:dyDescent="0.2">
      <c r="B263" s="8" t="str">
        <f>MasterTable[Group Title]</f>
        <v>Information Media And Telecommunications</v>
      </c>
      <c r="C263" s="8" t="str">
        <f>MasterTable[Sub-Group Title]</f>
        <v>Film / Motion Pictures, Video &amp; Television</v>
      </c>
      <c r="D263" s="9" t="str">
        <f>MasterTable[Name]</f>
        <v>Screen Producers Australia</v>
      </c>
      <c r="E263" s="10" t="str">
        <f>MasterTable[Website]</f>
        <v>http://www.spaa.org.au/</v>
      </c>
      <c r="F263" s="10" t="str">
        <f>MasterTable[Phone]</f>
        <v>02 9360 8988</v>
      </c>
      <c r="G263" s="10" t="str">
        <f>MasterTable[Email]</f>
        <v>mark.donaldson@screenproducers.org.au</v>
      </c>
      <c r="H263" s="10" t="str">
        <f>MasterTable[Post]</f>
        <v>Suite 2, Level 1, 36 Fitzroy Street, Surry Hills NSW 2010</v>
      </c>
    </row>
    <row r="264" spans="2:8" ht="41.25" customHeight="1" x14ac:dyDescent="0.2">
      <c r="B264" s="8" t="str">
        <f>MasterTable[Group Title]</f>
        <v>Information Media And Telecommunications</v>
      </c>
      <c r="C264" s="8" t="str">
        <f>MasterTable[Sub-Group Title]</f>
        <v>Film / Motion Pictures, Video &amp; Television</v>
      </c>
      <c r="D264" s="9" t="str">
        <f>MasterTable[Name]</f>
        <v>Motion Picture Distributors Association of Australia</v>
      </c>
      <c r="E264" s="10" t="str">
        <f>MasterTable[Website]</f>
        <v>http://www.mpdaa.org.au/</v>
      </c>
      <c r="F264" s="10" t="str">
        <f>MasterTable[Phone]</f>
        <v>02 8705 5420</v>
      </c>
      <c r="G264" s="10" t="str">
        <f>MasterTable[Email]</f>
        <v>mpdaainfo@mpdaa.org.au</v>
      </c>
      <c r="H264" s="10" t="str">
        <f>MasterTable[Post]</f>
        <v>16 - 18 Grosvenor Street, Sydney NSW 2000</v>
      </c>
    </row>
    <row r="265" spans="2:8" ht="41.25" customHeight="1" x14ac:dyDescent="0.2">
      <c r="B265" s="8" t="str">
        <f>MasterTable[Group Title]</f>
        <v>Information Media And Telecommunications</v>
      </c>
      <c r="C265" s="8" t="str">
        <f>MasterTable[Sub-Group Title]</f>
        <v>Film / Motion Pictures, Video &amp; Television</v>
      </c>
      <c r="D265" s="9" t="str">
        <f>MasterTable[Name]</f>
        <v>Australian Film Institute / Australian Academy of Cinema and Television Arts</v>
      </c>
      <c r="E265" s="10" t="str">
        <f>MasterTable[Website]</f>
        <v>http://www.aacta.org/</v>
      </c>
      <c r="F265" s="10" t="str">
        <f>MasterTable[Phone]</f>
        <v>03 9696 1844</v>
      </c>
      <c r="G265" s="10" t="str">
        <f>MasterTable[Email]</f>
        <v>info@afi.org.au</v>
      </c>
      <c r="H265" s="10" t="str">
        <f>MasterTable[Post]</f>
        <v>236 Dorcas Street, South Melbourne VIC 3205</v>
      </c>
    </row>
    <row r="266" spans="2:8" ht="41.25" customHeight="1" x14ac:dyDescent="0.2">
      <c r="B266" s="8" t="str">
        <f>MasterTable[Group Title]</f>
        <v>Information Media And Telecommunications</v>
      </c>
      <c r="C266" s="8" t="str">
        <f>MasterTable[Sub-Group Title]</f>
        <v>Film / Motion Pictures, Video &amp; Television</v>
      </c>
      <c r="D266" s="9" t="str">
        <f>MasterTable[Name]</f>
        <v>Independent Cinemas Association of Australia</v>
      </c>
      <c r="E266" s="10" t="str">
        <f>MasterTable[Website]</f>
        <v>http://www.independentcinemas.com.au/</v>
      </c>
      <c r="F266" s="10" t="str">
        <f>MasterTable[Phone]</f>
        <v>02 9858 1179</v>
      </c>
      <c r="G266" s="10" t="str">
        <f>MasterTable[Email]</f>
        <v>president@independentcinemas.com.au</v>
      </c>
      <c r="H266" s="10" t="str">
        <f>MasterTable[Post]</f>
        <v>PO Box 20, Eastwood NSW 2122</v>
      </c>
    </row>
    <row r="267" spans="2:8" ht="41.25" customHeight="1" x14ac:dyDescent="0.2">
      <c r="B267" s="8" t="str">
        <f>MasterTable[Group Title]</f>
        <v>Information Media And Telecommunications</v>
      </c>
      <c r="C267" s="8" t="str">
        <f>MasterTable[Sub-Group Title]</f>
        <v>Film / Motion Pictures, Video &amp; Television</v>
      </c>
      <c r="D267" s="9" t="str">
        <f>MasterTable[Name]</f>
        <v>Australian Community Television Alliance</v>
      </c>
      <c r="E267" s="10" t="str">
        <f>MasterTable[Website]</f>
        <v>http://www.communitytv.net.au/</v>
      </c>
      <c r="F267" s="10" t="str">
        <f>MasterTable[Phone]</f>
        <v>N/A</v>
      </c>
      <c r="G267" s="10" t="str">
        <f>MasterTable[Email]</f>
        <v>acta@communitytv.net.au</v>
      </c>
      <c r="H267" s="10" t="str">
        <f>MasterTable[Post]</f>
        <v>c/o C31 Melbourne, Level 11, 277 William St, Melbourne VIC 3000</v>
      </c>
    </row>
    <row r="268" spans="2:8" ht="41.25" customHeight="1" x14ac:dyDescent="0.2">
      <c r="B268" s="8" t="str">
        <f>MasterTable[Group Title]</f>
        <v>Information Media And Telecommunications</v>
      </c>
      <c r="C268" s="8" t="str">
        <f>MasterTable[Sub-Group Title]</f>
        <v>Film / Motion Pictures, Video &amp; Television</v>
      </c>
      <c r="D268" s="9" t="str">
        <f>MasterTable[Name]</f>
        <v>Australian Subscription Television and Radio Association</v>
      </c>
      <c r="E268" s="10" t="str">
        <f>MasterTable[Website]</f>
        <v>http://www.astra.org.au/</v>
      </c>
      <c r="F268" s="10" t="str">
        <f>MasterTable[Phone]</f>
        <v>02 9776 2684</v>
      </c>
      <c r="G268" s="10" t="str">
        <f>MasterTable[Email]</f>
        <v>astra@astra.org.au</v>
      </c>
      <c r="H268" s="10" t="str">
        <f>MasterTable[Post]</f>
        <v>4 Broadcast Way, Artarmon NSW 2064</v>
      </c>
    </row>
    <row r="269" spans="2:8" ht="41.25" customHeight="1" x14ac:dyDescent="0.2">
      <c r="B269" s="8" t="str">
        <f>MasterTable[Group Title]</f>
        <v>Information Media And Telecommunications</v>
      </c>
      <c r="C269" s="8" t="str">
        <f>MasterTable[Sub-Group Title]</f>
        <v>Film / Motion Pictures, Video &amp; Television</v>
      </c>
      <c r="D269" s="9" t="str">
        <f>MasterTable[Name]</f>
        <v>National Association of Cinema Operators Australasia</v>
      </c>
      <c r="E269" s="10" t="str">
        <f>MasterTable[Website]</f>
        <v>http://naco.asn.au/</v>
      </c>
      <c r="F269" s="10" t="str">
        <f>MasterTable[Phone]</f>
        <v>07 3007 3588</v>
      </c>
      <c r="G269" s="10" t="str">
        <f>MasterTable[Email]</f>
        <v>execdirector@naco.asn.au</v>
      </c>
      <c r="H269" s="10" t="str">
        <f>MasterTable[Post]</f>
        <v>PO Box 667, Stones Corner QLD 4120</v>
      </c>
    </row>
    <row r="270" spans="2:8" ht="41.25" customHeight="1" x14ac:dyDescent="0.2">
      <c r="B270" s="8" t="str">
        <f>MasterTable[Group Title]</f>
        <v>Information Media And Telecommunications</v>
      </c>
      <c r="C270" s="8" t="str">
        <f>MasterTable[Sub-Group Title]</f>
        <v>Film / Motion Pictures, Video &amp; Television</v>
      </c>
      <c r="D270" s="9" t="str">
        <f>MasterTable[Name]</f>
        <v>Free TV Australia</v>
      </c>
      <c r="E270" s="10" t="str">
        <f>MasterTable[Website]</f>
        <v>http://www.freetv.com.au/</v>
      </c>
      <c r="F270" s="10" t="str">
        <f>MasterTable[Phone]</f>
        <v>02 8968 7100</v>
      </c>
      <c r="G270" s="10" t="str">
        <f>MasterTable[Email]</f>
        <v>contact@freetv.com.au</v>
      </c>
      <c r="H270" s="10" t="str">
        <f>MasterTable[Post]</f>
        <v>First Floor, 44 Avenue Road, Mosman NSW 2088</v>
      </c>
    </row>
    <row r="271" spans="2:8" ht="41.25" customHeight="1" x14ac:dyDescent="0.2">
      <c r="B271" s="8" t="str">
        <f>MasterTable[Group Title]</f>
        <v>Information Media And Telecommunications</v>
      </c>
      <c r="C271" s="8" t="str">
        <f>MasterTable[Sub-Group Title]</f>
        <v>General</v>
      </c>
      <c r="D271" s="9" t="str">
        <f>MasterTable[Name]</f>
        <v>Australian Press Council</v>
      </c>
      <c r="E271" s="10" t="str">
        <f>MasterTable[Website]</f>
        <v>http://www.presscouncil.org.au/</v>
      </c>
      <c r="F271" s="10" t="str">
        <f>MasterTable[Phone]</f>
        <v>1800 025 712</v>
      </c>
      <c r="G271" s="10" t="str">
        <f>MasterTable[Email]</f>
        <v>N/A</v>
      </c>
      <c r="H271" s="10" t="str">
        <f>MasterTable[Post]</f>
        <v>GPO Box 3343, Sydney NSW 2001</v>
      </c>
    </row>
    <row r="272" spans="2:8" ht="41.25" customHeight="1" x14ac:dyDescent="0.2">
      <c r="B272" s="8" t="str">
        <f>MasterTable[Group Title]</f>
        <v>Information Media And Telecommunications</v>
      </c>
      <c r="C272" s="8" t="str">
        <f>MasterTable[Sub-Group Title]</f>
        <v>Libraries and Archives</v>
      </c>
      <c r="D272" s="9" t="str">
        <f>MasterTable[Name]</f>
        <v>Australian Library &amp; Information Association</v>
      </c>
      <c r="E272" s="10" t="str">
        <f>MasterTable[Website]</f>
        <v>https://www.alia.org.au/</v>
      </c>
      <c r="F272" s="10" t="str">
        <f>MasterTable[Phone]</f>
        <v>02 6215 8222</v>
      </c>
      <c r="G272" s="10" t="str">
        <f>MasterTable[Email]</f>
        <v>enquiry@alia.org.au</v>
      </c>
      <c r="H272" s="10" t="str">
        <f>MasterTable[Post]</f>
        <v>PO Box 6335, Kingston ACT 2604</v>
      </c>
    </row>
    <row r="273" spans="2:8" ht="41.25" customHeight="1" x14ac:dyDescent="0.2">
      <c r="B273" s="8" t="str">
        <f>MasterTable[Group Title]</f>
        <v>Information Media And Telecommunications</v>
      </c>
      <c r="C273" s="8" t="str">
        <f>MasterTable[Sub-Group Title]</f>
        <v>Libraries and Archives</v>
      </c>
      <c r="D273" s="9" t="str">
        <f>MasterTable[Name]</f>
        <v>Australian Society of Archivists</v>
      </c>
      <c r="E273" s="10" t="str">
        <f>MasterTable[Website]</f>
        <v>https://www.archivists.org.au/</v>
      </c>
      <c r="F273" s="10" t="str">
        <f>MasterTable[Phone]</f>
        <v>08 8411 5550</v>
      </c>
      <c r="G273" s="10" t="str">
        <f>MasterTable[Email]</f>
        <v>office@archivists.org.au</v>
      </c>
      <c r="H273" s="10" t="str">
        <f>MasterTable[Post]</f>
        <v>PO BOX A623, Sydney South NSW 1235</v>
      </c>
    </row>
    <row r="274" spans="2:8" ht="41.25" customHeight="1" x14ac:dyDescent="0.2">
      <c r="B274" s="8" t="str">
        <f>MasterTable[Group Title]</f>
        <v>Information Media And Telecommunications</v>
      </c>
      <c r="C274" s="8" t="str">
        <f>MasterTable[Sub-Group Title]</f>
        <v>Newspaper, Periodical, Book and Directory Publishing</v>
      </c>
      <c r="D274" s="9" t="str">
        <f>MasterTable[Name]</f>
        <v>Australian Publishers Association</v>
      </c>
      <c r="E274" s="10" t="str">
        <f>MasterTable[Website]</f>
        <v>https://www.publishers.asn.au</v>
      </c>
      <c r="F274" s="10" t="str">
        <f>MasterTable[Phone]</f>
        <v>02 9281 9788</v>
      </c>
      <c r="G274" s="10" t="str">
        <f>MasterTable[Email]</f>
        <v>office@publishers.asn.au</v>
      </c>
      <c r="H274" s="10" t="str">
        <f>MasterTable[Post]</f>
        <v>60/89 Jones Street, Ultimo NSW 2007</v>
      </c>
    </row>
    <row r="275" spans="2:8" ht="41.25" customHeight="1" x14ac:dyDescent="0.2">
      <c r="B275" s="8" t="str">
        <f>MasterTable[Group Title]</f>
        <v>Information Media And Telecommunications</v>
      </c>
      <c r="C275" s="8" t="str">
        <f>MasterTable[Sub-Group Title]</f>
        <v>Newspaper, Periodical, Book and Directory Publishing</v>
      </c>
      <c r="D275" s="9" t="str">
        <f>MasterTable[Name]</f>
        <v>Community Newspapers of Australia</v>
      </c>
      <c r="E275" s="10" t="str">
        <f>MasterTable[Website]</f>
        <v>http://www.yourcna.com.au/</v>
      </c>
      <c r="F275" s="10" t="str">
        <f>MasterTable[Phone]</f>
        <v>N/A</v>
      </c>
      <c r="G275" s="10" t="str">
        <f>MasterTable[Email]</f>
        <v>N/A</v>
      </c>
      <c r="H275" s="10" t="str">
        <f>MasterTable[Post]</f>
        <v>N/A</v>
      </c>
    </row>
    <row r="276" spans="2:8" ht="41.25" customHeight="1" x14ac:dyDescent="0.2">
      <c r="B276" s="8" t="str">
        <f>MasterTable[Group Title]</f>
        <v>Information Media And Telecommunications</v>
      </c>
      <c r="C276" s="8" t="str">
        <f>MasterTable[Sub-Group Title]</f>
        <v>Newspaper, Periodical, Book and Directory Publishing</v>
      </c>
      <c r="D276" s="9" t="str">
        <f>MasterTable[Name]</f>
        <v>NewsMediaWorks</v>
      </c>
      <c r="E276" s="10" t="str">
        <f>MasterTable[Website]</f>
        <v>http://www.newsmediaworks.com.au/</v>
      </c>
      <c r="F276" s="10" t="str">
        <f>MasterTable[Phone]</f>
        <v>02 9692 6300</v>
      </c>
      <c r="G276" s="10" t="str">
        <f>MasterTable[Email]</f>
        <v>admin@newsmediaworks.com.au</v>
      </c>
      <c r="H276" s="10" t="str">
        <f>MasterTable[Post]</f>
        <v>Level 2, The Terrace, 60 Union Street, Pyrmont NSW 2009</v>
      </c>
    </row>
    <row r="277" spans="2:8" ht="41.25" customHeight="1" x14ac:dyDescent="0.2">
      <c r="B277" s="8" t="str">
        <f>MasterTable[Group Title]</f>
        <v>Information Media And Telecommunications</v>
      </c>
      <c r="C277" s="8" t="str">
        <f>MasterTable[Sub-Group Title]</f>
        <v>Newspaper, Periodical, Book and Directory Publishing</v>
      </c>
      <c r="D277" s="9" t="str">
        <f>MasterTable[Name]</f>
        <v>Writing WA</v>
      </c>
      <c r="E277" s="10" t="str">
        <f>MasterTable[Website]</f>
        <v>http://www.writingwa.org/</v>
      </c>
      <c r="F277" s="10" t="str">
        <f>MasterTable[Phone]</f>
        <v>08 9228 9908</v>
      </c>
      <c r="G277" s="10" t="str">
        <f>MasterTable[Email]</f>
        <v>info@writingWA.org</v>
      </c>
      <c r="H277" s="10" t="str">
        <f>MasterTable[Post]</f>
        <v>Alexander Library Building, 25 Francis Street, Perth WA 6000</v>
      </c>
    </row>
    <row r="278" spans="2:8" ht="41.25" customHeight="1" x14ac:dyDescent="0.2">
      <c r="B278" s="8" t="str">
        <f>MasterTable[Group Title]</f>
        <v>Information Media And Telecommunications</v>
      </c>
      <c r="C278" s="8" t="str">
        <f>MasterTable[Sub-Group Title]</f>
        <v>Newspaper, Periodical, Book and Directory Publishing</v>
      </c>
      <c r="D278" s="9" t="str">
        <f>MasterTable[Name]</f>
        <v>Editors WA</v>
      </c>
      <c r="E278" s="10" t="str">
        <f>MasterTable[Website]</f>
        <v>http://editorswa.com/</v>
      </c>
      <c r="F278" s="10" t="str">
        <f>MasterTable[Phone]</f>
        <v>N/A</v>
      </c>
      <c r="G278" s="10" t="str">
        <f>MasterTable[Email]</f>
        <v>edwa.president@iped-editors.org</v>
      </c>
      <c r="H278" s="10" t="str">
        <f>MasterTable[Post]</f>
        <v>PO Box 99, Subiaco WA 6904</v>
      </c>
    </row>
    <row r="279" spans="2:8" ht="41.25" customHeight="1" x14ac:dyDescent="0.2">
      <c r="B279" s="8" t="str">
        <f>MasterTable[Group Title]</f>
        <v>Information Media And Telecommunications</v>
      </c>
      <c r="C279" s="8" t="str">
        <f>MasterTable[Sub-Group Title]</f>
        <v>Newspaper, Periodical, Book and Directory Publishing</v>
      </c>
      <c r="D279" s="9" t="str">
        <f>MasterTable[Name]</f>
        <v>Australian Greeting Card Association</v>
      </c>
      <c r="E279" s="10" t="str">
        <f>MasterTable[Website]</f>
        <v>http://greetingcardassociation.com.au/</v>
      </c>
      <c r="F279" s="10" t="str">
        <f>MasterTable[Phone]</f>
        <v>0419 323 265</v>
      </c>
      <c r="G279" s="10" t="str">
        <f>MasterTable[Email]</f>
        <v>info@greetingcardassociation.com.au</v>
      </c>
      <c r="H279" s="10" t="str">
        <f>MasterTable[Post]</f>
        <v>PO Box 3169, Wheelers Hill VIC 3150</v>
      </c>
    </row>
    <row r="280" spans="2:8" ht="41.25" customHeight="1" x14ac:dyDescent="0.2">
      <c r="B280" s="8" t="str">
        <f>MasterTable[Group Title]</f>
        <v>Information Media And Telecommunications</v>
      </c>
      <c r="C280" s="8" t="str">
        <f>MasterTable[Sub-Group Title]</f>
        <v>Software Publishing</v>
      </c>
      <c r="D280" s="9" t="str">
        <f>MasterTable[Name]</f>
        <v>Australian Information Industry Association</v>
      </c>
      <c r="E280" s="10" t="str">
        <f>MasterTable[Website]</f>
        <v>https://www.aiia.com.au</v>
      </c>
      <c r="F280" s="10" t="str">
        <f>MasterTable[Phone]</f>
        <v>02 6281 9400</v>
      </c>
      <c r="G280" s="10" t="str">
        <f>MasterTable[Email]</f>
        <v>info@aiia.com.au</v>
      </c>
      <c r="H280" s="10" t="str">
        <f>MasterTable[Post]</f>
        <v>GPO Box 573, Canberra ACT 2601</v>
      </c>
    </row>
    <row r="281" spans="2:8" ht="41.25" customHeight="1" x14ac:dyDescent="0.2">
      <c r="B281" s="8" t="str">
        <f>MasterTable[Group Title]</f>
        <v>Information Media And Telecommunications</v>
      </c>
      <c r="C281" s="8" t="str">
        <f>MasterTable[Sub-Group Title]</f>
        <v>Software Publishing</v>
      </c>
      <c r="D281" s="9" t="str">
        <f>MasterTable[Name]</f>
        <v>Australian Computer Society</v>
      </c>
      <c r="E281" s="10" t="str">
        <f>MasterTable[Website]</f>
        <v>https://www.acs.org.au</v>
      </c>
      <c r="F281" s="10" t="str">
        <f>MasterTable[Phone]</f>
        <v xml:space="preserve">02 9299 3666 </v>
      </c>
      <c r="G281" s="10" t="str">
        <f>MasterTable[Email]</f>
        <v>info@acs.org.au</v>
      </c>
      <c r="H281" s="10" t="str">
        <f>MasterTable[Post]</f>
        <v>PO Box Q534 Queen Victoria Building, Sydney NSW 1230</v>
      </c>
    </row>
    <row r="282" spans="2:8" ht="41.25" customHeight="1" x14ac:dyDescent="0.2">
      <c r="B282" s="8" t="str">
        <f>MasterTable[Group Title]</f>
        <v>Information Media And Telecommunications</v>
      </c>
      <c r="C282" s="8" t="str">
        <f>MasterTable[Sub-Group Title]</f>
        <v>Software Publishing</v>
      </c>
      <c r="D282" s="9" t="str">
        <f>MasterTable[Name]</f>
        <v>Australian Business Software Industry Association</v>
      </c>
      <c r="E282" s="10" t="str">
        <f>MasterTable[Website]</f>
        <v>http://www.absia.asn.au/</v>
      </c>
      <c r="F282" s="10" t="str">
        <f>MasterTable[Phone]</f>
        <v>0412 517 210</v>
      </c>
      <c r="G282" s="10" t="str">
        <f>MasterTable[Email]</f>
        <v>info@absia.asn.au</v>
      </c>
      <c r="H282" s="10" t="str">
        <f>MasterTable[Post]</f>
        <v xml:space="preserve">Level 2, 21 Chandler Road, Boronia VIC 3155  </v>
      </c>
    </row>
    <row r="283" spans="2:8" ht="41.25" customHeight="1" x14ac:dyDescent="0.2">
      <c r="B283" s="8" t="str">
        <f>MasterTable[Group Title]</f>
        <v>Information Media And Telecommunications</v>
      </c>
      <c r="C283" s="8" t="str">
        <f>MasterTable[Sub-Group Title]</f>
        <v>Software Publishing</v>
      </c>
      <c r="D283" s="9" t="str">
        <f>MasterTable[Name]</f>
        <v>Medical Software Industry Association</v>
      </c>
      <c r="E283" s="10" t="str">
        <f>MasterTable[Website]</f>
        <v>http://www.msia.com.au/</v>
      </c>
      <c r="F283" s="10" t="str">
        <f>MasterTable[Phone]</f>
        <v>0435 832 252</v>
      </c>
      <c r="G283" s="10" t="str">
        <f>MasterTable[Email]</f>
        <v>eo@msia.com.au</v>
      </c>
      <c r="H283" s="10" t="str">
        <f>MasterTable[Post]</f>
        <v>N/A</v>
      </c>
    </row>
    <row r="284" spans="2:8" ht="41.25" customHeight="1" x14ac:dyDescent="0.2">
      <c r="B284" s="8" t="str">
        <f>MasterTable[Group Title]</f>
        <v>Information Media And Telecommunications</v>
      </c>
      <c r="C284" s="8" t="str">
        <f>MasterTable[Sub-Group Title]</f>
        <v>Software Publishing</v>
      </c>
      <c r="D284" s="9" t="str">
        <f>MasterTable[Name]</f>
        <v>Game Developers Association of Australia</v>
      </c>
      <c r="E284" s="10" t="str">
        <f>MasterTable[Website]</f>
        <v>https://www.gdaa.com.au/</v>
      </c>
      <c r="F284" s="10" t="str">
        <f>MasterTable[Phone]</f>
        <v>03 9013 3703</v>
      </c>
      <c r="G284" s="10" t="str">
        <f>MasterTable[Email]</f>
        <v>info@gdaa.com.au</v>
      </c>
      <c r="H284" s="10" t="str">
        <f>MasterTable[Post]</f>
        <v>N/A</v>
      </c>
    </row>
    <row r="285" spans="2:8" ht="41.25" customHeight="1" x14ac:dyDescent="0.2">
      <c r="B285" s="8" t="str">
        <f>MasterTable[Group Title]</f>
        <v>Information Media And Telecommunications</v>
      </c>
      <c r="C285" s="8" t="str">
        <f>MasterTable[Sub-Group Title]</f>
        <v>Sound Recording, Music Publishing &amp; Radio Broadcasting</v>
      </c>
      <c r="D285" s="9" t="str">
        <f>MasterTable[Name]</f>
        <v>Australasian Music Publishers Association</v>
      </c>
      <c r="E285" s="10" t="str">
        <f>MasterTable[Website]</f>
        <v>http://www.ampal.com.au/</v>
      </c>
      <c r="F285" s="10" t="str">
        <f>MasterTable[Phone]</f>
        <v>0450 733 537</v>
      </c>
      <c r="G285" s="10" t="str">
        <f>MasterTable[Email]</f>
        <v>info@ampal.com.au</v>
      </c>
      <c r="H285" s="10" t="str">
        <f>MasterTable[Post]</f>
        <v>PO Box 3321, Bellevue Hill NSW 2023</v>
      </c>
    </row>
    <row r="286" spans="2:8" ht="41.25" customHeight="1" x14ac:dyDescent="0.2">
      <c r="B286" s="8" t="str">
        <f>MasterTable[Group Title]</f>
        <v>Information Media And Telecommunications</v>
      </c>
      <c r="C286" s="8" t="str">
        <f>MasterTable[Sub-Group Title]</f>
        <v>Sound Recording, Music Publishing &amp; Radio Broadcasting</v>
      </c>
      <c r="D286" s="9" t="str">
        <f>MasterTable[Name]</f>
        <v>APRA AMCOS</v>
      </c>
      <c r="E286" s="10" t="str">
        <f>MasterTable[Website]</f>
        <v>http://apraamcos.com.au/</v>
      </c>
      <c r="F286" s="10" t="str">
        <f>MasterTable[Phone]</f>
        <v>08 9382 8299 </v>
      </c>
      <c r="G286" s="10" t="str">
        <f>MasterTable[Email]</f>
        <v>apra@apra.com.au</v>
      </c>
      <c r="H286" s="10" t="str">
        <f>MasterTable[Post]</f>
        <v>Suite 1, 12-20 Railway Road, Subiaco WA 6008</v>
      </c>
    </row>
    <row r="287" spans="2:8" ht="41.25" customHeight="1" x14ac:dyDescent="0.2">
      <c r="B287" s="8" t="str">
        <f>MasterTable[Group Title]</f>
        <v>Information Media And Telecommunications</v>
      </c>
      <c r="C287" s="4" t="str">
        <f>MasterTable[Sub-Group Title]</f>
        <v>Sound Recording, Music Publishing &amp; Radio Broadcasting</v>
      </c>
      <c r="D287" s="9" t="str">
        <f>MasterTable[Name]</f>
        <v>Australian Recording Industry Association</v>
      </c>
      <c r="E287" s="10" t="str">
        <f>MasterTable[Website]</f>
        <v>http://www.aria.com.au/</v>
      </c>
      <c r="F287" s="10" t="str">
        <f>MasterTable[Phone]</f>
        <v>02 8569 1144</v>
      </c>
      <c r="G287" s="10" t="str">
        <f>MasterTable[Email]</f>
        <v>aria.mail@aria.com.au</v>
      </c>
      <c r="H287" s="10" t="str">
        <f>MasterTable[Post]</f>
        <v>PO Box Q20, Queen Victoria Building NSW 1230</v>
      </c>
    </row>
    <row r="288" spans="2:8" ht="41.25" customHeight="1" x14ac:dyDescent="0.2">
      <c r="B288" s="8" t="str">
        <f>MasterTable[Group Title]</f>
        <v>Information Media And Telecommunications</v>
      </c>
      <c r="C288" s="4" t="str">
        <f>MasterTable[Sub-Group Title]</f>
        <v>Sound Recording, Music Publishing &amp; Radio Broadcasting</v>
      </c>
      <c r="D288" s="9" t="str">
        <f>MasterTable[Name]</f>
        <v>Australian Independent Record Labels Association</v>
      </c>
      <c r="E288" s="10" t="str">
        <f>MasterTable[Website]</f>
        <v>https://www.air.org.au/</v>
      </c>
      <c r="F288" s="10" t="str">
        <f>MasterTable[Phone]</f>
        <v>03 9329 7105</v>
      </c>
      <c r="G288" s="10" t="str">
        <f>MasterTable[Email]</f>
        <v>stuart@air.org.au</v>
      </c>
      <c r="H288" s="10" t="str">
        <f>MasterTable[Post]</f>
        <v>633 Queensberry St, North Melbourne VIC 3051</v>
      </c>
    </row>
    <row r="289" spans="2:8" ht="41.25" customHeight="1" x14ac:dyDescent="0.2">
      <c r="B289" s="8" t="str">
        <f>MasterTable[Group Title]</f>
        <v>Information Media And Telecommunications</v>
      </c>
      <c r="C289" s="4" t="str">
        <f>MasterTable[Sub-Group Title]</f>
        <v>Sound Recording, Music Publishing &amp; Radio Broadcasting</v>
      </c>
      <c r="D289" s="9" t="str">
        <f>MasterTable[Name]</f>
        <v>Commercial Radio Australia</v>
      </c>
      <c r="E289" s="10" t="str">
        <f>MasterTable[Website]</f>
        <v>http://www.commercialradio.com.au/</v>
      </c>
      <c r="F289" s="10" t="str">
        <f>MasterTable[Phone]</f>
        <v xml:space="preserve">02 9281 6577 </v>
      </c>
      <c r="G289" s="10" t="str">
        <f>MasterTable[Email]</f>
        <v>N/A</v>
      </c>
      <c r="H289" s="10" t="str">
        <f>MasterTable[Post]</f>
        <v>Level 5, 88 Foveaux Street, Surry Hills NSW 2010</v>
      </c>
    </row>
    <row r="290" spans="2:8" ht="41.25" customHeight="1" x14ac:dyDescent="0.2">
      <c r="B290" s="8" t="str">
        <f>MasterTable[Group Title]</f>
        <v>Information Media And Telecommunications</v>
      </c>
      <c r="C290" s="4" t="str">
        <f>MasterTable[Sub-Group Title]</f>
        <v>Sound Recording, Music Publishing &amp; Radio Broadcasting</v>
      </c>
      <c r="D290" s="9" t="str">
        <f>MasterTable[Name]</f>
        <v>Community Broadcasting Association of Australia</v>
      </c>
      <c r="E290" s="10" t="str">
        <f>MasterTable[Website]</f>
        <v>https://www.cbaa.org.au/</v>
      </c>
      <c r="F290" s="10" t="str">
        <f>MasterTable[Phone]</f>
        <v>02 9310 2999</v>
      </c>
      <c r="G290" s="10" t="str">
        <f>MasterTable[Email]</f>
        <v>office@cbaa.org.au</v>
      </c>
      <c r="H290" s="10" t="str">
        <f>MasterTable[Post]</f>
        <v>PO Box 564, Alexandria NSW 1435</v>
      </c>
    </row>
    <row r="291" spans="2:8" ht="41.25" customHeight="1" x14ac:dyDescent="0.2">
      <c r="B291" s="8" t="str">
        <f>MasterTable[Group Title]</f>
        <v>Information Media And Telecommunications</v>
      </c>
      <c r="C291" s="4" t="str">
        <f>MasterTable[Sub-Group Title]</f>
        <v>Sound Recording, Music Publishing &amp; Radio Broadcasting</v>
      </c>
      <c r="D291" s="9" t="str">
        <f>MasterTable[Name]</f>
        <v xml:space="preserve">Phonographic Performance Company of Australia </v>
      </c>
      <c r="E291" s="10" t="str">
        <f>MasterTable[Website]</f>
        <v>http://www.ppca.com.au/</v>
      </c>
      <c r="F291" s="10" t="str">
        <f>MasterTable[Phone]</f>
        <v>02 8569 1100</v>
      </c>
      <c r="G291" s="10" t="str">
        <f>MasterTable[Email]</f>
        <v>ppca.mail@ppca.com.au</v>
      </c>
      <c r="H291" s="10" t="str">
        <f>MasterTable[Post]</f>
        <v xml:space="preserve">PO Box Q20, Queen Victoria Building NSW 1230  </v>
      </c>
    </row>
    <row r="292" spans="2:8" ht="41.25" customHeight="1" x14ac:dyDescent="0.2">
      <c r="B292" s="8" t="str">
        <f>MasterTable[Group Title]</f>
        <v>Information Media And Telecommunications</v>
      </c>
      <c r="C292" s="4" t="str">
        <f>MasterTable[Sub-Group Title]</f>
        <v>Telecommunications, Internet Service Providers &amp; Online Services</v>
      </c>
      <c r="D292" s="9" t="str">
        <f>MasterTable[Name]</f>
        <v>Australian Mobile Telecommunications Association</v>
      </c>
      <c r="E292" s="10" t="str">
        <f>MasterTable[Website]</f>
        <v>http://www.amta.org.au/</v>
      </c>
      <c r="F292" s="10" t="str">
        <f>MasterTable[Phone]</f>
        <v>N/A</v>
      </c>
      <c r="G292" s="10" t="str">
        <f>MasterTable[Email]</f>
        <v>contact@amta.org.au</v>
      </c>
      <c r="H292" s="10" t="str">
        <f>MasterTable[Post]</f>
        <v>PO Box 4309, Manuka ACT 2603</v>
      </c>
    </row>
    <row r="293" spans="2:8" ht="41.25" customHeight="1" x14ac:dyDescent="0.2">
      <c r="B293" s="8" t="str">
        <f>MasterTable[Group Title]</f>
        <v>Information Media And Telecommunications</v>
      </c>
      <c r="C293" s="4" t="str">
        <f>MasterTable[Sub-Group Title]</f>
        <v>Telecommunications, Internet Service Providers &amp; Online Services</v>
      </c>
      <c r="D293" s="9" t="str">
        <f>MasterTable[Name]</f>
        <v>Australian Digital &amp; Telecommunications Industry Association</v>
      </c>
      <c r="E293" s="10" t="str">
        <f>MasterTable[Website]</f>
        <v>http://www.adtia.asn.au/</v>
      </c>
      <c r="F293" s="10" t="str">
        <f>MasterTable[Phone]</f>
        <v>1800 628 765</v>
      </c>
      <c r="G293" s="10" t="str">
        <f>MasterTable[Email]</f>
        <v>info@adtia.asn.au</v>
      </c>
      <c r="H293" s="10" t="str">
        <f>MasterTable[Post]</f>
        <v>PO Box 298, Carlton South VIC 3053</v>
      </c>
    </row>
    <row r="294" spans="2:8" ht="41.25" customHeight="1" x14ac:dyDescent="0.2">
      <c r="B294" s="8" t="str">
        <f>MasterTable[Group Title]</f>
        <v>Information Media And Telecommunications</v>
      </c>
      <c r="C294" s="4" t="str">
        <f>MasterTable[Sub-Group Title]</f>
        <v>Telecommunications, Internet Service Providers &amp; Online Services</v>
      </c>
      <c r="D294" s="9" t="str">
        <f>MasterTable[Name]</f>
        <v>Australian Information Industry Association</v>
      </c>
      <c r="E294" s="10" t="str">
        <f>MasterTable[Website]</f>
        <v>https://www.aiia.com.au</v>
      </c>
      <c r="F294" s="10" t="str">
        <f>MasterTable[Phone]</f>
        <v>02 6281 9400</v>
      </c>
      <c r="G294" s="10" t="str">
        <f>MasterTable[Email]</f>
        <v>info@aiia.com.au</v>
      </c>
      <c r="H294" s="10" t="str">
        <f>MasterTable[Post]</f>
        <v>GPO Box 573, Canberra ACT 2601</v>
      </c>
    </row>
    <row r="295" spans="2:8" ht="41.25" customHeight="1" x14ac:dyDescent="0.2">
      <c r="B295" s="8" t="str">
        <f>MasterTable[Group Title]</f>
        <v>Information Media And Telecommunications</v>
      </c>
      <c r="C295" s="4" t="str">
        <f>MasterTable[Sub-Group Title]</f>
        <v>Telecommunications, Internet Service Providers &amp; Online Services</v>
      </c>
      <c r="D295" s="9" t="str">
        <f>MasterTable[Name]</f>
        <v>Communications Alliance</v>
      </c>
      <c r="E295" s="10" t="str">
        <f>MasterTable[Website]</f>
        <v>http://www.commsalliance.com.au/</v>
      </c>
      <c r="F295" s="10" t="str">
        <f>MasterTable[Phone]</f>
        <v>02 9959 9111</v>
      </c>
      <c r="G295" s="10" t="str">
        <f>MasterTable[Email]</f>
        <v>N/A</v>
      </c>
      <c r="H295" s="10" t="str">
        <f>MasterTable[Post]</f>
        <v>PO Box 444, Milsons Point NSW 1565</v>
      </c>
    </row>
    <row r="296" spans="2:8" ht="41.25" customHeight="1" x14ac:dyDescent="0.2">
      <c r="B296" s="8" t="str">
        <f>MasterTable[Group Title]</f>
        <v>Information Media And Telecommunications</v>
      </c>
      <c r="C296" s="4" t="str">
        <f>MasterTable[Sub-Group Title]</f>
        <v>Telecommunications, Internet Service Providers &amp; Online Services</v>
      </c>
      <c r="D296" s="9" t="str">
        <f>MasterTable[Name]</f>
        <v>Australian Web Industry Association</v>
      </c>
      <c r="E296" s="10" t="str">
        <f>MasterTable[Website]</f>
        <v>https://www.webindustry.org.au</v>
      </c>
      <c r="F296" s="10" t="str">
        <f>MasterTable[Phone]</f>
        <v>N/A</v>
      </c>
      <c r="G296" s="10" t="str">
        <f>MasterTable[Email]</f>
        <v>manager@webindustry.org.au</v>
      </c>
      <c r="H296" s="10" t="str">
        <f>MasterTable[Post]</f>
        <v>PO Box 771, Inglewood WA 6932</v>
      </c>
    </row>
    <row r="297" spans="2:8" ht="41.25" customHeight="1" x14ac:dyDescent="0.2">
      <c r="B297" s="8" t="str">
        <f>MasterTable[Group Title]</f>
        <v>Manufacturing</v>
      </c>
      <c r="C297" s="4" t="str">
        <f>MasterTable[Sub-Group Title]</f>
        <v>Bakery Product Manufacturing</v>
      </c>
      <c r="D297" s="9" t="str">
        <f>MasterTable[Name]</f>
        <v>National Baking Industry Association</v>
      </c>
      <c r="E297" s="10" t="str">
        <f>MasterTable[Website]</f>
        <v>http://www.nbia.org.au/</v>
      </c>
      <c r="F297" s="10" t="str">
        <f>MasterTable[Phone]</f>
        <v>07 3899 6100</v>
      </c>
      <c r="G297" s="10" t="str">
        <f>MasterTable[Email]</f>
        <v>nbia@nbia.org.au</v>
      </c>
      <c r="H297" s="10" t="str">
        <f>MasterTable[Post]</f>
        <v>Unit 5, 54 Riverside Place, Morningside QLD 4170</v>
      </c>
    </row>
    <row r="298" spans="2:8" ht="41.25" customHeight="1" x14ac:dyDescent="0.2">
      <c r="B298" s="8" t="str">
        <f>MasterTable[Group Title]</f>
        <v>Manufacturing</v>
      </c>
      <c r="C298" s="4" t="str">
        <f>MasterTable[Sub-Group Title]</f>
        <v>Bakery Product Manufacturing</v>
      </c>
      <c r="D298" s="9" t="str">
        <f>MasterTable[Name]</f>
        <v>Baking Association of Australia</v>
      </c>
      <c r="E298" s="10" t="str">
        <f>MasterTable[Website]</f>
        <v>http://www.baa.asn.au/</v>
      </c>
      <c r="F298" s="10" t="str">
        <f>MasterTable[Phone]</f>
        <v>02 4340 0244</v>
      </c>
      <c r="G298" s="10" t="str">
        <f>MasterTable[Email]</f>
        <v>tony.smith@baa.asn.au</v>
      </c>
      <c r="H298" s="10" t="str">
        <f>MasterTable[Post]</f>
        <v>PO Box 574, Gosford NSW 2250</v>
      </c>
    </row>
    <row r="299" spans="2:8" ht="41.25" customHeight="1" x14ac:dyDescent="0.2">
      <c r="B299" s="8" t="str">
        <f>MasterTable[Group Title]</f>
        <v>Manufacturing</v>
      </c>
      <c r="C299" s="8" t="str">
        <f>MasterTable[Sub-Group Title]</f>
        <v>Bakery Product Manufacturing</v>
      </c>
      <c r="D299" s="9" t="str">
        <f>MasterTable[Name]</f>
        <v>Baking Industry Employers' Association of Western Australia</v>
      </c>
      <c r="E299" s="10" t="str">
        <f>MasterTable[Website]</f>
        <v>http://bieawa.asn.au/</v>
      </c>
      <c r="F299" s="10" t="str">
        <f>MasterTable[Phone]</f>
        <v>08 9427 0832</v>
      </c>
      <c r="G299" s="10" t="str">
        <f>MasterTable[Email]</f>
        <v>bieawa@casm.com.au</v>
      </c>
      <c r="H299" s="10" t="str">
        <f>MasterTable[Post]</f>
        <v>36 Brisbane Street Perth, WA 6000</v>
      </c>
    </row>
    <row r="300" spans="2:8" ht="41.25" customHeight="1" x14ac:dyDescent="0.2">
      <c r="B300" s="8" t="str">
        <f>MasterTable[Group Title]</f>
        <v>Manufacturing</v>
      </c>
      <c r="C300" s="8" t="str">
        <f>MasterTable[Sub-Group Title]</f>
        <v>Beverage Manufacturing</v>
      </c>
      <c r="D300" s="9" t="str">
        <f>MasterTable[Name]</f>
        <v>Australian Beverages Council</v>
      </c>
      <c r="E300" s="10" t="str">
        <f>MasterTable[Website]</f>
        <v>http://australianbeverages.org/</v>
      </c>
      <c r="F300" s="10" t="str">
        <f>MasterTable[Phone]</f>
        <v>02 9698 1122</v>
      </c>
      <c r="G300" s="10" t="str">
        <f>MasterTable[Email]</f>
        <v>info@australianbeverages.org</v>
      </c>
      <c r="H300" s="10" t="str">
        <f>MasterTable[Post]</f>
        <v>2/2 Allen Street, Waterloo NSW 2017</v>
      </c>
    </row>
    <row r="301" spans="2:8" ht="41.25" customHeight="1" x14ac:dyDescent="0.2">
      <c r="B301" s="8" t="str">
        <f>MasterTable[Group Title]</f>
        <v>Manufacturing</v>
      </c>
      <c r="C301" s="8" t="str">
        <f>MasterTable[Sub-Group Title]</f>
        <v>Beverage Manufacturing</v>
      </c>
      <c r="D301" s="9" t="str">
        <f>MasterTable[Name]</f>
        <v>Drinks Association (Liquor Merchants Association of Australia)</v>
      </c>
      <c r="E301" s="10" t="str">
        <f>MasterTable[Website]</f>
        <v>http://www.drinkscentral.com.au/</v>
      </c>
      <c r="F301" s="10" t="str">
        <f>MasterTable[Phone]</f>
        <v>02 9415 1199</v>
      </c>
      <c r="G301" s="10" t="str">
        <f>MasterTable[Email]</f>
        <v>info@drinkscentral.com.au</v>
      </c>
      <c r="H301" s="10" t="str">
        <f>MasterTable[Post]</f>
        <v>Locked Bag 4100, Chatswood DC NSW 2067</v>
      </c>
    </row>
    <row r="302" spans="2:8" ht="41.25" customHeight="1" x14ac:dyDescent="0.2">
      <c r="B302" s="8" t="str">
        <f>MasterTable[Group Title]</f>
        <v>Manufacturing</v>
      </c>
      <c r="C302" s="8" t="str">
        <f>MasterTable[Sub-Group Title]</f>
        <v>Beverage Manufacturing</v>
      </c>
      <c r="D302" s="9" t="str">
        <f>MasterTable[Name]</f>
        <v>Distilled Spirits Industry Council of Australia</v>
      </c>
      <c r="E302" s="10" t="str">
        <f>MasterTable[Website]</f>
        <v>http://www.dsica.com.au/</v>
      </c>
      <c r="F302" s="10" t="str">
        <f>MasterTable[Phone]</f>
        <v>03 9696 4466</v>
      </c>
      <c r="G302" s="10" t="str">
        <f>MasterTable[Email]</f>
        <v>info@dsica.com.au</v>
      </c>
      <c r="H302" s="10" t="str">
        <f>MasterTable[Post]</f>
        <v>PO Box 200, Altona VIC 3018</v>
      </c>
    </row>
    <row r="303" spans="2:8" ht="41.25" customHeight="1" x14ac:dyDescent="0.2">
      <c r="B303" s="8" t="str">
        <f>MasterTable[Group Title]</f>
        <v>Manufacturing</v>
      </c>
      <c r="C303" s="8" t="str">
        <f>MasterTable[Sub-Group Title]</f>
        <v>Beverage Manufacturing</v>
      </c>
      <c r="D303" s="9" t="str">
        <f>MasterTable[Name]</f>
        <v>Winemakers Federation of Australia</v>
      </c>
      <c r="E303" s="10" t="str">
        <f>MasterTable[Website]</f>
        <v>http://www.wfa.org.au/</v>
      </c>
      <c r="F303" s="10" t="str">
        <f>MasterTable[Phone]</f>
        <v>02 6239 8300</v>
      </c>
      <c r="G303" s="10" t="str">
        <f>MasterTable[Email]</f>
        <v>wfa@wfa.org.au</v>
      </c>
      <c r="H303" s="10" t="str">
        <f>MasterTable[Post]</f>
        <v>PO Box 3891, Manuka ACT 2603</v>
      </c>
    </row>
    <row r="304" spans="2:8" ht="41.25" customHeight="1" x14ac:dyDescent="0.2">
      <c r="B304" s="8" t="str">
        <f>MasterTable[Group Title]</f>
        <v>Manufacturing</v>
      </c>
      <c r="C304" s="8" t="str">
        <f>MasterTable[Sub-Group Title]</f>
        <v>Beverage Manufacturing</v>
      </c>
      <c r="D304" s="9" t="str">
        <f>MasterTable[Name]</f>
        <v>Wines of Western Australia</v>
      </c>
      <c r="E304" s="10" t="str">
        <f>MasterTable[Website]</f>
        <v>http://www.winewa.asn.au/</v>
      </c>
      <c r="F304" s="10" t="str">
        <f>MasterTable[Phone]</f>
        <v>08 9284 3355</v>
      </c>
      <c r="G304" s="10" t="str">
        <f>MasterTable[Email]</f>
        <v>N/A</v>
      </c>
      <c r="H304" s="10" t="str">
        <f>MasterTable[Post]</f>
        <v>Claremont Showgrounds, Lou Giglia Dairy Pavilion, Gate 1, Graylands Road, Claremont WA 6010</v>
      </c>
    </row>
    <row r="305" spans="2:8" ht="41.25" customHeight="1" x14ac:dyDescent="0.2">
      <c r="B305" s="8" t="str">
        <f>MasterTable[Group Title]</f>
        <v>Manufacturing</v>
      </c>
      <c r="C305" s="8" t="str">
        <f>MasterTable[Sub-Group Title]</f>
        <v>Cement, Lime, Plaster and Concrete Product Manufacturing</v>
      </c>
      <c r="D305" s="9" t="str">
        <f>MasterTable[Name]</f>
        <v>Concrete Masonry Association of Australia</v>
      </c>
      <c r="E305" s="10" t="str">
        <f>MasterTable[Website]</f>
        <v>http://www.cmaa.com.au/</v>
      </c>
      <c r="F305" s="10" t="str">
        <f>MasterTable[Phone]</f>
        <v>02 8448 5500</v>
      </c>
      <c r="G305" s="10" t="str">
        <f>MasterTable[Email]</f>
        <v>info@cmaa.com.au</v>
      </c>
      <c r="H305" s="10" t="str">
        <f>MasterTable[Post]</f>
        <v>PO Box 370, Artarmon NSW 1570</v>
      </c>
    </row>
    <row r="306" spans="2:8" ht="41.25" customHeight="1" x14ac:dyDescent="0.2">
      <c r="B306" s="8" t="str">
        <f>MasterTable[Group Title]</f>
        <v>Manufacturing</v>
      </c>
      <c r="C306" s="8" t="str">
        <f>MasterTable[Sub-Group Title]</f>
        <v>Cement, Lime, Plaster and Concrete Product Manufacturing</v>
      </c>
      <c r="D306" s="9" t="str">
        <f>MasterTable[Name]</f>
        <v>Cement Industry Federation</v>
      </c>
      <c r="E306" s="10" t="str">
        <f>MasterTable[Website]</f>
        <v>http://www.cement.org.au/</v>
      </c>
      <c r="F306" s="10" t="str">
        <f>MasterTable[Phone]</f>
        <v>02 6260 7222</v>
      </c>
      <c r="G306" s="10" t="str">
        <f>MasterTable[Email]</f>
        <v>info@cement.org.au</v>
      </c>
      <c r="H306" s="10" t="str">
        <f>MasterTable[Post]</f>
        <v>PO Box 4178, Manuka ACT 2603</v>
      </c>
    </row>
    <row r="307" spans="2:8" ht="41.25" customHeight="1" x14ac:dyDescent="0.2">
      <c r="B307" s="8" t="str">
        <f>MasterTable[Group Title]</f>
        <v>Manufacturing</v>
      </c>
      <c r="C307" s="8" t="str">
        <f>MasterTable[Sub-Group Title]</f>
        <v>Cement, Lime, Plaster and Concrete Product Manufacturing</v>
      </c>
      <c r="D307" s="9" t="str">
        <f>MasterTable[Name]</f>
        <v>Cement Concrete &amp; Aggregates Australia</v>
      </c>
      <c r="E307" s="10" t="str">
        <f>MasterTable[Website]</f>
        <v>http://www.ccaa.com.au/</v>
      </c>
      <c r="F307" s="10" t="str">
        <f>MasterTable[Phone]</f>
        <v>08 9389 4452</v>
      </c>
      <c r="G307" s="10" t="str">
        <f>MasterTable[Email]</f>
        <v>info@ccaa.com.au </v>
      </c>
      <c r="H307" s="10" t="str">
        <f>MasterTable[Post]</f>
        <v>PO Box 124, Mascot NSW 1460</v>
      </c>
    </row>
    <row r="308" spans="2:8" ht="41.25" customHeight="1" x14ac:dyDescent="0.2">
      <c r="B308" s="8" t="str">
        <f>MasterTable[Group Title]</f>
        <v>Manufacturing</v>
      </c>
      <c r="C308" s="8" t="str">
        <f>MasterTable[Sub-Group Title]</f>
        <v>Cement, Lime, Plaster and Concrete Product Manufacturing</v>
      </c>
      <c r="D308" s="9" t="str">
        <f>MasterTable[Name]</f>
        <v>Amorphous Silica Association of Australia</v>
      </c>
      <c r="E308" s="10" t="str">
        <f>MasterTable[Website]</f>
        <v>http://www.asiaa.asn.au/</v>
      </c>
      <c r="F308" s="10" t="str">
        <f>MasterTable[Phone]</f>
        <v>02 4258 0162</v>
      </c>
      <c r="G308" s="10" t="str">
        <f>MasterTable[Email]</f>
        <v>info@asiaa.asn.au</v>
      </c>
      <c r="H308" s="10" t="str">
        <f>MasterTable[Post]</f>
        <v>Suite 2, Level 1, 336 Keira St, Wollongong NSW 2500</v>
      </c>
    </row>
    <row r="309" spans="2:8" ht="41.25" customHeight="1" x14ac:dyDescent="0.2">
      <c r="B309" s="8" t="str">
        <f>MasterTable[Group Title]</f>
        <v>Manufacturing</v>
      </c>
      <c r="C309" s="8" t="str">
        <f>MasterTable[Sub-Group Title]</f>
        <v>Cement, Lime, Plaster and Concrete Product Manufacturing</v>
      </c>
      <c r="D309" s="9" t="str">
        <f>MasterTable[Name]</f>
        <v>Gypsum Board Manufacturers of Australia</v>
      </c>
      <c r="E309" s="10" t="str">
        <f>MasterTable[Website]</f>
        <v>http://www.gbma.org.au/</v>
      </c>
      <c r="F309" s="10" t="str">
        <f>MasterTable[Phone]</f>
        <v>0411 170 666</v>
      </c>
      <c r="G309" s="10" t="str">
        <f>MasterTable[Email]</f>
        <v>eo@gbma.org.au</v>
      </c>
      <c r="H309" s="10" t="str">
        <f>MasterTable[Post]</f>
        <v>N/A</v>
      </c>
    </row>
    <row r="310" spans="2:8" ht="41.25" customHeight="1" x14ac:dyDescent="0.2">
      <c r="B310" s="8" t="str">
        <f>MasterTable[Group Title]</f>
        <v>Manufacturing</v>
      </c>
      <c r="C310" s="8" t="str">
        <f>MasterTable[Sub-Group Title]</f>
        <v>Cement, Lime, Plaster and Concrete Product Manufacturing</v>
      </c>
      <c r="D310" s="9" t="str">
        <f>MasterTable[Name]</f>
        <v>Association of Wall and Ceiling Industries Australia &amp; New Zealand</v>
      </c>
      <c r="E310" s="10" t="str">
        <f>MasterTable[Website]</f>
        <v>http://www.awci.org.au/</v>
      </c>
      <c r="F310" s="10" t="str">
        <f>MasterTable[Phone]</f>
        <v>07 3846 5688</v>
      </c>
      <c r="G310" s="10" t="str">
        <f>MasterTable[Email]</f>
        <v>info@awci.org.au</v>
      </c>
      <c r="H310" s="10" t="str">
        <f>MasterTable[Post]</f>
        <v>PO Box 5930, West End QLD 4101</v>
      </c>
    </row>
    <row r="311" spans="2:8" ht="41.25" customHeight="1" x14ac:dyDescent="0.2">
      <c r="B311" s="8" t="str">
        <f>MasterTable[Group Title]</f>
        <v>Manufacturing</v>
      </c>
      <c r="C311" s="8" t="str">
        <f>MasterTable[Sub-Group Title]</f>
        <v>Cement, Lime, Plaster and Concrete Product Manufacturing</v>
      </c>
      <c r="D311" s="9" t="str">
        <f>MasterTable[Name]</f>
        <v>Australasian (Iron &amp; Steel) Slag Association</v>
      </c>
      <c r="E311" s="10" t="str">
        <f>MasterTable[Website]</f>
        <v>http://www.asa-inc.org.au/</v>
      </c>
      <c r="F311" s="10" t="str">
        <f>MasterTable[Phone]</f>
        <v>02 4258 0160</v>
      </c>
      <c r="G311" s="10" t="str">
        <f>MasterTable[Email]</f>
        <v>N/A</v>
      </c>
      <c r="H311" s="10" t="str">
        <f>MasterTable[Post]</f>
        <v>PO Box 1194, Wollongong NSW 2500</v>
      </c>
    </row>
    <row r="312" spans="2:8" ht="41.25" customHeight="1" x14ac:dyDescent="0.2">
      <c r="B312" s="8" t="str">
        <f>MasterTable[Group Title]</f>
        <v>Manufacturing</v>
      </c>
      <c r="C312" s="8" t="str">
        <f>MasterTable[Sub-Group Title]</f>
        <v>Ceramic Product Manufacturing</v>
      </c>
      <c r="D312" s="9" t="str">
        <f>MasterTable[Name]</f>
        <v>Think Brick (Brick industry)</v>
      </c>
      <c r="E312" s="10" t="str">
        <f>MasterTable[Website]</f>
        <v>http://www.thinkbrick.com.au/</v>
      </c>
      <c r="F312" s="10" t="str">
        <f>MasterTable[Phone]</f>
        <v>N/A</v>
      </c>
      <c r="G312" s="10" t="str">
        <f>MasterTable[Email]</f>
        <v>info@thinkbrick.com.au</v>
      </c>
      <c r="H312" s="10" t="str">
        <f>MasterTable[Post]</f>
        <v>PO Box 370, Artarmon NSW 1570</v>
      </c>
    </row>
    <row r="313" spans="2:8" ht="41.25" customHeight="1" x14ac:dyDescent="0.2">
      <c r="B313" s="8" t="str">
        <f>MasterTable[Group Title]</f>
        <v>Manufacturing</v>
      </c>
      <c r="C313" s="8" t="str">
        <f>MasterTable[Sub-Group Title]</f>
        <v>Ceramic Product Manufacturing</v>
      </c>
      <c r="D313" s="9" t="str">
        <f>MasterTable[Name]</f>
        <v>Australian Ceramics</v>
      </c>
      <c r="E313" s="10" t="str">
        <f>MasterTable[Website]</f>
        <v>http://www.australianceramics.com/</v>
      </c>
      <c r="F313" s="10" t="str">
        <f>MasterTable[Phone]</f>
        <v>1300 720 124</v>
      </c>
      <c r="G313" s="10" t="str">
        <f>MasterTable[Email]</f>
        <v>mail@australianceramics.com</v>
      </c>
      <c r="H313" s="10" t="str">
        <f>MasterTable[Post]</f>
        <v>PO Box 677, Alexandria NSW 1435</v>
      </c>
    </row>
    <row r="314" spans="2:8" ht="41.25" customHeight="1" x14ac:dyDescent="0.2">
      <c r="B314" s="8" t="str">
        <f>MasterTable[Group Title]</f>
        <v>Manufacturing</v>
      </c>
      <c r="C314" s="8" t="str">
        <f>MasterTable[Sub-Group Title]</f>
        <v>Ceramic Product Manufacturing</v>
      </c>
      <c r="D314" s="9" t="str">
        <f>MasterTable[Name]</f>
        <v>Roofting Tile Association of Australia</v>
      </c>
      <c r="E314" s="10" t="str">
        <f>MasterTable[Website]</f>
        <v>http://www.rtaa.com.au/</v>
      </c>
      <c r="F314" s="10" t="str">
        <f>MasterTable[Phone]</f>
        <v>02 8448 5500</v>
      </c>
      <c r="G314" s="10" t="str">
        <f>MasterTable[Email]</f>
        <v>info@rtaa.com.au</v>
      </c>
      <c r="H314" s="10" t="str">
        <f>MasterTable[Post]</f>
        <v>PO Box 370, Artarmon NSW 1570</v>
      </c>
    </row>
    <row r="315" spans="2:8" ht="41.25" customHeight="1" x14ac:dyDescent="0.2">
      <c r="B315" s="8" t="str">
        <f>MasterTable[Group Title]</f>
        <v>Manufacturing</v>
      </c>
      <c r="C315" s="8" t="str">
        <f>MasterTable[Sub-Group Title]</f>
        <v>Ceramic Product Manufacturing</v>
      </c>
      <c r="D315" s="9" t="str">
        <f>MasterTable[Name]</f>
        <v>Australian Tile Council</v>
      </c>
      <c r="E315" s="10" t="str">
        <f>MasterTable[Website]</f>
        <v>http://www.australiantilecouncil.com.au/</v>
      </c>
      <c r="F315" s="10" t="str">
        <f>MasterTable[Phone]</f>
        <v>N/A</v>
      </c>
      <c r="G315" s="10" t="str">
        <f>MasterTable[Email]</f>
        <v>wa@australiantilecouncil.com.au</v>
      </c>
      <c r="H315" s="10" t="str">
        <f>MasterTable[Post]</f>
        <v>PO Box 468, Jannali NSW 2226</v>
      </c>
    </row>
    <row r="316" spans="2:8" ht="41.25" customHeight="1" x14ac:dyDescent="0.2">
      <c r="B316" s="8" t="str">
        <f>MasterTable[Group Title]</f>
        <v>Manufacturing</v>
      </c>
      <c r="C316" s="8" t="str">
        <f>MasterTable[Sub-Group Title]</f>
        <v>Chemical Manufacturing</v>
      </c>
      <c r="D316" s="9" t="str">
        <f>MasterTable[Name]</f>
        <v>Australia New Zealand Industrial Gas Association</v>
      </c>
      <c r="E316" s="10" t="str">
        <f>MasterTable[Website]</f>
        <v>http://www.anziga.org/</v>
      </c>
      <c r="F316" s="10" t="str">
        <f>MasterTable[Phone]</f>
        <v>03 9611 5412</v>
      </c>
      <c r="G316" s="10" t="str">
        <f>MasterTable[Email]</f>
        <v>office@anziga.org</v>
      </c>
      <c r="H316" s="10" t="str">
        <f>MasterTable[Post]</f>
        <v>PO Box 422 Flinders Lane, VIC 8009</v>
      </c>
    </row>
    <row r="317" spans="2:8" ht="41.25" customHeight="1" x14ac:dyDescent="0.2">
      <c r="B317" s="8" t="str">
        <f>MasterTable[Group Title]</f>
        <v>Manufacturing</v>
      </c>
      <c r="C317" s="8" t="str">
        <f>MasterTable[Sub-Group Title]</f>
        <v>Chemical Manufacturing</v>
      </c>
      <c r="D317" s="9" t="str">
        <f>MasterTable[Name]</f>
        <v>Plastics and Chemicals Industry Association</v>
      </c>
      <c r="E317" s="10" t="str">
        <f>MasterTable[Website]</f>
        <v>http://www.pacia.org.au/</v>
      </c>
      <c r="F317" s="10" t="str">
        <f>MasterTable[Phone]</f>
        <v>03 9611 5400</v>
      </c>
      <c r="G317" s="10" t="str">
        <f>MasterTable[Email]</f>
        <v>info@pacia.org.au</v>
      </c>
      <c r="H317" s="10" t="str">
        <f>MasterTable[Post]</f>
        <v>PO Box 422, Flinders Lane VIC 8009</v>
      </c>
    </row>
    <row r="318" spans="2:8" ht="41.25" customHeight="1" x14ac:dyDescent="0.2">
      <c r="B318" s="8" t="str">
        <f>MasterTable[Group Title]</f>
        <v>Manufacturing</v>
      </c>
      <c r="C318" s="8" t="str">
        <f>MasterTable[Sub-Group Title]</f>
        <v>Chemical Manufacturing</v>
      </c>
      <c r="D318" s="9" t="str">
        <f>MasterTable[Name]</f>
        <v>Surface Coatings Association Australia</v>
      </c>
      <c r="E318" s="10" t="str">
        <f>MasterTable[Website]</f>
        <v>http://www.scaa.asn.au/</v>
      </c>
      <c r="F318" s="10" t="str">
        <f>MasterTable[Phone]</f>
        <v>1800 803 378</v>
      </c>
      <c r="G318" s="10" t="str">
        <f>MasterTable[Email]</f>
        <v>admin@scaa.asn.au</v>
      </c>
      <c r="H318" s="10" t="str">
        <f>MasterTable[Post]</f>
        <v>PO Box 3141, Wheelers Hill VIC 3150</v>
      </c>
    </row>
    <row r="319" spans="2:8" ht="41.25" customHeight="1" x14ac:dyDescent="0.2">
      <c r="B319" s="8" t="str">
        <f>MasterTable[Group Title]</f>
        <v>Manufacturing</v>
      </c>
      <c r="C319" s="8" t="str">
        <f>MasterTable[Sub-Group Title]</f>
        <v>Chemical Manufacturing</v>
      </c>
      <c r="D319" s="9" t="str">
        <f>MasterTable[Name]</f>
        <v>Plastics Industry Manufacturers of Australia</v>
      </c>
      <c r="E319" s="10" t="str">
        <f>MasterTable[Website]</f>
        <v>http://www.pima.asn.au/</v>
      </c>
      <c r="F319" s="10" t="str">
        <f>MasterTable[Phone]</f>
        <v>0419 603 332</v>
      </c>
      <c r="G319" s="10" t="str">
        <f>MasterTable[Email]</f>
        <v>pima@pima.asn.au</v>
      </c>
      <c r="H319" s="10" t="str">
        <f>MasterTable[Post]</f>
        <v>PO Box 324, Lidcombe NSW 2022</v>
      </c>
    </row>
    <row r="320" spans="2:8" ht="41.25" customHeight="1" x14ac:dyDescent="0.2">
      <c r="B320" s="8" t="str">
        <f>MasterTable[Group Title]</f>
        <v>Manufacturing</v>
      </c>
      <c r="C320" s="8" t="str">
        <f>MasterTable[Sub-Group Title]</f>
        <v>Chemical Manufacturing</v>
      </c>
      <c r="D320" s="9" t="str">
        <f>MasterTable[Name]</f>
        <v>Australian Explosives Industry and Safety Group</v>
      </c>
      <c r="E320" s="10" t="str">
        <f>MasterTable[Website]</f>
        <v>http://www.aeisg.org.au/</v>
      </c>
      <c r="F320" s="10" t="str">
        <f>MasterTable[Phone]</f>
        <v>07 5669 9718</v>
      </c>
      <c r="G320" s="10" t="str">
        <f>MasterTable[Email]</f>
        <v>N/A</v>
      </c>
      <c r="H320" s="10" t="str">
        <f>MasterTable[Post]</f>
        <v>Suite 18, Level 1 Sands Court, 1 Sands Street, Tweed Heads NSW 2485</v>
      </c>
    </row>
    <row r="321" spans="2:8" ht="41.25" customHeight="1" x14ac:dyDescent="0.2">
      <c r="B321" s="8" t="str">
        <f>MasterTable[Group Title]</f>
        <v>Manufacturing</v>
      </c>
      <c r="C321" s="8" t="str">
        <f>MasterTable[Sub-Group Title]</f>
        <v>Chemical Manufacturing</v>
      </c>
      <c r="D321" s="9" t="str">
        <f>MasterTable[Name]</f>
        <v>Fertilizer Australia</v>
      </c>
      <c r="E321" s="10" t="str">
        <f>MasterTable[Website]</f>
        <v>http://www.fertilizer.org.au/</v>
      </c>
      <c r="F321" s="10" t="str">
        <f>MasterTable[Phone]</f>
        <v>02 6273 2422</v>
      </c>
      <c r="G321" s="10" t="str">
        <f>MasterTable[Email]</f>
        <v>info@fertilizer.org.au</v>
      </c>
      <c r="H321" s="10" t="str">
        <f>MasterTable[Post]</f>
        <v>Locked Bag 4396 Kingston ACT 2604</v>
      </c>
    </row>
    <row r="322" spans="2:8" ht="41.25" customHeight="1" x14ac:dyDescent="0.2">
      <c r="B322" s="8" t="str">
        <f>MasterTable[Group Title]</f>
        <v>Manufacturing</v>
      </c>
      <c r="C322" s="8" t="str">
        <f>MasterTable[Sub-Group Title]</f>
        <v>Chemical Manufacturing</v>
      </c>
      <c r="D322" s="9" t="str">
        <f>MasterTable[Name]</f>
        <v>Australian Fertiliser Services Association</v>
      </c>
      <c r="E322" s="10" t="str">
        <f>MasterTable[Website]</f>
        <v>http://www.afsa.net.au/</v>
      </c>
      <c r="F322" s="10" t="str">
        <f>MasterTable[Phone]</f>
        <v>02 6230 6987</v>
      </c>
      <c r="G322" s="10" t="str">
        <f>MasterTable[Email]</f>
        <v>monique.thomson@fertilizer.org.au</v>
      </c>
      <c r="H322" s="10" t="str">
        <f>MasterTable[Post]</f>
        <v>Locked Bag 916, Canberra ACT 2601</v>
      </c>
    </row>
    <row r="323" spans="2:8" ht="41.25" customHeight="1" x14ac:dyDescent="0.2">
      <c r="B323" s="8" t="str">
        <f>MasterTable[Group Title]</f>
        <v>Manufacturing</v>
      </c>
      <c r="C323" s="8" t="str">
        <f>MasterTable[Sub-Group Title]</f>
        <v>Cleaning Compound and Toiletry Preparation Manufacturing</v>
      </c>
      <c r="D323" s="9" t="str">
        <f>MasterTable[Name]</f>
        <v>Australian National Cleaning Suppliers Association</v>
      </c>
      <c r="E323" s="10" t="str">
        <f>MasterTable[Website]</f>
        <v>http://ncsa.org.au/</v>
      </c>
      <c r="F323" s="10" t="str">
        <f>MasterTable[Phone]</f>
        <v>N/A</v>
      </c>
      <c r="G323" s="10" t="str">
        <f>MasterTable[Email]</f>
        <v>N/A</v>
      </c>
      <c r="H323" s="10" t="str">
        <f>MasterTable[Post]</f>
        <v>N/A</v>
      </c>
    </row>
    <row r="324" spans="2:8" ht="41.25" customHeight="1" x14ac:dyDescent="0.2">
      <c r="B324" s="8" t="str">
        <f>MasterTable[Group Title]</f>
        <v>Manufacturing</v>
      </c>
      <c r="C324" s="8" t="str">
        <f>MasterTable[Sub-Group Title]</f>
        <v>Cleaning Compound and Toiletry Preparation Manufacturing</v>
      </c>
      <c r="D324" s="9" t="str">
        <f>MasterTable[Name]</f>
        <v>Accord Australasia (hygiene, cosmetic and specialty products industry association)</v>
      </c>
      <c r="E324" s="10" t="str">
        <f>MasterTable[Website]</f>
        <v>http://accord.asn.au/</v>
      </c>
      <c r="F324" s="10" t="str">
        <f>MasterTable[Phone]</f>
        <v>02 9281 2322</v>
      </c>
      <c r="G324" s="10" t="str">
        <f>MasterTable[Email]</f>
        <v>abath@accord.asn.au</v>
      </c>
      <c r="H324" s="10" t="str">
        <f>MasterTable[Post]</f>
        <v>N/A</v>
      </c>
    </row>
    <row r="325" spans="2:8" ht="41.25" customHeight="1" x14ac:dyDescent="0.2">
      <c r="B325" s="8" t="str">
        <f>MasterTable[Group Title]</f>
        <v>Manufacturing</v>
      </c>
      <c r="C325" s="8" t="str">
        <f>MasterTable[Sub-Group Title]</f>
        <v>Cleaning Compound and Toiletry Preparation Manufacturing</v>
      </c>
      <c r="D325" s="9" t="str">
        <f>MasterTable[Name]</f>
        <v>Australian Society of Cosmetic Chemists</v>
      </c>
      <c r="E325" s="10" t="str">
        <f>MasterTable[Website]</f>
        <v>https://ascc.com.au/</v>
      </c>
      <c r="F325" s="10" t="str">
        <f>MasterTable[Phone]</f>
        <v>N/A</v>
      </c>
      <c r="G325" s="10" t="str">
        <f>MasterTable[Email]</f>
        <v>ascc@ascc.com.au</v>
      </c>
      <c r="H325" s="10" t="str">
        <f>MasterTable[Post]</f>
        <v>N/A</v>
      </c>
    </row>
    <row r="326" spans="2:8" ht="41.25" customHeight="1" x14ac:dyDescent="0.2">
      <c r="B326" s="8" t="str">
        <f>MasterTable[Group Title]</f>
        <v>Manufacturing</v>
      </c>
      <c r="C326" s="8" t="str">
        <f>MasterTable[Sub-Group Title]</f>
        <v>Clothing and Footwear Manufacturing</v>
      </c>
      <c r="D326" s="9" t="str">
        <f>MasterTable[Name]</f>
        <v>Textile Clothing Footwear Resource Centre of WA</v>
      </c>
      <c r="E326" s="10" t="str">
        <f>MasterTable[Website]</f>
        <v>http://tcfwa.com/</v>
      </c>
      <c r="F326" s="10" t="str">
        <f>MasterTable[Phone]</f>
        <v>08 9479 3777</v>
      </c>
      <c r="G326" s="10" t="str">
        <f>MasterTable[Email]</f>
        <v>info@tcfwa.com</v>
      </c>
      <c r="H326" s="10" t="str">
        <f>MasterTable[Post]</f>
        <v>PO Box 370, Cloverdale WA 6985</v>
      </c>
    </row>
    <row r="327" spans="2:8" ht="41.25" customHeight="1" x14ac:dyDescent="0.2">
      <c r="B327" s="8" t="str">
        <f>MasterTable[Group Title]</f>
        <v>Manufacturing</v>
      </c>
      <c r="C327" s="8" t="str">
        <f>MasterTable[Sub-Group Title]</f>
        <v>Clothing and Footwear Manufacturing</v>
      </c>
      <c r="D327" s="9" t="str">
        <f>MasterTable[Name]</f>
        <v>Footwear Manufacturers' Association of Australia</v>
      </c>
      <c r="E327" s="10" t="str">
        <f>MasterTable[Website]</f>
        <v>N/A</v>
      </c>
      <c r="F327" s="10" t="str">
        <f>MasterTable[Phone]</f>
        <v>N/A</v>
      </c>
      <c r="G327" s="10" t="str">
        <f>MasterTable[Email]</f>
        <v>phillip.hughes@honeywell.com</v>
      </c>
      <c r="H327" s="10" t="str">
        <f>MasterTable[Post]</f>
        <v>22 Ceylon St, Nunawading VIC 3131</v>
      </c>
    </row>
    <row r="328" spans="2:8" ht="41.25" customHeight="1" x14ac:dyDescent="0.2">
      <c r="B328" s="8" t="str">
        <f>MasterTable[Group Title]</f>
        <v>Manufacturing</v>
      </c>
      <c r="C328" s="8" t="str">
        <f>MasterTable[Sub-Group Title]</f>
        <v>Clothing and Footwear Manufacturing</v>
      </c>
      <c r="D328" s="9" t="str">
        <f>MasterTable[Name]</f>
        <v>Council of Textile and Fashion</v>
      </c>
      <c r="E328" s="10" t="str">
        <f>MasterTable[Website]</f>
        <v>http://www.counciloftextileandfashion.com/</v>
      </c>
      <c r="F328" s="10" t="str">
        <f>MasterTable[Phone]</f>
        <v>0412 706 677</v>
      </c>
      <c r="G328" s="10" t="str">
        <f>MasterTable[Email]</f>
        <v>info@tfia.com.au</v>
      </c>
      <c r="H328" s="10" t="str">
        <f>MasterTable[Post]</f>
        <v>PO Box 23, Lynbrook VIC 3975</v>
      </c>
    </row>
    <row r="329" spans="2:8" ht="41.25" customHeight="1" x14ac:dyDescent="0.2">
      <c r="B329" s="8" t="str">
        <f>MasterTable[Group Title]</f>
        <v>Manufacturing</v>
      </c>
      <c r="C329" s="8" t="str">
        <f>MasterTable[Sub-Group Title]</f>
        <v>Clothing and Footwear Manufacturing</v>
      </c>
      <c r="D329" s="9" t="str">
        <f>MasterTable[Name]</f>
        <v>Fashion Council WA</v>
      </c>
      <c r="E329" s="10" t="str">
        <f>MasterTable[Website]</f>
        <v>http://fashioncouncilwa.com.au/</v>
      </c>
      <c r="F329" s="10" t="str">
        <f>MasterTable[Phone]</f>
        <v>08 9463 7777</v>
      </c>
      <c r="G329" s="10" t="str">
        <f>MasterTable[Email]</f>
        <v>info@fashioncouncilwa.com.au</v>
      </c>
      <c r="H329" s="10" t="str">
        <f>MasterTable[Post]</f>
        <v>PO Box 7513, Cloisters Square, Perth WA 6850</v>
      </c>
    </row>
    <row r="330" spans="2:8" ht="41.25" customHeight="1" x14ac:dyDescent="0.2">
      <c r="B330" s="8" t="str">
        <f>MasterTable[Group Title]</f>
        <v>Manufacturing</v>
      </c>
      <c r="C330" s="8" t="str">
        <f>MasterTable[Sub-Group Title]</f>
        <v>Computer, Communications and Electronic Equipment Manufacturing</v>
      </c>
      <c r="D330" s="9" t="str">
        <f>MasterTable[Name]</f>
        <v>Australian Information Industry Association</v>
      </c>
      <c r="E330" s="10" t="str">
        <f>MasterTable[Website]</f>
        <v>https://www.aiia.com.au</v>
      </c>
      <c r="F330" s="10" t="str">
        <f>MasterTable[Phone]</f>
        <v>02 6281 9400</v>
      </c>
      <c r="G330" s="10" t="str">
        <f>MasterTable[Email]</f>
        <v>info@aiia.com.au</v>
      </c>
      <c r="H330" s="10" t="str">
        <f>MasterTable[Post]</f>
        <v>GPO Box 573, Canberra ACT 2601</v>
      </c>
    </row>
    <row r="331" spans="2:8" ht="41.25" customHeight="1" x14ac:dyDescent="0.2">
      <c r="B331" s="8" t="str">
        <f>MasterTable[Group Title]</f>
        <v>Manufacturing</v>
      </c>
      <c r="C331" s="8" t="str">
        <f>MasterTable[Sub-Group Title]</f>
        <v>Computer, Communications and Electronic Equipment Manufacturing</v>
      </c>
      <c r="D331" s="9" t="str">
        <f>MasterTable[Name]</f>
        <v>Australian Radio Communications Industry Association</v>
      </c>
      <c r="E331" s="10" t="str">
        <f>MasterTable[Website]</f>
        <v>http://www.arcia.org.au/</v>
      </c>
      <c r="F331" s="10" t="str">
        <f>MasterTable[Phone]</f>
        <v>03 9018 7715</v>
      </c>
      <c r="G331" s="10" t="str">
        <f>MasterTable[Email]</f>
        <v>info@arcia.org.au</v>
      </c>
      <c r="H331" s="10" t="str">
        <f>MasterTable[Post]</f>
        <v>9/21 Huntingdale Road, Burwood VIC 3125</v>
      </c>
    </row>
    <row r="332" spans="2:8" ht="41.25" customHeight="1" x14ac:dyDescent="0.2">
      <c r="B332" s="8" t="str">
        <f>MasterTable[Group Title]</f>
        <v>Manufacturing</v>
      </c>
      <c r="C332" s="8" t="str">
        <f>MasterTable[Sub-Group Title]</f>
        <v>Computer, Communications and Electronic Equipment Manufacturing</v>
      </c>
      <c r="D332" s="9" t="str">
        <f>MasterTable[Name]</f>
        <v>Australian Mobile Telecommunications Association</v>
      </c>
      <c r="E332" s="10" t="str">
        <f>MasterTable[Website]</f>
        <v>http://www.amta.org.au/</v>
      </c>
      <c r="F332" s="10" t="str">
        <f>MasterTable[Phone]</f>
        <v>N/A</v>
      </c>
      <c r="G332" s="10" t="str">
        <f>MasterTable[Email]</f>
        <v>contact@amta.org.au</v>
      </c>
      <c r="H332" s="10" t="str">
        <f>MasterTable[Post]</f>
        <v>PO Box 4309, Manuka ACT 2603</v>
      </c>
    </row>
    <row r="333" spans="2:8" ht="41.25" customHeight="1" x14ac:dyDescent="0.2">
      <c r="B333" s="8" t="str">
        <f>MasterTable[Group Title]</f>
        <v>Manufacturing</v>
      </c>
      <c r="C333" s="8" t="str">
        <f>MasterTable[Sub-Group Title]</f>
        <v>Dairy Product Manufacturing</v>
      </c>
      <c r="D333" s="9" t="str">
        <f>MasterTable[Name]</f>
        <v>Dairy Industry Association of Australia</v>
      </c>
      <c r="E333" s="10" t="str">
        <f>MasterTable[Website]</f>
        <v>https://diaa.asn.au</v>
      </c>
      <c r="F333" s="10" t="str">
        <f>MasterTable[Phone]</f>
        <v>03 8742 6600</v>
      </c>
      <c r="G333" s="10" t="str">
        <f>MasterTable[Email]</f>
        <v>info@diaa.asn.au</v>
      </c>
      <c r="H333" s="10" t="str">
        <f>MasterTable[Post]</f>
        <v>Private Bag 16, Werribee VIC 3030</v>
      </c>
    </row>
    <row r="334" spans="2:8" ht="41.25" customHeight="1" x14ac:dyDescent="0.2">
      <c r="B334" s="8" t="str">
        <f>MasterTable[Group Title]</f>
        <v>Manufacturing</v>
      </c>
      <c r="C334" s="8" t="str">
        <f>MasterTable[Sub-Group Title]</f>
        <v>Dairy Product Manufacturing</v>
      </c>
      <c r="D334" s="9" t="str">
        <f>MasterTable[Name]</f>
        <v>Dairy Australia</v>
      </c>
      <c r="E334" s="10" t="str">
        <f>MasterTable[Website]</f>
        <v>http://www.dairyaustralia.com.au/</v>
      </c>
      <c r="F334" s="10" t="str">
        <f>MasterTable[Phone]</f>
        <v> 03 9694 3777</v>
      </c>
      <c r="G334" s="10" t="str">
        <f>MasterTable[Email]</f>
        <v>N/A</v>
      </c>
      <c r="H334" s="10" t="str">
        <f>MasterTable[Post]</f>
        <v>Level 5, IBM Centre, 60 City Road, Southbank VIC 3006</v>
      </c>
    </row>
    <row r="335" spans="2:8" ht="41.25" customHeight="1" x14ac:dyDescent="0.2">
      <c r="B335" s="8" t="str">
        <f>MasterTable[Group Title]</f>
        <v>Manufacturing</v>
      </c>
      <c r="C335" s="8" t="str">
        <f>MasterTable[Sub-Group Title]</f>
        <v>Dairy Product Manufacturing</v>
      </c>
      <c r="D335" s="9" t="str">
        <f>MasterTable[Name]</f>
        <v>Australian Dairy Farmers</v>
      </c>
      <c r="E335" s="10" t="str">
        <f>MasterTable[Website]</f>
        <v>http://www.australiandairyfarmers.com.au/</v>
      </c>
      <c r="F335" s="10" t="str">
        <f>MasterTable[Phone]</f>
        <v>03 8621 4200 </v>
      </c>
      <c r="G335" s="10" t="str">
        <f>MasterTable[Email]</f>
        <v>reception@australiandairyfarmers.com.au</v>
      </c>
      <c r="H335" s="10" t="str">
        <f>MasterTable[Post]</f>
        <v>Level 2, Swann House, 22 William St, Melbourne, VIC 3000</v>
      </c>
    </row>
    <row r="336" spans="2:8" ht="41.25" customHeight="1" x14ac:dyDescent="0.2">
      <c r="B336" s="8" t="str">
        <f>MasterTable[Group Title]</f>
        <v>Manufacturing</v>
      </c>
      <c r="C336" s="8" t="str">
        <f>MasterTable[Sub-Group Title]</f>
        <v>Dairy Product Manufacturing</v>
      </c>
      <c r="D336" s="9" t="str">
        <f>MasterTable[Name]</f>
        <v>Australian Dairy Products Federation Inc</v>
      </c>
      <c r="E336" s="10" t="str">
        <f>MasterTable[Website]</f>
        <v>http://www.adpf.org.au/</v>
      </c>
      <c r="F336" s="10" t="str">
        <f>MasterTable[Phone]</f>
        <v>03 8621 4260</v>
      </c>
      <c r="G336" s="10" t="str">
        <f>MasterTable[Email]</f>
        <v>info@adpf.org.au</v>
      </c>
      <c r="H336" s="10" t="str">
        <f>MasterTable[Post]</f>
        <v>Level 2, Swann House, 22 William St, Melbourne, VIC 3000</v>
      </c>
    </row>
    <row r="337" spans="2:8" ht="41.25" customHeight="1" x14ac:dyDescent="0.2">
      <c r="B337" s="8" t="str">
        <f>MasterTable[Group Title]</f>
        <v>Manufacturing</v>
      </c>
      <c r="C337" s="8" t="str">
        <f>MasterTable[Sub-Group Title]</f>
        <v>Dairy Product Manufacturing</v>
      </c>
      <c r="D337" s="9" t="str">
        <f>MasterTable[Name]</f>
        <v>Dairy Manufacturers Sustainability Council</v>
      </c>
      <c r="E337" s="10" t="str">
        <f>MasterTable[Website]</f>
        <v>http://www.dmsc.com.au/</v>
      </c>
      <c r="F337" s="10" t="str">
        <f>MasterTable[Phone]</f>
        <v>03 9694 3815</v>
      </c>
      <c r="G337" s="10" t="str">
        <f>MasterTable[Email]</f>
        <v>DBarr@dairyaustralia.com.au</v>
      </c>
      <c r="H337" s="10" t="str">
        <f>MasterTable[Post]</f>
        <v>Level 5, IBM Tower, Southbank VIC 3006</v>
      </c>
    </row>
    <row r="338" spans="2:8" ht="41.25" customHeight="1" x14ac:dyDescent="0.2">
      <c r="B338" s="8" t="str">
        <f>MasterTable[Group Title]</f>
        <v>Manufacturing</v>
      </c>
      <c r="C338" s="8" t="str">
        <f>MasterTable[Sub-Group Title]</f>
        <v>Dairy Product Manufacturing</v>
      </c>
      <c r="D338" s="9" t="str">
        <f>MasterTable[Name]</f>
        <v>Western Dairy</v>
      </c>
      <c r="E338" s="10" t="str">
        <f>MasterTable[Website]</f>
        <v>http://www.westerndairy.com.au/</v>
      </c>
      <c r="F338" s="10" t="str">
        <f>MasterTable[Phone]</f>
        <v>08 9724 2420</v>
      </c>
      <c r="G338" s="10" t="str">
        <f>MasterTable[Email]</f>
        <v>Kirk.Reynolds@westerndairy.com.au</v>
      </c>
      <c r="H338" s="10" t="str">
        <f>MasterTable[Post]</f>
        <v>PO Box 5066, Bunbury WA 6230</v>
      </c>
    </row>
    <row r="339" spans="2:8" ht="41.25" customHeight="1" x14ac:dyDescent="0.2">
      <c r="B339" s="8" t="str">
        <f>MasterTable[Group Title]</f>
        <v>Manufacturing</v>
      </c>
      <c r="C339" s="8" t="str">
        <f>MasterTable[Sub-Group Title]</f>
        <v>Dairy Product Manufacturing</v>
      </c>
      <c r="D339" s="9" t="str">
        <f>MasterTable[Name]</f>
        <v>Australian Specialist Cheesemakers Federation</v>
      </c>
      <c r="E339" s="10" t="str">
        <f>MasterTable[Website]</f>
        <v>https://www.australiancheese.org</v>
      </c>
      <c r="F339" s="10" t="str">
        <f>MasterTable[Phone]</f>
        <v>N/A</v>
      </c>
      <c r="G339" s="10" t="str">
        <f>MasterTable[Email]</f>
        <v>alison.alisonlansley@gmail.com</v>
      </c>
      <c r="H339" s="10" t="str">
        <f>MasterTable[Post]</f>
        <v>N/A</v>
      </c>
    </row>
    <row r="340" spans="2:8" ht="41.25" customHeight="1" x14ac:dyDescent="0.2">
      <c r="B340" s="8" t="str">
        <f>MasterTable[Group Title]</f>
        <v>Manufacturing</v>
      </c>
      <c r="C340" s="8" t="str">
        <f>MasterTable[Sub-Group Title]</f>
        <v>Electrical Equipment Manufacturing</v>
      </c>
      <c r="D340" s="9" t="str">
        <f>MasterTable[Name]</f>
        <v>Australian Battery Industry Association</v>
      </c>
      <c r="E340" s="10" t="str">
        <f>MasterTable[Website]</f>
        <v>http://www.abia.org.au/</v>
      </c>
      <c r="F340" s="10" t="str">
        <f>MasterTable[Phone]</f>
        <v>0412 127 238</v>
      </c>
      <c r="G340" s="10" t="str">
        <f>MasterTable[Email]</f>
        <v>N/A</v>
      </c>
      <c r="H340" s="10" t="str">
        <f>MasterTable[Post]</f>
        <v>PO Box 408, Kilsyth VIC 3137</v>
      </c>
    </row>
    <row r="341" spans="2:8" ht="41.25" customHeight="1" x14ac:dyDescent="0.2">
      <c r="B341" s="8" t="str">
        <f>MasterTable[Group Title]</f>
        <v>Manufacturing</v>
      </c>
      <c r="C341" s="8" t="str">
        <f>MasterTable[Sub-Group Title]</f>
        <v>Electrical Equipment Manufacturing</v>
      </c>
      <c r="D341" s="9" t="str">
        <f>MasterTable[Name]</f>
        <v>Lighting Council Australia</v>
      </c>
      <c r="E341" s="10" t="str">
        <f>MasterTable[Website]</f>
        <v>http://www.lightingcouncil.com.au/</v>
      </c>
      <c r="F341" s="10" t="str">
        <f>MasterTable[Phone]</f>
        <v>02 6247 8011</v>
      </c>
      <c r="G341" s="10" t="str">
        <f>MasterTable[Email]</f>
        <v>info@lightingcouncil.com.au</v>
      </c>
      <c r="H341" s="10" t="str">
        <f>MasterTable[Post]</f>
        <v>PO Box 7077, Yarralumla ACT 2600</v>
      </c>
    </row>
    <row r="342" spans="2:8" ht="41.25" customHeight="1" x14ac:dyDescent="0.2">
      <c r="B342" s="8" t="str">
        <f>MasterTable[Group Title]</f>
        <v>Manufacturing</v>
      </c>
      <c r="C342" s="8" t="str">
        <f>MasterTable[Sub-Group Title]</f>
        <v>Electrical Equipment Manufacturing</v>
      </c>
      <c r="D342" s="9" t="str">
        <f>MasterTable[Name]</f>
        <v>Energy Storage Council</v>
      </c>
      <c r="E342" s="10" t="str">
        <f>MasterTable[Website]</f>
        <v>https://www.energystorage.org.au</v>
      </c>
      <c r="F342" s="10" t="str">
        <f>MasterTable[Phone]</f>
        <v>N/A</v>
      </c>
      <c r="G342" s="10" t="str">
        <f>MasterTable[Email]</f>
        <v>info@energystorage.org.au</v>
      </c>
      <c r="H342" s="10" t="str">
        <f>MasterTable[Post]</f>
        <v>N/A</v>
      </c>
    </row>
    <row r="343" spans="2:8" ht="41.25" customHeight="1" x14ac:dyDescent="0.2">
      <c r="B343" s="8" t="str">
        <f>MasterTable[Group Title]</f>
        <v>Manufacturing</v>
      </c>
      <c r="C343" s="8" t="str">
        <f>MasterTable[Sub-Group Title]</f>
        <v>Electrical Equipment Manufacturing</v>
      </c>
      <c r="D343" s="9" t="str">
        <f>MasterTable[Name]</f>
        <v xml:space="preserve">Australian Industry Group </v>
      </c>
      <c r="E343" s="10" t="str">
        <f>MasterTable[Website]</f>
        <v>https://www.aigroup.com.au/</v>
      </c>
      <c r="F343" s="10" t="str">
        <f>MasterTable[Phone]</f>
        <v>1300 55 66 77</v>
      </c>
      <c r="G343" s="10" t="str">
        <f>MasterTable[Email]</f>
        <v>info@aigroup.com.au</v>
      </c>
      <c r="H343" s="10" t="str">
        <f>MasterTable[Post]</f>
        <v>51 Walker Street, North Sydney NSW 2060</v>
      </c>
    </row>
    <row r="344" spans="2:8" ht="41.25" customHeight="1" x14ac:dyDescent="0.2">
      <c r="B344" s="8" t="str">
        <f>MasterTable[Group Title]</f>
        <v>Manufacturing</v>
      </c>
      <c r="C344" s="8" t="str">
        <f>MasterTable[Sub-Group Title]</f>
        <v>Electrical Equipment Manufacturing</v>
      </c>
      <c r="D344" s="9" t="str">
        <f>MasterTable[Name]</f>
        <v>Australian Cablemakers Association</v>
      </c>
      <c r="E344" s="10" t="str">
        <f>MasterTable[Website]</f>
        <v>http://www.australiancablemakers.com/</v>
      </c>
      <c r="F344" s="10" t="str">
        <f>MasterTable[Phone]</f>
        <v>N/A</v>
      </c>
      <c r="G344" s="10" t="str">
        <f>MasterTable[Email]</f>
        <v>secretary@australiancablemakers.com</v>
      </c>
      <c r="H344" s="10" t="str">
        <f>MasterTable[Post]</f>
        <v>N/A</v>
      </c>
    </row>
    <row r="345" spans="2:8" ht="41.25" customHeight="1" x14ac:dyDescent="0.2">
      <c r="B345" s="8" t="str">
        <f>MasterTable[Group Title]</f>
        <v>Manufacturing</v>
      </c>
      <c r="C345" s="8" t="str">
        <f>MasterTable[Sub-Group Title]</f>
        <v>Fruit and Vegetable Processing</v>
      </c>
      <c r="D345" s="9" t="str">
        <f>MasterTable[Name]</f>
        <v>Fresh Markets Australia (Australian Chamber of Fruit and Vegetable Industries Limited)</v>
      </c>
      <c r="E345" s="10" t="str">
        <f>MasterTable[Website]</f>
        <v>http://freshmarkets.com.au/</v>
      </c>
      <c r="F345" s="10" t="str">
        <f>MasterTable[Phone]</f>
        <v>07 3915 4222</v>
      </c>
      <c r="G345" s="10" t="str">
        <f>MasterTable[Email]</f>
        <v>fma@freshmarkets.com.au</v>
      </c>
      <c r="H345" s="10" t="str">
        <f>MasterTable[Post]</f>
        <v>PO Box 70, Brisbane Markets QLD 4106</v>
      </c>
    </row>
    <row r="346" spans="2:8" ht="41.25" customHeight="1" x14ac:dyDescent="0.2">
      <c r="B346" s="8" t="str">
        <f>MasterTable[Group Title]</f>
        <v>Manufacturing</v>
      </c>
      <c r="C346" s="8" t="str">
        <f>MasterTable[Sub-Group Title]</f>
        <v>Fruit and Vegetable Processing</v>
      </c>
      <c r="D346" s="9" t="str">
        <f>MasterTable[Name]</f>
        <v>Marketwest (Chamber of Fruit and Vegetable Industries in Western Australia (Inc))</v>
      </c>
      <c r="E346" s="10" t="str">
        <f>MasterTable[Website]</f>
        <v>http://www.marketwest.com.au/</v>
      </c>
      <c r="F346" s="10" t="str">
        <f>MasterTable[Phone]</f>
        <v>08 9455 2742  </v>
      </c>
      <c r="G346" s="10" t="str">
        <f>MasterTable[Email]</f>
        <v>admin@marketwest.com.au</v>
      </c>
      <c r="H346" s="10" t="str">
        <f>MasterTable[Post]</f>
        <v>Market City, Canning Vale WA 6155</v>
      </c>
    </row>
    <row r="347" spans="2:8" ht="41.25" customHeight="1" x14ac:dyDescent="0.2">
      <c r="B347" s="8" t="str">
        <f>MasterTable[Group Title]</f>
        <v>Manufacturing</v>
      </c>
      <c r="C347" s="8" t="str">
        <f>MasterTable[Sub-Group Title]</f>
        <v>Fruit and Vegetable Processing</v>
      </c>
      <c r="D347" s="9" t="str">
        <f>MasterTable[Name]</f>
        <v>AusVeg</v>
      </c>
      <c r="E347" s="10" t="str">
        <f>MasterTable[Website]</f>
        <v>http://www.ausveg.com.au/</v>
      </c>
      <c r="F347" s="10" t="str">
        <f>MasterTable[Phone]</f>
        <v>03 9882 0277</v>
      </c>
      <c r="G347" s="10" t="str">
        <f>MasterTable[Email]</f>
        <v>info@ausveg.com.au</v>
      </c>
      <c r="H347" s="10" t="str">
        <f>MasterTable[Post]</f>
        <v>PO Box 138, Camberwell VIC 3124</v>
      </c>
    </row>
    <row r="348" spans="2:8" ht="41.25" customHeight="1" x14ac:dyDescent="0.2">
      <c r="B348" s="8" t="str">
        <f>MasterTable[Group Title]</f>
        <v>Manufacturing</v>
      </c>
      <c r="C348" s="8" t="str">
        <f>MasterTable[Sub-Group Title]</f>
        <v>Furniture Manufacturing</v>
      </c>
      <c r="D348" s="9" t="str">
        <f>MasterTable[Name]</f>
        <v>Western Australian Furniture Manufacturers Association</v>
      </c>
      <c r="E348" s="10" t="str">
        <f>MasterTable[Website]</f>
        <v>http://www.wafma.com.au/</v>
      </c>
      <c r="F348" s="10" t="str">
        <f>MasterTable[Phone]</f>
        <v>0407 771 464</v>
      </c>
      <c r="G348" s="10" t="str">
        <f>MasterTable[Email]</f>
        <v>info@co02designs.com.au</v>
      </c>
      <c r="H348" s="10" t="str">
        <f>MasterTable[Post]</f>
        <v>N/A</v>
      </c>
    </row>
    <row r="349" spans="2:8" ht="41.25" customHeight="1" x14ac:dyDescent="0.2">
      <c r="B349" s="8" t="str">
        <f>MasterTable[Group Title]</f>
        <v>Manufacturing</v>
      </c>
      <c r="C349" s="8" t="str">
        <f>MasterTable[Sub-Group Title]</f>
        <v>Furniture Manufacturing</v>
      </c>
      <c r="D349" s="9" t="str">
        <f>MasterTable[Name]</f>
        <v>Australian Furniture Association</v>
      </c>
      <c r="E349" s="10" t="str">
        <f>MasterTable[Website]</f>
        <v>http://australianfurniture.org.au/</v>
      </c>
      <c r="F349" s="10" t="str">
        <f>MasterTable[Phone]</f>
        <v>03 8691 4244</v>
      </c>
      <c r="G349" s="10" t="str">
        <f>MasterTable[Email]</f>
        <v>reception@australianfurniture.org.au</v>
      </c>
      <c r="H349" s="10" t="str">
        <f>MasterTable[Post]</f>
        <v>Level 3, Building 5, Holmesglen Institute, Batesford Road, Chadstone VIC 3148</v>
      </c>
    </row>
    <row r="350" spans="2:8" ht="41.25" customHeight="1" x14ac:dyDescent="0.2">
      <c r="B350" s="8" t="str">
        <f>MasterTable[Group Title]</f>
        <v>Manufacturing</v>
      </c>
      <c r="C350" s="8" t="str">
        <f>MasterTable[Sub-Group Title]</f>
        <v>Furniture Manufacturing</v>
      </c>
      <c r="D350" s="9" t="str">
        <f>MasterTable[Name]</f>
        <v>Furnishing Industry Association Australia</v>
      </c>
      <c r="E350" s="10" t="str">
        <f>MasterTable[Website]</f>
        <v>https://www.fiaa.com.au</v>
      </c>
      <c r="F350" s="10" t="str">
        <f>MasterTable[Phone]</f>
        <v>02 4340 2000</v>
      </c>
      <c r="G350" s="10" t="str">
        <f>MasterTable[Email]</f>
        <v>N/A</v>
      </c>
      <c r="H350" s="10" t="str">
        <f>MasterTable[Post]</f>
        <v>PO Box 157, Gosford NSW 2250</v>
      </c>
    </row>
    <row r="351" spans="2:8" ht="41.25" customHeight="1" x14ac:dyDescent="0.2">
      <c r="B351" s="8" t="str">
        <f>MasterTable[Group Title]</f>
        <v>Manufacturing</v>
      </c>
      <c r="C351" s="8" t="str">
        <f>MasterTable[Sub-Group Title]</f>
        <v>General</v>
      </c>
      <c r="D351" s="9" t="str">
        <f>MasterTable[Name]</f>
        <v>Australian Food &amp; Grocery Council</v>
      </c>
      <c r="E351" s="10" t="str">
        <f>MasterTable[Website]</f>
        <v>http://www.afgc.org.au/</v>
      </c>
      <c r="F351" s="10" t="str">
        <f>MasterTable[Phone]</f>
        <v>02 6273 1466</v>
      </c>
      <c r="G351" s="10" t="str">
        <f>MasterTable[Email]</f>
        <v>N/A</v>
      </c>
      <c r="H351" s="10" t="str">
        <f>MasterTable[Post]</f>
        <v>2-4 Brisbane Ave, Barton ACT 2600</v>
      </c>
    </row>
    <row r="352" spans="2:8" ht="41.25" customHeight="1" x14ac:dyDescent="0.2">
      <c r="B352" s="8" t="str">
        <f>MasterTable[Group Title]</f>
        <v>Manufacturing</v>
      </c>
      <c r="C352" s="8" t="str">
        <f>MasterTable[Sub-Group Title]</f>
        <v>Glass and Glass Product Manufacturing</v>
      </c>
      <c r="D352" s="9" t="str">
        <f>MasterTable[Name]</f>
        <v>Australian Glass &amp; Glazing Association</v>
      </c>
      <c r="E352" s="10" t="str">
        <f>MasterTable[Website]</f>
        <v>https://www.agga.org.au/</v>
      </c>
      <c r="F352" s="10" t="str">
        <f>MasterTable[Phone]</f>
        <v>03 8669 0170</v>
      </c>
      <c r="G352" s="10" t="str">
        <f>MasterTable[Email]</f>
        <v>agga@agga.asn.au</v>
      </c>
      <c r="H352" s="10" t="str">
        <f>MasterTable[Post]</f>
        <v>105 Gardenvale Road, Gardenvale VIC 3185</v>
      </c>
    </row>
    <row r="353" spans="2:8" ht="41.25" customHeight="1" x14ac:dyDescent="0.2">
      <c r="B353" s="8" t="str">
        <f>MasterTable[Group Title]</f>
        <v>Manufacturing</v>
      </c>
      <c r="C353" s="8" t="str">
        <f>MasterTable[Sub-Group Title]</f>
        <v>Glass and Glass Product Manufacturing</v>
      </c>
      <c r="D353" s="9" t="str">
        <f>MasterTable[Name]</f>
        <v>Australian Window Association</v>
      </c>
      <c r="E353" s="10" t="str">
        <f>MasterTable[Website]</f>
        <v>https://www.awa.org.au/</v>
      </c>
      <c r="F353" s="10" t="str">
        <f>MasterTable[Phone]</f>
        <v>02 9498 2768</v>
      </c>
      <c r="G353" s="10" t="str">
        <f>MasterTable[Email]</f>
        <v>N/A</v>
      </c>
      <c r="H353" s="10" t="str">
        <f>MasterTable[Post]</f>
        <v>Suite 1, Level 1, Building 1, 20 Bridge Street, Pymble NSW 2073</v>
      </c>
    </row>
    <row r="354" spans="2:8" ht="41.25" customHeight="1" x14ac:dyDescent="0.2">
      <c r="B354" s="8" t="str">
        <f>MasterTable[Group Title]</f>
        <v>Manufacturing</v>
      </c>
      <c r="C354" s="8" t="str">
        <f>MasterTable[Sub-Group Title]</f>
        <v>Glass and Glass Product Manufacturing</v>
      </c>
      <c r="D354" s="9" t="str">
        <f>MasterTable[Name]</f>
        <v>Glass &amp; Window Association of Western Australia</v>
      </c>
      <c r="E354" s="10" t="str">
        <f>MasterTable[Website]</f>
        <v>http://www.gwawa.org.au/</v>
      </c>
      <c r="F354" s="10" t="str">
        <f>MasterTable[Phone]</f>
        <v>08 9351 3471</v>
      </c>
      <c r="G354" s="10" t="str">
        <f>MasterTable[Email]</f>
        <v>admin@gwawa.org.au</v>
      </c>
      <c r="H354" s="10" t="str">
        <f>MasterTable[Post]</f>
        <v>N/A</v>
      </c>
    </row>
    <row r="355" spans="2:8" ht="41.25" customHeight="1" x14ac:dyDescent="0.2">
      <c r="B355" s="8" t="str">
        <f>MasterTable[Group Title]</f>
        <v>Manufacturing</v>
      </c>
      <c r="C355" s="8" t="str">
        <f>MasterTable[Sub-Group Title]</f>
        <v>Grain Mill and Cereal Product Manufacturing</v>
      </c>
      <c r="D355" s="9" t="str">
        <f>MasterTable[Name]</f>
        <v>Australian Technical Millers Association</v>
      </c>
      <c r="E355" s="10" t="str">
        <f>MasterTable[Website]</f>
        <v>http://www.atma.asn.au/</v>
      </c>
      <c r="F355" s="10" t="str">
        <f>MasterTable[Phone]</f>
        <v>0478 820 230</v>
      </c>
      <c r="G355" s="10" t="str">
        <f>MasterTable[Email]</f>
        <v>N/A</v>
      </c>
      <c r="H355" s="10" t="str">
        <f>MasterTable[Post]</f>
        <v>PO Box 423, Buninyong VIC 3357</v>
      </c>
    </row>
    <row r="356" spans="2:8" ht="41.25" customHeight="1" x14ac:dyDescent="0.2">
      <c r="B356" s="8" t="str">
        <f>MasterTable[Group Title]</f>
        <v>Manufacturing</v>
      </c>
      <c r="C356" s="8" t="str">
        <f>MasterTable[Sub-Group Title]</f>
        <v>Grain Mill and Cereal Product Manufacturing</v>
      </c>
      <c r="D356" s="9" t="str">
        <f>MasterTable[Name]</f>
        <v>Australian Export Grains Innovation Centre</v>
      </c>
      <c r="E356" s="10" t="str">
        <f>MasterTable[Website]</f>
        <v>http://aegic.org.au/</v>
      </c>
      <c r="F356" s="10" t="str">
        <f>MasterTable[Phone]</f>
        <v>08 6168 9900</v>
      </c>
      <c r="G356" s="10" t="str">
        <f>MasterTable[Email]</f>
        <v>N/A</v>
      </c>
      <c r="H356" s="10" t="str">
        <f>MasterTable[Post]</f>
        <v>3 Baron-Hay Court, South Perth WA 6151</v>
      </c>
    </row>
    <row r="357" spans="2:8" ht="41.25" customHeight="1" x14ac:dyDescent="0.2">
      <c r="B357" s="8" t="str">
        <f>MasterTable[Group Title]</f>
        <v>Manufacturing</v>
      </c>
      <c r="C357" s="8" t="str">
        <f>MasterTable[Sub-Group Title]</f>
        <v>Grain Mill and Cereal Product Manufacturing</v>
      </c>
      <c r="D357" s="9" t="str">
        <f>MasterTable[Name]</f>
        <v>Australian Food &amp; Grocery Council</v>
      </c>
      <c r="E357" s="10" t="str">
        <f>MasterTable[Website]</f>
        <v>http://www.afgc.org.au/</v>
      </c>
      <c r="F357" s="10" t="str">
        <f>MasterTable[Phone]</f>
        <v>02 6273 1466</v>
      </c>
      <c r="G357" s="10" t="str">
        <f>MasterTable[Email]</f>
        <v>N/A</v>
      </c>
      <c r="H357" s="10" t="str">
        <f>MasterTable[Post]</f>
        <v>2-4 Brisbane Ave, Barton ACT 2600</v>
      </c>
    </row>
    <row r="358" spans="2:8" ht="41.25" customHeight="1" x14ac:dyDescent="0.2">
      <c r="B358" s="8" t="str">
        <f>MasterTable[Group Title]</f>
        <v>Manufacturing</v>
      </c>
      <c r="C358" s="8" t="str">
        <f>MasterTable[Sub-Group Title]</f>
        <v>Industrial Machinery and Equipment Manufacturing</v>
      </c>
      <c r="D358" s="9" t="str">
        <f>MasterTable[Name]</f>
        <v>Tractor and Machinery Association of Australia</v>
      </c>
      <c r="E358" s="10" t="str">
        <f>MasterTable[Website]</f>
        <v>http://www.tma.asn.au/</v>
      </c>
      <c r="F358" s="10" t="str">
        <f>MasterTable[Phone]</f>
        <v> 03 9867 4289</v>
      </c>
      <c r="G358" s="10" t="str">
        <f>MasterTable[Email]</f>
        <v>N/A</v>
      </c>
      <c r="H358" s="10" t="str">
        <f>MasterTable[Post]</f>
        <v>Suite 617, 434 St Kilda Road, Melbourne VIC 3004</v>
      </c>
    </row>
    <row r="359" spans="2:8" ht="41.25" customHeight="1" x14ac:dyDescent="0.2">
      <c r="B359" s="8" t="str">
        <f>MasterTable[Group Title]</f>
        <v>Manufacturing</v>
      </c>
      <c r="C359" s="8" t="str">
        <f>MasterTable[Sub-Group Title]</f>
        <v>Industrial Machinery and Equipment Manufacturing</v>
      </c>
      <c r="D359" s="9" t="str">
        <f>MasterTable[Name]</f>
        <v>Construction &amp; Mining Equipment Industry Group</v>
      </c>
      <c r="E359" s="10" t="str">
        <f>MasterTable[Website]</f>
        <v>http://www.cmeig.com.au/</v>
      </c>
      <c r="F359" s="10" t="str">
        <f>MasterTable[Phone]</f>
        <v> 0426 268 432</v>
      </c>
      <c r="G359" s="10" t="str">
        <f>MasterTable[Email]</f>
        <v>inquiry@cmeig.com.au</v>
      </c>
      <c r="H359" s="10" t="str">
        <f>MasterTable[Post]</f>
        <v>PO Box 305, Burwood VIC 3125</v>
      </c>
    </row>
    <row r="360" spans="2:8" ht="41.25" customHeight="1" x14ac:dyDescent="0.2">
      <c r="B360" s="8" t="str">
        <f>MasterTable[Group Title]</f>
        <v>Manufacturing</v>
      </c>
      <c r="C360" s="8" t="str">
        <f>MasterTable[Sub-Group Title]</f>
        <v>Industrial Machinery and Equipment Manufacturing</v>
      </c>
      <c r="D360" s="9" t="str">
        <f>MasterTable[Name]</f>
        <v>Australian Manufacturing Technology Institute Limited</v>
      </c>
      <c r="E360" s="10" t="str">
        <f>MasterTable[Website]</f>
        <v>http://www.amtil.com.au/</v>
      </c>
      <c r="F360" s="10" t="str">
        <f>MasterTable[Phone]</f>
        <v>03 9800 3666</v>
      </c>
      <c r="G360" s="10" t="str">
        <f>MasterTable[Email]</f>
        <v>info@amtil.com.au</v>
      </c>
      <c r="H360" s="10" t="str">
        <f>MasterTable[Post]</f>
        <v>Suite 1, 673 Boronia Road, Wantirna VIC 3152</v>
      </c>
    </row>
    <row r="361" spans="2:8" ht="41.25" customHeight="1" x14ac:dyDescent="0.2">
      <c r="B361" s="8" t="str">
        <f>MasterTable[Group Title]</f>
        <v>Manufacturing</v>
      </c>
      <c r="C361" s="8" t="str">
        <f>MasterTable[Sub-Group Title]</f>
        <v>Industrial Machinery and Equipment Manufacturing</v>
      </c>
      <c r="D361" s="9" t="str">
        <f>MasterTable[Name]</f>
        <v>Australian Die Casting Association</v>
      </c>
      <c r="E361" s="10" t="str">
        <f>MasterTable[Website]</f>
        <v>http://www.diecasting.asn.au/</v>
      </c>
      <c r="F361" s="10" t="str">
        <f>MasterTable[Phone]</f>
        <v>0413 671 345</v>
      </c>
      <c r="G361" s="10" t="str">
        <f>MasterTable[Email]</f>
        <v>N/A</v>
      </c>
      <c r="H361" s="10" t="str">
        <f>MasterTable[Post]</f>
        <v>26 Villas Rd, Dandenong South VIC 3175</v>
      </c>
    </row>
    <row r="362" spans="2:8" ht="41.25" customHeight="1" x14ac:dyDescent="0.2">
      <c r="B362" s="8" t="str">
        <f>MasterTable[Group Title]</f>
        <v>Manufacturing</v>
      </c>
      <c r="C362" s="8" t="str">
        <f>MasterTable[Sub-Group Title]</f>
        <v>Industrial Machinery and Equipment Manufacturing</v>
      </c>
      <c r="D362" s="9" t="str">
        <f>MasterTable[Name]</f>
        <v>Outdoor Power Equipment Australia</v>
      </c>
      <c r="E362" s="10" t="str">
        <f>MasterTable[Website]</f>
        <v>http://opea.net.au/</v>
      </c>
      <c r="F362" s="10" t="str">
        <f>MasterTable[Phone]</f>
        <v>03 9867 0227</v>
      </c>
      <c r="G362" s="10" t="str">
        <f>MasterTable[Email]</f>
        <v>associations@aigroup.com.au</v>
      </c>
      <c r="H362" s="10" t="str">
        <f>MasterTable[Post]</f>
        <v>Level 2, 441 St Kilda Road, Melbourne VIC 3004</v>
      </c>
    </row>
    <row r="363" spans="2:8" ht="41.25" customHeight="1" x14ac:dyDescent="0.2">
      <c r="B363" s="8" t="str">
        <f>MasterTable[Group Title]</f>
        <v>Manufacturing</v>
      </c>
      <c r="C363" s="8" t="str">
        <f>MasterTable[Sub-Group Title]</f>
        <v>Industrial Machinery and Equipment Manufacturing</v>
      </c>
      <c r="D363" s="9" t="str">
        <f>MasterTable[Name]</f>
        <v>Crane Industry Council of Australia</v>
      </c>
      <c r="E363" s="10" t="str">
        <f>MasterTable[Website]</f>
        <v>http://cica.com.au/</v>
      </c>
      <c r="F363" s="10" t="str">
        <f>MasterTable[Phone]</f>
        <v>03 9501 0078</v>
      </c>
      <c r="G363" s="10" t="str">
        <f>MasterTable[Email]</f>
        <v>admin@cica.com.au</v>
      </c>
      <c r="H363" s="10" t="str">
        <f>MasterTable[Post]</f>
        <v>PO Box 136, Mount Waverley VIC 3149</v>
      </c>
    </row>
    <row r="364" spans="2:8" ht="41.25" customHeight="1" x14ac:dyDescent="0.2">
      <c r="B364" s="8" t="str">
        <f>MasterTable[Group Title]</f>
        <v>Manufacturing</v>
      </c>
      <c r="C364" s="8" t="str">
        <f>MasterTable[Sub-Group Title]</f>
        <v>Industrial Machinery and Equipment Manufacturing</v>
      </c>
      <c r="D364" s="9" t="str">
        <f>MasterTable[Name]</f>
        <v>Crane Association of Western Australia</v>
      </c>
      <c r="E364" s="10" t="str">
        <f>MasterTable[Website]</f>
        <v>http://www.cawa.net.au/</v>
      </c>
      <c r="F364" s="10" t="str">
        <f>MasterTable[Phone]</f>
        <v>08 9427 0840</v>
      </c>
      <c r="G364" s="10" t="str">
        <f>MasterTable[Email]</f>
        <v>crane@casm.com.au</v>
      </c>
      <c r="H364" s="10" t="str">
        <f>MasterTable[Post]</f>
        <v>PO Box 8463, Perth Business Centre WA 6849</v>
      </c>
    </row>
    <row r="365" spans="2:8" ht="41.25" customHeight="1" x14ac:dyDescent="0.2">
      <c r="B365" s="8" t="str">
        <f>MasterTable[Group Title]</f>
        <v>Manufacturing</v>
      </c>
      <c r="C365" s="8" t="str">
        <f>MasterTable[Sub-Group Title]</f>
        <v>Industrial Machinery and Equipment Manufacturing</v>
      </c>
      <c r="D365" s="9" t="str">
        <f>MasterTable[Name]</f>
        <v>Australian Elevator Association</v>
      </c>
      <c r="E365" s="10" t="str">
        <f>MasterTable[Website]</f>
        <v>http://australianelevator.com.au/</v>
      </c>
      <c r="F365" s="10" t="str">
        <f>MasterTable[Phone]</f>
        <v>02 8458 3328</v>
      </c>
      <c r="G365" s="10" t="str">
        <f>MasterTable[Email]</f>
        <v>N/A</v>
      </c>
      <c r="H365" s="10" t="str">
        <f>MasterTable[Post]</f>
        <v>PO Box 80, Epping NSW 1710</v>
      </c>
    </row>
    <row r="366" spans="2:8" ht="41.25" customHeight="1" x14ac:dyDescent="0.2">
      <c r="B366" s="8" t="str">
        <f>MasterTable[Group Title]</f>
        <v>Manufacturing</v>
      </c>
      <c r="C366" s="8" t="str">
        <f>MasterTable[Sub-Group Title]</f>
        <v>Meat and Meat Product Manufacturing</v>
      </c>
      <c r="D366" s="9" t="str">
        <f>MasterTable[Name]</f>
        <v>Australian Chicken Meat Federation</v>
      </c>
      <c r="E366" s="10" t="str">
        <f>MasterTable[Website]</f>
        <v>http://www.chicken.org.au/</v>
      </c>
      <c r="F366" s="10" t="str">
        <f>MasterTable[Phone]</f>
        <v>02 9929 4077</v>
      </c>
      <c r="G366" s="10" t="str">
        <f>MasterTable[Email]</f>
        <v>acmf@chicken.org.au</v>
      </c>
      <c r="H366" s="10" t="str">
        <f>MasterTable[Post]</f>
        <v>PO Box 579, North Sydney NSW 2059</v>
      </c>
    </row>
    <row r="367" spans="2:8" ht="41.25" customHeight="1" x14ac:dyDescent="0.2">
      <c r="B367" s="8" t="str">
        <f>MasterTable[Group Title]</f>
        <v>Manufacturing</v>
      </c>
      <c r="C367" s="4" t="str">
        <f>MasterTable[Sub-Group Title]</f>
        <v>Meat and Meat Product Manufacturing</v>
      </c>
      <c r="D367" s="9" t="str">
        <f>MasterTable[Name]</f>
        <v>Sheepmeat Council of Australia</v>
      </c>
      <c r="E367" s="10" t="str">
        <f>MasterTable[Website]</f>
        <v>http://www.sheepmeatcouncil.com.au/</v>
      </c>
      <c r="F367" s="10" t="str">
        <f>MasterTable[Phone]</f>
        <v>02 6269 5610 </v>
      </c>
      <c r="G367" s="10" t="str">
        <f>MasterTable[Email]</f>
        <v>sca@sheepmeatcouncil.com.au</v>
      </c>
      <c r="H367" s="10" t="str">
        <f>MasterTable[Post]</f>
        <v>Locked Bag 9, Kingston Post Office ACT 2604</v>
      </c>
    </row>
    <row r="368" spans="2:8" ht="41.25" customHeight="1" x14ac:dyDescent="0.2">
      <c r="B368" s="8" t="str">
        <f>MasterTable[Group Title]</f>
        <v>Manufacturing</v>
      </c>
      <c r="C368" s="4" t="str">
        <f>MasterTable[Sub-Group Title]</f>
        <v>Meat and Meat Product Manufacturing</v>
      </c>
      <c r="D368" s="9" t="str">
        <f>MasterTable[Name]</f>
        <v>Meat &amp; Livestock Australia</v>
      </c>
      <c r="E368" s="10" t="str">
        <f>MasterTable[Website]</f>
        <v>http://www.mla.com.au/</v>
      </c>
      <c r="F368" s="10" t="str">
        <f>MasterTable[Phone]</f>
        <v>02 9463 9333</v>
      </c>
      <c r="G368" s="10" t="str">
        <f>MasterTable[Email]</f>
        <v>info@mla.com.au</v>
      </c>
      <c r="H368" s="10" t="str">
        <f>MasterTable[Post]</f>
        <v>PO Box 1961, North Sydney NSW 2059</v>
      </c>
    </row>
    <row r="369" spans="2:8" ht="41.25" customHeight="1" x14ac:dyDescent="0.2">
      <c r="B369" s="8" t="str">
        <f>MasterTable[Group Title]</f>
        <v>Manufacturing</v>
      </c>
      <c r="C369" s="8" t="str">
        <f>MasterTable[Sub-Group Title]</f>
        <v>Meat and Meat Product Manufacturing</v>
      </c>
      <c r="D369" s="9" t="str">
        <f>MasterTable[Name]</f>
        <v>Australian Meat Industry Council</v>
      </c>
      <c r="E369" s="10" t="str">
        <f>MasterTable[Website]</f>
        <v>http://www.amic.org.au/</v>
      </c>
      <c r="F369" s="10" t="str">
        <f>MasterTable[Phone]</f>
        <v>08 9302 2866</v>
      </c>
      <c r="G369" s="10" t="str">
        <f>MasterTable[Email]</f>
        <v>admin@amic.org.au</v>
      </c>
      <c r="H369" s="10" t="str">
        <f>MasterTable[Post]</f>
        <v>PO Box 1750, Malaga WA 6944</v>
      </c>
    </row>
    <row r="370" spans="2:8" ht="41.25" customHeight="1" x14ac:dyDescent="0.2">
      <c r="B370" s="8" t="str">
        <f>MasterTable[Group Title]</f>
        <v>Manufacturing</v>
      </c>
      <c r="C370" s="8" t="str">
        <f>MasterTable[Sub-Group Title]</f>
        <v>Meat and Meat Product Manufacturing</v>
      </c>
      <c r="D370" s="9" t="str">
        <f>MasterTable[Name]</f>
        <v>Red Meat Advisory Council</v>
      </c>
      <c r="E370" s="10" t="str">
        <f>MasterTable[Website]</f>
        <v>http://rmac.com.au/</v>
      </c>
      <c r="F370" s="10" t="str">
        <f>MasterTable[Phone]</f>
        <v>02 6269 5606</v>
      </c>
      <c r="G370" s="10" t="str">
        <f>MasterTable[Email]</f>
        <v>admin@rmac.com.au</v>
      </c>
      <c r="H370" s="10" t="str">
        <f>MasterTable[Post]</f>
        <v>Locked Bag 9, Barton ACT 2604</v>
      </c>
    </row>
    <row r="371" spans="2:8" ht="41.25" customHeight="1" x14ac:dyDescent="0.2">
      <c r="B371" s="8" t="str">
        <f>MasterTable[Group Title]</f>
        <v>Manufacturing</v>
      </c>
      <c r="C371" s="8" t="str">
        <f>MasterTable[Sub-Group Title]</f>
        <v>Meat and Meat Product Manufacturing</v>
      </c>
      <c r="D371" s="9" t="str">
        <f>MasterTable[Name]</f>
        <v>Australian Meat Processor Corporation</v>
      </c>
      <c r="E371" s="10" t="str">
        <f>MasterTable[Website]</f>
        <v>http://www.ampc.com.au/</v>
      </c>
      <c r="F371" s="10" t="str">
        <f>MasterTable[Phone]</f>
        <v> 02 8908 5500</v>
      </c>
      <c r="G371" s="10" t="str">
        <f>MasterTable[Email]</f>
        <v>admin@ampc.com.au</v>
      </c>
      <c r="H371" s="10" t="str">
        <f>MasterTable[Post]</f>
        <v>PO Box 6418, North Sydney NSW 2059</v>
      </c>
    </row>
    <row r="372" spans="2:8" ht="41.25" customHeight="1" x14ac:dyDescent="0.2">
      <c r="B372" s="8" t="str">
        <f>MasterTable[Group Title]</f>
        <v>Manufacturing</v>
      </c>
      <c r="C372" s="8" t="str">
        <f>MasterTable[Sub-Group Title]</f>
        <v>Meat and Meat Product Manufacturing</v>
      </c>
      <c r="D372" s="9" t="str">
        <f>MasterTable[Name]</f>
        <v>AUS-MEAT Limited</v>
      </c>
      <c r="E372" s="10" t="str">
        <f>MasterTable[Website]</f>
        <v>https://www.ausmeat.com.au/</v>
      </c>
      <c r="F372" s="10" t="str">
        <f>MasterTable[Phone]</f>
        <v>07 3361 9200</v>
      </c>
      <c r="G372" s="10" t="str">
        <f>MasterTable[Email]</f>
        <v>ausmeat@ausmeat.com.au</v>
      </c>
      <c r="H372" s="10" t="str">
        <f>MasterTable[Post]</f>
        <v>PO Box 3403, Tingalpa DC QLD 4173</v>
      </c>
    </row>
    <row r="373" spans="2:8" ht="41.25" customHeight="1" x14ac:dyDescent="0.2">
      <c r="B373" s="8" t="str">
        <f>MasterTable[Group Title]</f>
        <v>Manufacturing</v>
      </c>
      <c r="C373" s="8" t="str">
        <f>MasterTable[Sub-Group Title]</f>
        <v>Meat and Meat Product Manufacturing</v>
      </c>
      <c r="D373" s="9" t="str">
        <f>MasterTable[Name]</f>
        <v>WA Meat Marketing Cooperative</v>
      </c>
      <c r="E373" s="10" t="str">
        <f>MasterTable[Website]</f>
        <v>http://www.wammco.com.au/</v>
      </c>
      <c r="F373" s="10" t="str">
        <f>MasterTable[Phone]</f>
        <v>08 9262 0999</v>
      </c>
      <c r="G373" s="10" t="str">
        <f>MasterTable[Email]</f>
        <v>info@wammco.com.au</v>
      </c>
      <c r="H373" s="10" t="str">
        <f>MasterTable[Post]</f>
        <v>PO Box 4059, Victoria Park WA 6979</v>
      </c>
    </row>
    <row r="374" spans="2:8" ht="41.25" customHeight="1" x14ac:dyDescent="0.2">
      <c r="B374" s="8" t="str">
        <f>MasterTable[Group Title]</f>
        <v>Manufacturing</v>
      </c>
      <c r="C374" s="8" t="str">
        <f>MasterTable[Sub-Group Title]</f>
        <v>Meat and Meat Product Manufacturing</v>
      </c>
      <c r="D374" s="9" t="str">
        <f>MasterTable[Name]</f>
        <v>WA Meat Industry Authority</v>
      </c>
      <c r="E374" s="10" t="str">
        <f>MasterTable[Website]</f>
        <v>http://www.wamia.wa.gov.au/</v>
      </c>
      <c r="F374" s="10" t="str">
        <f>MasterTable[Phone]</f>
        <v>08 9571 0013</v>
      </c>
      <c r="G374" s="10" t="str">
        <f>MasterTable[Email]</f>
        <v>N/A</v>
      </c>
      <c r="H374" s="10" t="str">
        <f>MasterTable[Post]</f>
        <v>PO Box 390, Bullsbrook WA 6084</v>
      </c>
    </row>
    <row r="375" spans="2:8" ht="41.25" customHeight="1" x14ac:dyDescent="0.2">
      <c r="B375" s="8" t="str">
        <f>MasterTable[Group Title]</f>
        <v>Manufacturing</v>
      </c>
      <c r="C375" s="8" t="str">
        <f>MasterTable[Sub-Group Title]</f>
        <v>Meat and Meat Product Manufacturing</v>
      </c>
      <c r="D375" s="9" t="str">
        <f>MasterTable[Name]</f>
        <v>See also headings under Agriculture, Forestry &amp; Fishing.</v>
      </c>
      <c r="E375" s="10" t="str">
        <f>MasterTable[Website]</f>
        <v>N/A</v>
      </c>
      <c r="F375" s="10" t="str">
        <f>MasterTable[Phone]</f>
        <v>N/A</v>
      </c>
      <c r="G375" s="10" t="str">
        <f>MasterTable[Email]</f>
        <v>N/A</v>
      </c>
      <c r="H375" s="10" t="str">
        <f>MasterTable[Post]</f>
        <v>N/A</v>
      </c>
    </row>
    <row r="376" spans="2:8" ht="41.25" customHeight="1" x14ac:dyDescent="0.2">
      <c r="B376" s="8" t="str">
        <f>MasterTable[Group Title]</f>
        <v>Manufacturing</v>
      </c>
      <c r="C376" s="8" t="str">
        <f>MasterTable[Sub-Group Title]</f>
        <v>Metal Manufacturing</v>
      </c>
      <c r="D376" s="9" t="str">
        <f>MasterTable[Name]</f>
        <v>Steel Australia / Australian Steel Institute</v>
      </c>
      <c r="E376" s="10" t="str">
        <f>MasterTable[Website]</f>
        <v>http://steel.org.au/</v>
      </c>
      <c r="F376" s="10" t="str">
        <f>MasterTable[Phone]</f>
        <v>02 8748 0180</v>
      </c>
      <c r="G376" s="10" t="str">
        <f>MasterTable[Email]</f>
        <v>enquiries@steel.org.au</v>
      </c>
      <c r="H376" s="10" t="str">
        <f>MasterTable[Post]</f>
        <v>Level 3, Building 3, Pymble Corporate Centre, 20 Bridge Street, Pymble NSW 2073</v>
      </c>
    </row>
    <row r="377" spans="2:8" ht="41.25" customHeight="1" x14ac:dyDescent="0.2">
      <c r="B377" s="8" t="str">
        <f>MasterTable[Group Title]</f>
        <v>Manufacturing</v>
      </c>
      <c r="C377" s="8" t="str">
        <f>MasterTable[Sub-Group Title]</f>
        <v>Metal Manufacturing</v>
      </c>
      <c r="D377" s="9" t="str">
        <f>MasterTable[Name]</f>
        <v>Australian Steel Association</v>
      </c>
      <c r="E377" s="10" t="str">
        <f>MasterTable[Website]</f>
        <v>http://www.steelaus.com.au/</v>
      </c>
      <c r="F377" s="10" t="str">
        <f>MasterTable[Phone]</f>
        <v>03 9882 1652</v>
      </c>
      <c r="G377" s="10" t="str">
        <f>MasterTable[Email]</f>
        <v>N/A</v>
      </c>
      <c r="H377" s="10" t="str">
        <f>MasterTable[Post]</f>
        <v>Suite 307 Pacific Tower, 737 Burwood Road, Hawthorn East VIC 3123</v>
      </c>
    </row>
    <row r="378" spans="2:8" ht="41.25" customHeight="1" x14ac:dyDescent="0.2">
      <c r="B378" s="8" t="str">
        <f>MasterTable[Group Title]</f>
        <v>Manufacturing</v>
      </c>
      <c r="C378" s="8" t="str">
        <f>MasterTable[Sub-Group Title]</f>
        <v>Metal Manufacturing</v>
      </c>
      <c r="D378" s="9" t="str">
        <f>MasterTable[Name]</f>
        <v>Australian Die Casting Association</v>
      </c>
      <c r="E378" s="10" t="str">
        <f>MasterTable[Website]</f>
        <v>http://www.diecasting.asn.au/</v>
      </c>
      <c r="F378" s="10" t="str">
        <f>MasterTable[Phone]</f>
        <v>0413 671 345</v>
      </c>
      <c r="G378" s="10" t="str">
        <f>MasterTable[Email]</f>
        <v>N/A</v>
      </c>
      <c r="H378" s="10" t="str">
        <f>MasterTable[Post]</f>
        <v>26 Villas Rd, Dandenong South VIC 3175</v>
      </c>
    </row>
    <row r="379" spans="2:8" ht="41.25" customHeight="1" x14ac:dyDescent="0.2">
      <c r="B379" s="8" t="str">
        <f>MasterTable[Group Title]</f>
        <v>Manufacturing</v>
      </c>
      <c r="C379" s="8" t="str">
        <f>MasterTable[Sub-Group Title]</f>
        <v>Metal Manufacturing</v>
      </c>
      <c r="D379" s="9" t="str">
        <f>MasterTable[Name]</f>
        <v>Australian Aluminium Council</v>
      </c>
      <c r="E379" s="10" t="str">
        <f>MasterTable[Website]</f>
        <v>http://aluminium.org.au/</v>
      </c>
      <c r="F379" s="10" t="str">
        <f>MasterTable[Phone]</f>
        <v>02 6267 1800</v>
      </c>
      <c r="G379" s="10" t="str">
        <f>MasterTable[Email]</f>
        <v>N/A</v>
      </c>
      <c r="H379" s="10" t="str">
        <f>MasterTable[Post]</f>
        <v>PO Box 63, Dickson, Canberra ACT 2602</v>
      </c>
    </row>
    <row r="380" spans="2:8" ht="41.25" customHeight="1" x14ac:dyDescent="0.2">
      <c r="B380" s="8" t="str">
        <f>MasterTable[Group Title]</f>
        <v>Manufacturing</v>
      </c>
      <c r="C380" s="8" t="str">
        <f>MasterTable[Sub-Group Title]</f>
        <v>Motor Vehicle and Motor Vehicle Part Manufacturing</v>
      </c>
      <c r="D380" s="9" t="str">
        <f>MasterTable[Name]</f>
        <v>Federation of Automotive Products Manufacturers</v>
      </c>
      <c r="E380" s="10" t="str">
        <f>MasterTable[Website]</f>
        <v>http://fapm.com.au/</v>
      </c>
      <c r="F380" s="10" t="str">
        <f>MasterTable[Phone]</f>
        <v>03 9829 1281</v>
      </c>
      <c r="G380" s="10" t="str">
        <f>MasterTable[Email]</f>
        <v>info@fapm.com.au</v>
      </c>
      <c r="H380" s="10" t="str">
        <f>MasterTable[Post]</f>
        <v>Level 7, VACC House, 464 St Kilda Road, Melbourne VIC 3004</v>
      </c>
    </row>
    <row r="381" spans="2:8" ht="41.25" customHeight="1" x14ac:dyDescent="0.2">
      <c r="B381" s="8" t="str">
        <f>MasterTable[Group Title]</f>
        <v>Manufacturing</v>
      </c>
      <c r="C381" s="8" t="str">
        <f>MasterTable[Sub-Group Title]</f>
        <v>Motor Vehicle and Motor Vehicle Part Manufacturing</v>
      </c>
      <c r="D381" s="9" t="str">
        <f>MasterTable[Name]</f>
        <v>Federal Chamber of Automotive Industries</v>
      </c>
      <c r="E381" s="10" t="str">
        <f>MasterTable[Website]</f>
        <v>https://www.fcai.com.au</v>
      </c>
      <c r="F381" s="10" t="str">
        <f>MasterTable[Phone]</f>
        <v>02 6247 3811</v>
      </c>
      <c r="G381" s="10" t="str">
        <f>MasterTable[Email]</f>
        <v>info@fcai.com.au</v>
      </c>
      <c r="H381" s="10" t="str">
        <f>MasterTable[Post]</f>
        <v>Level 1, 59 Wentworth Avenue, Kingston ACT 2604</v>
      </c>
    </row>
    <row r="382" spans="2:8" ht="41.25" customHeight="1" x14ac:dyDescent="0.2">
      <c r="B382" s="8" t="str">
        <f>MasterTable[Group Title]</f>
        <v>Manufacturing</v>
      </c>
      <c r="C382" s="8" t="str">
        <f>MasterTable[Sub-Group Title]</f>
        <v>Motor Vehicle and Motor Vehicle Part Manufacturing</v>
      </c>
      <c r="D382" s="9" t="str">
        <f>MasterTable[Name]</f>
        <v>Motor Trade Association of WA</v>
      </c>
      <c r="E382" s="10" t="str">
        <f>MasterTable[Website]</f>
        <v>http://mtawa.com.au/</v>
      </c>
      <c r="F382" s="10" t="str">
        <f>MasterTable[Phone]</f>
        <v>08 9233 9800</v>
      </c>
      <c r="G382" s="10" t="str">
        <f>MasterTable[Email]</f>
        <v>mtawa@mtawa.com.au</v>
      </c>
      <c r="H382" s="10" t="str">
        <f>MasterTable[Post]</f>
        <v>PO Box 1060, Balcatta WA 6914</v>
      </c>
    </row>
    <row r="383" spans="2:8" ht="41.25" customHeight="1" x14ac:dyDescent="0.2">
      <c r="B383" s="8" t="str">
        <f>MasterTable[Group Title]</f>
        <v>Manufacturing</v>
      </c>
      <c r="C383" s="8" t="str">
        <f>MasterTable[Sub-Group Title]</f>
        <v>Motor Vehicle and Motor Vehicle Part Manufacturing</v>
      </c>
      <c r="D383" s="9" t="str">
        <f>MasterTable[Name]</f>
        <v>Australian Automotive Aftermarket Association</v>
      </c>
      <c r="E383" s="10" t="str">
        <f>MasterTable[Website]</f>
        <v>https://www.aaaa.com.au/</v>
      </c>
      <c r="F383" s="10" t="str">
        <f>MasterTable[Phone]</f>
        <v>03 9545 3333</v>
      </c>
      <c r="G383" s="10" t="str">
        <f>MasterTable[Email]</f>
        <v>info@aaaa.com.au</v>
      </c>
      <c r="H383" s="10" t="str">
        <f>MasterTable[Post]</f>
        <v>Suite 16, Building 3, 195 Wellington Rd, Clayton VIC 3168</v>
      </c>
    </row>
    <row r="384" spans="2:8" ht="41.25" customHeight="1" x14ac:dyDescent="0.2">
      <c r="B384" s="8" t="str">
        <f>MasterTable[Group Title]</f>
        <v>Manufacturing</v>
      </c>
      <c r="C384" s="8" t="str">
        <f>MasterTable[Sub-Group Title]</f>
        <v>Oil and Fat Manufacturing</v>
      </c>
      <c r="D384" s="9" t="str">
        <f>MasterTable[Name]</f>
        <v>Australian Oilseeds Federation</v>
      </c>
      <c r="E384" s="10" t="str">
        <f>MasterTable[Website]</f>
        <v>http://www.australianoilseeds.com/</v>
      </c>
      <c r="F384" s="10" t="str">
        <f>MasterTable[Phone]</f>
        <v>02 8007 7553</v>
      </c>
      <c r="G384" s="10" t="str">
        <f>MasterTable[Email]</f>
        <v>N/A</v>
      </c>
      <c r="H384" s="10" t="str">
        <f>MasterTable[Post]</f>
        <v>PO Box H236, Australia Square NSW 1215</v>
      </c>
    </row>
    <row r="385" spans="2:8" ht="41.25" customHeight="1" x14ac:dyDescent="0.2">
      <c r="B385" s="8" t="str">
        <f>MasterTable[Group Title]</f>
        <v>Manufacturing</v>
      </c>
      <c r="C385" s="8" t="str">
        <f>MasterTable[Sub-Group Title]</f>
        <v>Oil and Fat Manufacturing</v>
      </c>
      <c r="D385" s="9" t="str">
        <f>MasterTable[Name]</f>
        <v>Australian Renderers Association</v>
      </c>
      <c r="E385" s="10" t="str">
        <f>MasterTable[Website]</f>
        <v>http://ausrenderers.com.au/</v>
      </c>
      <c r="F385" s="10" t="str">
        <f>MasterTable[Phone]</f>
        <v>07 4661 9911</v>
      </c>
      <c r="G385" s="10" t="str">
        <f>MasterTable[Email]</f>
        <v>dennis.king@ausrenderers.com.au</v>
      </c>
      <c r="H385" s="10" t="str">
        <f>MasterTable[Post]</f>
        <v>PO Box 963, Warwick QLD 4370</v>
      </c>
    </row>
    <row r="386" spans="2:8" ht="41.25" customHeight="1" x14ac:dyDescent="0.2">
      <c r="B386" s="8" t="str">
        <f>MasterTable[Group Title]</f>
        <v>Manufacturing</v>
      </c>
      <c r="C386" s="8" t="str">
        <f>MasterTable[Sub-Group Title]</f>
        <v>Oil and Fat Manufacturing</v>
      </c>
      <c r="D386" s="9" t="str">
        <f>MasterTable[Name]</f>
        <v>Australian Olive Oil Association</v>
      </c>
      <c r="E386" s="10" t="str">
        <f>MasterTable[Website]</f>
        <v>http://aooa.com.au/</v>
      </c>
      <c r="F386" s="10" t="str">
        <f>MasterTable[Phone]</f>
        <v>N/A</v>
      </c>
      <c r="G386" s="10" t="str">
        <f>MasterTable[Email]</f>
        <v>info@aooa.com.au</v>
      </c>
      <c r="H386" s="10" t="str">
        <f>MasterTable[Post]</f>
        <v>181 Drummond Street, Carlton VIC 3053</v>
      </c>
    </row>
    <row r="387" spans="2:8" ht="41.25" customHeight="1" x14ac:dyDescent="0.2">
      <c r="B387" s="8" t="str">
        <f>MasterTable[Group Title]</f>
        <v>Manufacturing</v>
      </c>
      <c r="C387" s="8" t="str">
        <f>MasterTable[Sub-Group Title]</f>
        <v>Other Food Product Manufacturing</v>
      </c>
      <c r="D387" s="9" t="str">
        <f>MasterTable[Name]</f>
        <v>Pet Food Industry Association of Australia</v>
      </c>
      <c r="E387" s="10" t="str">
        <f>MasterTable[Website]</f>
        <v>http://www.pfiaa.com.au/</v>
      </c>
      <c r="F387" s="10" t="str">
        <f>MasterTable[Phone]</f>
        <v>03 9722 1857</v>
      </c>
      <c r="G387" s="10" t="str">
        <f>MasterTable[Email]</f>
        <v>N/A</v>
      </c>
      <c r="H387" s="10" t="str">
        <f>MasterTable[Post]</f>
        <v>PO Box 5076, Wonga Park VIC 3115</v>
      </c>
    </row>
    <row r="388" spans="2:8" ht="41.25" customHeight="1" x14ac:dyDescent="0.2">
      <c r="B388" s="8" t="str">
        <f>MasterTable[Group Title]</f>
        <v>Manufacturing</v>
      </c>
      <c r="C388" s="8" t="str">
        <f>MasterTable[Sub-Group Title]</f>
        <v>Other Food Product Manufacturing</v>
      </c>
      <c r="D388" s="9" t="str">
        <f>MasterTable[Name]</f>
        <v>Australian Honey Bee Industry Council</v>
      </c>
      <c r="E388" s="10" t="str">
        <f>MasterTable[Website]</f>
        <v>http://honeybee.org.au/</v>
      </c>
      <c r="F388" s="10" t="str">
        <f>MasterTable[Phone]</f>
        <v>07 5467 2265</v>
      </c>
      <c r="G388" s="10" t="str">
        <f>MasterTable[Email]</f>
        <v>ahbic@honeybee.org.au</v>
      </c>
      <c r="H388" s="10" t="str">
        <f>MasterTable[Post]</f>
        <v>PO Box 4253, Raceview QLD 4305</v>
      </c>
    </row>
    <row r="389" spans="2:8" ht="41.25" customHeight="1" x14ac:dyDescent="0.2">
      <c r="B389" s="8" t="str">
        <f>MasterTable[Group Title]</f>
        <v>Manufacturing</v>
      </c>
      <c r="C389" s="8" t="str">
        <f>MasterTable[Sub-Group Title]</f>
        <v>Other Manufacturing</v>
      </c>
      <c r="D389" s="9" t="str">
        <f>MasterTable[Name]</f>
        <v>Consumer Electronics Suppliers Association</v>
      </c>
      <c r="E389" s="10" t="str">
        <f>MasterTable[Website]</f>
        <v>http://cesa.asn.au/</v>
      </c>
      <c r="F389" s="10" t="str">
        <f>MasterTable[Phone]</f>
        <v>0432 631 458</v>
      </c>
      <c r="G389" s="10" t="str">
        <f>MasterTable[Email]</f>
        <v>N/A</v>
      </c>
      <c r="H389" s="10" t="str">
        <f>MasterTable[Post]</f>
        <v>GPO Box 173, Canberra City ACT 2601</v>
      </c>
    </row>
    <row r="390" spans="2:8" ht="41.25" customHeight="1" x14ac:dyDescent="0.2">
      <c r="B390" s="8" t="str">
        <f>MasterTable[Group Title]</f>
        <v>Manufacturing</v>
      </c>
      <c r="C390" s="8" t="str">
        <f>MasterTable[Sub-Group Title]</f>
        <v>Other Manufacturing</v>
      </c>
      <c r="D390" s="9" t="str">
        <f>MasterTable[Name]</f>
        <v>Jewellers Association of Australia</v>
      </c>
      <c r="E390" s="10" t="str">
        <f>MasterTable[Website]</f>
        <v>http://www.jaa.com.au/</v>
      </c>
      <c r="F390" s="10" t="str">
        <f>MasterTable[Phone]</f>
        <v>02 9262 2862 </v>
      </c>
      <c r="G390" s="10" t="str">
        <f>MasterTable[Email]</f>
        <v>info@jaa.com.au</v>
      </c>
      <c r="H390" s="10" t="str">
        <f>MasterTable[Post]</f>
        <v>Suite 33, Level 8, 99 York Street, Sydney NSW 2000 </v>
      </c>
    </row>
    <row r="391" spans="2:8" ht="41.25" customHeight="1" x14ac:dyDescent="0.2">
      <c r="B391" s="8" t="str">
        <f>MasterTable[Group Title]</f>
        <v>Manufacturing</v>
      </c>
      <c r="C391" s="8" t="str">
        <f>MasterTable[Sub-Group Title]</f>
        <v>Other Manufacturing</v>
      </c>
      <c r="D391" s="9" t="str">
        <f>MasterTable[Name]</f>
        <v>Australian Amusement Leisure &amp; Recreation Association</v>
      </c>
      <c r="E391" s="10" t="str">
        <f>MasterTable[Website]</f>
        <v>https://aalara.com.au/</v>
      </c>
      <c r="F391" s="10" t="str">
        <f>MasterTable[Phone]</f>
        <v>1800 118 123</v>
      </c>
      <c r="G391" s="10" t="str">
        <f>MasterTable[Email]</f>
        <v>info@aalara.com.au</v>
      </c>
      <c r="H391" s="10" t="str">
        <f>MasterTable[Post]</f>
        <v>Suite 9, McDonald House, 37 Connor Street, Burleigh Heads QLD 4220</v>
      </c>
    </row>
    <row r="392" spans="2:8" ht="41.25" customHeight="1" x14ac:dyDescent="0.2">
      <c r="B392" s="8" t="str">
        <f>MasterTable[Group Title]</f>
        <v>Manufacturing</v>
      </c>
      <c r="C392" s="8" t="str">
        <f>MasterTable[Sub-Group Title]</f>
        <v>Other Metal Product Fabrication</v>
      </c>
      <c r="D392" s="9" t="str">
        <f>MasterTable[Name]</f>
        <v>Boiler &amp; Pressure Vessel Manufacturers Association Of Australia Inc.</v>
      </c>
      <c r="E392" s="10" t="str">
        <f>MasterTable[Website]</f>
        <v>N/A</v>
      </c>
      <c r="F392" s="10" t="str">
        <f>MasterTable[Phone]</f>
        <v>03 9280 0111</v>
      </c>
      <c r="G392" s="10" t="str">
        <f>MasterTable[Email]</f>
        <v>N/A</v>
      </c>
      <c r="H392" s="10" t="str">
        <f>MasterTable[Post]</f>
        <v>380 St Kilda Rd, Melbourne VIC 3004</v>
      </c>
    </row>
    <row r="393" spans="2:8" ht="41.25" customHeight="1" x14ac:dyDescent="0.2">
      <c r="B393" s="8" t="str">
        <f>MasterTable[Group Title]</f>
        <v>Manufacturing</v>
      </c>
      <c r="C393" s="8" t="str">
        <f>MasterTable[Sub-Group Title]</f>
        <v>Other Metal Product Fabrication</v>
      </c>
      <c r="D393" s="9" t="str">
        <f>MasterTable[Name]</f>
        <v xml:space="preserve">Sheetmetal Industry Association </v>
      </c>
      <c r="E393" s="10" t="str">
        <f>MasterTable[Website]</f>
        <v>http://www.sheetmetalaustralia.com.au/</v>
      </c>
      <c r="F393" s="10" t="str">
        <f>MasterTable[Phone]</f>
        <v>02 8004 7027</v>
      </c>
      <c r="G393" s="10" t="str">
        <f>MasterTable[Email]</f>
        <v>karen@tooltech.com.au</v>
      </c>
      <c r="H393" s="10" t="str">
        <f>MasterTable[Post]</f>
        <v>N/A</v>
      </c>
    </row>
    <row r="394" spans="2:8" ht="41.25" customHeight="1" x14ac:dyDescent="0.2">
      <c r="B394" s="8" t="str">
        <f>MasterTable[Group Title]</f>
        <v>Manufacturing</v>
      </c>
      <c r="C394" s="8" t="str">
        <f>MasterTable[Sub-Group Title]</f>
        <v>Other Metal Product Fabrication</v>
      </c>
      <c r="D394" s="9" t="str">
        <f>MasterTable[Name]</f>
        <v>Australian Duct Manufacturers Alliance</v>
      </c>
      <c r="E394" s="10" t="str">
        <f>MasterTable[Website]</f>
        <v>http://www.adma.net.au/</v>
      </c>
      <c r="F394" s="10" t="str">
        <f>MasterTable[Phone]</f>
        <v>03 9329 9622</v>
      </c>
      <c r="G394" s="10" t="str">
        <f>MasterTable[Email]</f>
        <v>info@adma.net.au</v>
      </c>
      <c r="H394" s="10" t="str">
        <f>MasterTable[Post]</f>
        <v>PO Box 214, Brunswick VIC 3056</v>
      </c>
    </row>
    <row r="395" spans="2:8" ht="41.25" customHeight="1" x14ac:dyDescent="0.2">
      <c r="B395" s="8" t="str">
        <f>MasterTable[Group Title]</f>
        <v>Manufacturing</v>
      </c>
      <c r="C395" s="8" t="str">
        <f>MasterTable[Sub-Group Title]</f>
        <v>Other Metal Product Fabrication</v>
      </c>
      <c r="D395" s="9" t="str">
        <f>MasterTable[Name]</f>
        <v>Australian Wire Industry Association</v>
      </c>
      <c r="E395" s="10" t="str">
        <f>MasterTable[Website]</f>
        <v>http://www.wireassociation.com.au/</v>
      </c>
      <c r="F395" s="10" t="str">
        <f>MasterTable[Phone]</f>
        <v>1300 942 500</v>
      </c>
      <c r="G395" s="10" t="str">
        <f>MasterTable[Email]</f>
        <v>info@wireassociation.com.au</v>
      </c>
      <c r="H395" s="10" t="str">
        <f>MasterTable[Post]</f>
        <v>PO Box 1210G, Greythorn VIC 3104</v>
      </c>
    </row>
    <row r="396" spans="2:8" ht="41.25" customHeight="1" x14ac:dyDescent="0.2">
      <c r="B396" s="8" t="str">
        <f>MasterTable[Group Title]</f>
        <v>Manufacturing</v>
      </c>
      <c r="C396" s="8" t="str">
        <f>MasterTable[Sub-Group Title]</f>
        <v>Other Metal Product Fabrication</v>
      </c>
      <c r="D396" s="9" t="str">
        <f>MasterTable[Name]</f>
        <v>Australasian Institute of Surface Finishing</v>
      </c>
      <c r="E396" s="10" t="str">
        <f>MasterTable[Website]</f>
        <v>http://www.aisf.org.au/</v>
      </c>
      <c r="F396" s="10" t="str">
        <f>MasterTable[Phone]</f>
        <v>03 9890 6711</v>
      </c>
      <c r="G396" s="10" t="str">
        <f>MasterTable[Email]</f>
        <v>N/A</v>
      </c>
      <c r="H396" s="10" t="str">
        <f>MasterTable[Post]</f>
        <v>Suite 3, 458 Middleborough Rd, Blackburn VIC 3130</v>
      </c>
    </row>
    <row r="397" spans="2:8" ht="41.25" customHeight="1" x14ac:dyDescent="0.2">
      <c r="B397" s="8" t="str">
        <f>MasterTable[Group Title]</f>
        <v>Manufacturing</v>
      </c>
      <c r="C397" s="8" t="str">
        <f>MasterTable[Sub-Group Title]</f>
        <v>Other Metal Product Fabrication</v>
      </c>
      <c r="D397" s="9" t="str">
        <f>MasterTable[Name]</f>
        <v>Australian Engineered Fasteners and Anchors Council</v>
      </c>
      <c r="E397" s="10" t="str">
        <f>MasterTable[Website]</f>
        <v>http://www.aefac.org.au/</v>
      </c>
      <c r="F397" s="10" t="str">
        <f>MasterTable[Phone]</f>
        <v>N/A</v>
      </c>
      <c r="G397" s="10" t="str">
        <f>MasterTable[Email]</f>
        <v>aefac@aefac.org.au</v>
      </c>
      <c r="H397" s="10" t="str">
        <f>MasterTable[Post]</f>
        <v>N/A</v>
      </c>
    </row>
    <row r="398" spans="2:8" ht="41.25" customHeight="1" x14ac:dyDescent="0.2">
      <c r="B398" s="8" t="str">
        <f>MasterTable[Group Title]</f>
        <v>Manufacturing</v>
      </c>
      <c r="C398" s="8" t="str">
        <f>MasterTable[Sub-Group Title]</f>
        <v>Other Metal Product Fabrication</v>
      </c>
      <c r="D398" s="9" t="str">
        <f>MasterTable[Name]</f>
        <v>Galvanizers Association of Australia</v>
      </c>
      <c r="E398" s="10" t="str">
        <f>MasterTable[Website]</f>
        <v>http://www.gaa.com.au/</v>
      </c>
      <c r="F398" s="10" t="str">
        <f>MasterTable[Phone]</f>
        <v>03 9654 1266</v>
      </c>
      <c r="G398" s="10" t="str">
        <f>MasterTable[Email]</f>
        <v>gaa@gaa.com.au</v>
      </c>
      <c r="H398" s="10" t="str">
        <f>MasterTable[Post]</f>
        <v>Level 5, 124 Exhibition Street, Melbourne VIC 3000</v>
      </c>
    </row>
    <row r="399" spans="2:8" ht="41.25" customHeight="1" x14ac:dyDescent="0.2">
      <c r="B399" s="8" t="str">
        <f>MasterTable[Group Title]</f>
        <v>Manufacturing</v>
      </c>
      <c r="C399" s="8" t="str">
        <f>MasterTable[Sub-Group Title]</f>
        <v>Other Non-Metallic Mineral Product Manufacturing</v>
      </c>
      <c r="D399" s="9" t="str">
        <f>MasterTable[Name]</f>
        <v>Insulation Council of Australia &amp; New Zealand</v>
      </c>
      <c r="E399" s="10" t="str">
        <f>MasterTable[Website]</f>
        <v>http://icanz.org.au/</v>
      </c>
      <c r="F399" s="10" t="str">
        <f>MasterTable[Phone]</f>
        <v>03 8637 4725</v>
      </c>
      <c r="G399" s="10" t="str">
        <f>MasterTable[Email]</f>
        <v>info@icanz.org.au</v>
      </c>
      <c r="H399" s="10" t="str">
        <f>MasterTable[Post]</f>
        <v>N/A</v>
      </c>
    </row>
    <row r="400" spans="2:8" ht="41.25" customHeight="1" x14ac:dyDescent="0.2">
      <c r="B400" s="8" t="str">
        <f>MasterTable[Group Title]</f>
        <v>Manufacturing</v>
      </c>
      <c r="C400" s="8" t="str">
        <f>MasterTable[Sub-Group Title]</f>
        <v>Other Non-Metallic Mineral Product Manufacturing</v>
      </c>
      <c r="D400" s="9" t="str">
        <f>MasterTable[Name]</f>
        <v>Insulation Australasia</v>
      </c>
      <c r="E400" s="10" t="str">
        <f>MasterTable[Website]</f>
        <v>http://www.insulationaustralasia.org/</v>
      </c>
      <c r="F400" s="10" t="str">
        <f>MasterTable[Phone]</f>
        <v>02 9431 8665</v>
      </c>
      <c r="G400" s="10" t="str">
        <f>MasterTable[Email]</f>
        <v>info@insulationaustralasia.org</v>
      </c>
      <c r="H400" s="10" t="str">
        <f>MasterTable[Post]</f>
        <v>PO Box 576, Crows Nest NSW 1585</v>
      </c>
    </row>
    <row r="401" spans="2:8" ht="41.25" customHeight="1" x14ac:dyDescent="0.2">
      <c r="B401" s="8" t="str">
        <f>MasterTable[Group Title]</f>
        <v>Manufacturing</v>
      </c>
      <c r="C401" s="8" t="str">
        <f>MasterTable[Sub-Group Title]</f>
        <v>Other Non-Metallic Mineral Product Manufacturing</v>
      </c>
      <c r="D401" s="9" t="str">
        <f>MasterTable[Name]</f>
        <v>Australian Stone Advisory Association Ltd</v>
      </c>
      <c r="E401" s="10" t="str">
        <f>MasterTable[Website]</f>
        <v>http://www.asaa.com.au/</v>
      </c>
      <c r="F401" s="10" t="str">
        <f>MasterTable[Phone]</f>
        <v>0431 388 127</v>
      </c>
      <c r="G401" s="10" t="str">
        <f>MasterTable[Email]</f>
        <v>info@asaa.com.au</v>
      </c>
      <c r="H401" s="10" t="str">
        <f>MasterTable[Post]</f>
        <v>PO Box 905, Mt Waverley VIC 3149</v>
      </c>
    </row>
    <row r="402" spans="2:8" ht="41.25" customHeight="1" x14ac:dyDescent="0.2">
      <c r="B402" s="8" t="str">
        <f>MasterTable[Group Title]</f>
        <v>Manufacturing</v>
      </c>
      <c r="C402" s="8" t="str">
        <f>MasterTable[Sub-Group Title]</f>
        <v>Petroleum and Coal Product Manufacturing</v>
      </c>
      <c r="D402" s="9" t="str">
        <f>MasterTable[Name]</f>
        <v>Australian Institute of Petroleum</v>
      </c>
      <c r="E402" s="10" t="str">
        <f>MasterTable[Website]</f>
        <v>http://www.aip.com.au/</v>
      </c>
      <c r="F402" s="10" t="str">
        <f>MasterTable[Phone]</f>
        <v>02 6247 3044</v>
      </c>
      <c r="G402" s="10" t="str">
        <f>MasterTable[Email]</f>
        <v>aip@aip.com.au</v>
      </c>
      <c r="H402" s="10" t="str">
        <f>MasterTable[Post]</f>
        <v>GPO Box 279, Canberra ACT 2601</v>
      </c>
    </row>
    <row r="403" spans="2:8" ht="41.25" customHeight="1" x14ac:dyDescent="0.2">
      <c r="B403" s="8" t="str">
        <f>MasterTable[Group Title]</f>
        <v>Manufacturing</v>
      </c>
      <c r="C403" s="4" t="str">
        <f>MasterTable[Sub-Group Title]</f>
        <v>Petroleum and Coal Product Manufacturing</v>
      </c>
      <c r="D403" s="9" t="str">
        <f>MasterTable[Name]</f>
        <v>Also see Mining.</v>
      </c>
      <c r="E403" s="10" t="str">
        <f>MasterTable[Website]</f>
        <v>N/A</v>
      </c>
      <c r="F403" s="10" t="str">
        <f>MasterTable[Phone]</f>
        <v>N/A</v>
      </c>
      <c r="G403" s="10" t="str">
        <f>MasterTable[Email]</f>
        <v>N/A</v>
      </c>
      <c r="H403" s="10" t="str">
        <f>MasterTable[Post]</f>
        <v>N/A</v>
      </c>
    </row>
    <row r="404" spans="2:8" ht="41.25" customHeight="1" x14ac:dyDescent="0.2">
      <c r="B404" s="8" t="str">
        <f>MasterTable[Group Title]</f>
        <v>Manufacturing</v>
      </c>
      <c r="C404" s="4" t="str">
        <f>MasterTable[Sub-Group Title]</f>
        <v>Petroleum and Coal Product Manufacturing</v>
      </c>
      <c r="D404" s="9" t="str">
        <f>MasterTable[Name]</f>
        <v>Australian Coal Preparation Society</v>
      </c>
      <c r="E404" s="10" t="str">
        <f>MasterTable[Website]</f>
        <v>https://www.acps.com.au</v>
      </c>
      <c r="F404" s="10" t="str">
        <f>MasterTable[Phone]</f>
        <v>02 4926 4870</v>
      </c>
      <c r="G404" s="10" t="str">
        <f>MasterTable[Email]</f>
        <v>acpsnational@acps.com.au</v>
      </c>
      <c r="H404" s="10" t="str">
        <f>MasterTable[Post]</f>
        <v>PO Box 2315, Dangar NSW 2309</v>
      </c>
    </row>
    <row r="405" spans="2:8" ht="41.25" customHeight="1" x14ac:dyDescent="0.2">
      <c r="B405" s="8" t="str">
        <f>MasterTable[Group Title]</f>
        <v>Manufacturing</v>
      </c>
      <c r="C405" s="4" t="str">
        <f>MasterTable[Sub-Group Title]</f>
        <v>Petroleum and Coal Product Manufacturing</v>
      </c>
      <c r="D405" s="9" t="str">
        <f>MasterTable[Name]</f>
        <v>Ash Development Association of Australia</v>
      </c>
      <c r="E405" s="10" t="str">
        <f>MasterTable[Website]</f>
        <v>http://www.adaa.asn.au/</v>
      </c>
      <c r="F405" s="10" t="str">
        <f>MasterTable[Phone]</f>
        <v>02 4228 1389</v>
      </c>
      <c r="G405" s="10" t="str">
        <f>MasterTable[Email]</f>
        <v>N/A</v>
      </c>
      <c r="H405" s="10" t="str">
        <f>MasterTable[Post]</f>
        <v>PO Box 1194, Wollongong NSW 2500</v>
      </c>
    </row>
    <row r="406" spans="2:8" ht="41.25" customHeight="1" x14ac:dyDescent="0.2">
      <c r="B406" s="8" t="str">
        <f>MasterTable[Group Title]</f>
        <v>Manufacturing</v>
      </c>
      <c r="C406" s="4" t="str">
        <f>MasterTable[Sub-Group Title]</f>
        <v>Pharmaceutical and Medicinal Product Manufacturing</v>
      </c>
      <c r="D406" s="9" t="str">
        <f>MasterTable[Name]</f>
        <v>Animal Medicines Australia</v>
      </c>
      <c r="E406" s="10" t="str">
        <f>MasterTable[Website]</f>
        <v>http://animalmedicinesaustralia.org.au/</v>
      </c>
      <c r="F406" s="10" t="str">
        <f>MasterTable[Phone]</f>
        <v>02 6257 9022</v>
      </c>
      <c r="G406" s="10" t="str">
        <f>MasterTable[Email]</f>
        <v>enquiries@animalmedicines.org.au</v>
      </c>
      <c r="H406" s="10" t="str">
        <f>MasterTable[Post]</f>
        <v>18 National Circuit, Barton ACT 2600</v>
      </c>
    </row>
    <row r="407" spans="2:8" ht="41.25" customHeight="1" x14ac:dyDescent="0.2">
      <c r="B407" s="8" t="str">
        <f>MasterTable[Group Title]</f>
        <v>Manufacturing</v>
      </c>
      <c r="C407" s="4" t="str">
        <f>MasterTable[Sub-Group Title]</f>
        <v>Pharmaceutical and Medicinal Product Manufacturing</v>
      </c>
      <c r="D407" s="9" t="str">
        <f>MasterTable[Name]</f>
        <v>Medicines Australia</v>
      </c>
      <c r="E407" s="10" t="str">
        <f>MasterTable[Website]</f>
        <v>https://medicinesaustralia.com.au/</v>
      </c>
      <c r="F407" s="10" t="str">
        <f>MasterTable[Phone]</f>
        <v>02 6122 8500</v>
      </c>
      <c r="G407" s="10" t="str">
        <f>MasterTable[Email]</f>
        <v>N/A</v>
      </c>
      <c r="H407" s="10" t="str">
        <f>MasterTable[Post]</f>
        <v>Level 1, 16 Napier Close, Deakin ACT 2600</v>
      </c>
    </row>
    <row r="408" spans="2:8" ht="41.25" customHeight="1" x14ac:dyDescent="0.2">
      <c r="B408" s="8" t="str">
        <f>MasterTable[Group Title]</f>
        <v>Manufacturing</v>
      </c>
      <c r="C408" s="4" t="str">
        <f>MasterTable[Sub-Group Title]</f>
        <v>Polymer Product Manufacturing</v>
      </c>
      <c r="D408" s="9" t="str">
        <f>MasterTable[Name]</f>
        <v>Expanded Polystyrene Australia</v>
      </c>
      <c r="E408" s="10" t="str">
        <f>MasterTable[Website]</f>
        <v>http://epsa.org.au/</v>
      </c>
      <c r="F408" s="10" t="str">
        <f>MasterTable[Phone]</f>
        <v>03 6281 2320</v>
      </c>
      <c r="G408" s="10" t="str">
        <f>MasterTable[Email]</f>
        <v>admin@epsa.org.au</v>
      </c>
      <c r="H408" s="10" t="str">
        <f>MasterTable[Post]</f>
        <v>Suite 24, Level 4, Galleria Building, 33 Salamanca Place, Hobart TAS 7000</v>
      </c>
    </row>
    <row r="409" spans="2:8" ht="41.25" customHeight="1" x14ac:dyDescent="0.2">
      <c r="B409" s="8" t="str">
        <f>MasterTable[Group Title]</f>
        <v>Manufacturing</v>
      </c>
      <c r="C409" s="4" t="str">
        <f>MasterTable[Sub-Group Title]</f>
        <v>Polymer Product Manufacturing</v>
      </c>
      <c r="D409" s="9" t="str">
        <f>MasterTable[Name]</f>
        <v>Tyre and Rim Association of Australia</v>
      </c>
      <c r="E409" s="10" t="str">
        <f>MasterTable[Website]</f>
        <v>http://www.tyreandrim.org.au/</v>
      </c>
      <c r="F409" s="10" t="str">
        <f>MasterTable[Phone]</f>
        <v>03 9818 0759</v>
      </c>
      <c r="G409" s="10" t="str">
        <f>MasterTable[Email]</f>
        <v>info@tyreandrim.org.au</v>
      </c>
      <c r="H409" s="10" t="str">
        <f>MasterTable[Post]</f>
        <v>Suite 1, Hawthorn House, 795 Glenferrie Road, Hawthorn VIC 3122</v>
      </c>
    </row>
    <row r="410" spans="2:8" ht="41.25" customHeight="1" x14ac:dyDescent="0.2">
      <c r="B410" s="8" t="str">
        <f>MasterTable[Group Title]</f>
        <v>Manufacturing</v>
      </c>
      <c r="C410" s="4" t="str">
        <f>MasterTable[Sub-Group Title]</f>
        <v>Polymer Product Manufacturing</v>
      </c>
      <c r="D410" s="9" t="str">
        <f>MasterTable[Name]</f>
        <v>Australian Tyre Industry Council</v>
      </c>
      <c r="E410" s="10" t="str">
        <f>MasterTable[Website]</f>
        <v>https://www.atic.org.au/</v>
      </c>
      <c r="F410" s="10" t="str">
        <f>MasterTable[Phone]</f>
        <v>N/A</v>
      </c>
      <c r="G410" s="10" t="str">
        <f>MasterTable[Email]</f>
        <v>admin@atic.org.au</v>
      </c>
      <c r="H410" s="10" t="str">
        <f>MasterTable[Post]</f>
        <v>PO Box 349, Seaforth NSW 2092</v>
      </c>
    </row>
    <row r="411" spans="2:8" ht="41.25" customHeight="1" x14ac:dyDescent="0.2">
      <c r="B411" s="8" t="str">
        <f>MasterTable[Group Title]</f>
        <v>Manufacturing</v>
      </c>
      <c r="C411" s="8" t="str">
        <f>MasterTable[Sub-Group Title]</f>
        <v>Polymer Product Manufacturing</v>
      </c>
      <c r="D411" s="9" t="str">
        <f>MasterTable[Name]</f>
        <v>Australian Tyre Recyclers Association</v>
      </c>
      <c r="E411" s="10" t="str">
        <f>MasterTable[Website]</f>
        <v>http://atra.org.au/</v>
      </c>
      <c r="F411" s="10" t="str">
        <f>MasterTable[Phone]</f>
        <v>0423 573 278</v>
      </c>
      <c r="G411" s="10" t="str">
        <f>MasterTable[Email]</f>
        <v>robertkelman@iinet.net.au</v>
      </c>
      <c r="H411" s="10" t="str">
        <f>MasterTable[Post]</f>
        <v>N/A</v>
      </c>
    </row>
    <row r="412" spans="2:8" ht="41.25" customHeight="1" x14ac:dyDescent="0.2">
      <c r="B412" s="8" t="str">
        <f>MasterTable[Group Title]</f>
        <v>Manufacturing</v>
      </c>
      <c r="C412" s="8" t="str">
        <f>MasterTable[Sub-Group Title]</f>
        <v>Polymer Product Manufacturing</v>
      </c>
      <c r="D412" s="9" t="str">
        <f>MasterTable[Name]</f>
        <v>Surface Coatings Association Australia</v>
      </c>
      <c r="E412" s="10" t="str">
        <f>MasterTable[Website]</f>
        <v>http://www.scaa.asn.au/</v>
      </c>
      <c r="F412" s="10" t="str">
        <f>MasterTable[Phone]</f>
        <v>1800 803 378</v>
      </c>
      <c r="G412" s="10" t="str">
        <f>MasterTable[Email]</f>
        <v>admin@scaa.asn.au</v>
      </c>
      <c r="H412" s="10" t="str">
        <f>MasterTable[Post]</f>
        <v>PO Box 3141, Wheelers Hill VIC 3150</v>
      </c>
    </row>
    <row r="413" spans="2:8" ht="41.25" customHeight="1" x14ac:dyDescent="0.2">
      <c r="B413" s="8" t="str">
        <f>MasterTable[Group Title]</f>
        <v>Manufacturing</v>
      </c>
      <c r="C413" s="8" t="str">
        <f>MasterTable[Sub-Group Title]</f>
        <v>Polymer Product Manufacturing</v>
      </c>
      <c r="D413" s="9" t="str">
        <f>MasterTable[Name]</f>
        <v>Australian Paint Manufacturers Federation</v>
      </c>
      <c r="E413" s="10" t="str">
        <f>MasterTable[Website]</f>
        <v>http://www.apmf.asn.au/</v>
      </c>
      <c r="F413" s="10" t="str">
        <f>MasterTable[Phone]</f>
        <v>02 9876 1411</v>
      </c>
      <c r="G413" s="10" t="str">
        <f>MasterTable[Email]</f>
        <v>N/A</v>
      </c>
      <c r="H413" s="10" t="str">
        <f>MasterTable[Post]</f>
        <v>Suite 604, Level 6 ,51 Rawson Street, Epping NSW 2121</v>
      </c>
    </row>
    <row r="414" spans="2:8" ht="41.25" customHeight="1" x14ac:dyDescent="0.2">
      <c r="B414" s="8" t="str">
        <f>MasterTable[Group Title]</f>
        <v>Manufacturing</v>
      </c>
      <c r="C414" s="8" t="str">
        <f>MasterTable[Sub-Group Title]</f>
        <v>Polymer Product Manufacturing</v>
      </c>
      <c r="D414" s="9" t="str">
        <f>MasterTable[Name]</f>
        <v>Plastics Industry Pipe Association of Australia</v>
      </c>
      <c r="E414" s="10" t="str">
        <f>MasterTable[Website]</f>
        <v>http://www.pipa.com.au/</v>
      </c>
      <c r="F414" s="10" t="str">
        <f>MasterTable[Phone]</f>
        <v>02 9884 7400</v>
      </c>
      <c r="G414" s="10" t="str">
        <f>MasterTable[Email]</f>
        <v>plasticspipe@pipa.com.au</v>
      </c>
      <c r="H414" s="10" t="str">
        <f>MasterTable[Post]</f>
        <v>Suite 246, 813 Pacific Hwy, Chatswood NSW 2067</v>
      </c>
    </row>
    <row r="415" spans="2:8" ht="41.25" customHeight="1" x14ac:dyDescent="0.2">
      <c r="B415" s="8" t="str">
        <f>MasterTable[Group Title]</f>
        <v>Manufacturing</v>
      </c>
      <c r="C415" s="8" t="str">
        <f>MasterTable[Sub-Group Title]</f>
        <v>Polymer Product Manufacturing</v>
      </c>
      <c r="D415" s="9" t="str">
        <f>MasterTable[Name]</f>
        <v>Vinyl Council Australia</v>
      </c>
      <c r="E415" s="10" t="str">
        <f>MasterTable[Website]</f>
        <v>http://www.vinyl.org.au/</v>
      </c>
      <c r="F415" s="10" t="str">
        <f>MasterTable[Phone]</f>
        <v>03 9510 1711</v>
      </c>
      <c r="G415" s="10" t="str">
        <f>MasterTable[Email]</f>
        <v>info@vinyl.org.au</v>
      </c>
      <c r="H415" s="10" t="str">
        <f>MasterTable[Post]</f>
        <v>1.02 Junction Business Centre, 22 St Kilda Road, St Kilda VIC 3182</v>
      </c>
    </row>
    <row r="416" spans="2:8" ht="41.25" customHeight="1" x14ac:dyDescent="0.2">
      <c r="B416" s="8" t="str">
        <f>MasterTable[Group Title]</f>
        <v>Manufacturing</v>
      </c>
      <c r="C416" s="8" t="str">
        <f>MasterTable[Sub-Group Title]</f>
        <v>Printing and Printing Support Services</v>
      </c>
      <c r="D416" s="9" t="str">
        <f>MasterTable[Name]</f>
        <v>Printing Industries Association of Australia</v>
      </c>
      <c r="E416" s="10" t="str">
        <f>MasterTable[Website]</f>
        <v>http://www.piaa.org.au/</v>
      </c>
      <c r="F416" s="10" t="str">
        <f>MasterTable[Phone]</f>
        <v>1800 227 425</v>
      </c>
      <c r="G416" s="10" t="str">
        <f>MasterTable[Email]</f>
        <v>info@piaa.org.au</v>
      </c>
      <c r="H416" s="10" t="str">
        <f>MasterTable[Post]</f>
        <v>Level 3, Suite 1, 9 Help Street, Chatswood NSW 2067</v>
      </c>
    </row>
    <row r="417" spans="2:8" ht="41.25" customHeight="1" x14ac:dyDescent="0.2">
      <c r="B417" s="8" t="str">
        <f>MasterTable[Group Title]</f>
        <v>Manufacturing</v>
      </c>
      <c r="C417" s="8" t="str">
        <f>MasterTable[Sub-Group Title]</f>
        <v>Professional and Scientific Equipment Manufacturing</v>
      </c>
      <c r="D417" s="9" t="str">
        <f>MasterTable[Name]</f>
        <v>Optical Distributors &amp; Manufacturers Association of Australia</v>
      </c>
      <c r="E417" s="10" t="str">
        <f>MasterTable[Website]</f>
        <v>http://www.odma.com.au/</v>
      </c>
      <c r="F417" s="10" t="str">
        <f>MasterTable[Phone]</f>
        <v> 02 8249 4380</v>
      </c>
      <c r="G417" s="10" t="str">
        <f>MasterTable[Email]</f>
        <v>exec@odma.com.au</v>
      </c>
      <c r="H417" s="10" t="str">
        <f>MasterTable[Post]</f>
        <v>3 Spring Street, Sydney NSW 2000</v>
      </c>
    </row>
    <row r="418" spans="2:8" ht="41.25" customHeight="1" x14ac:dyDescent="0.2">
      <c r="B418" s="8" t="str">
        <f>MasterTable[Group Title]</f>
        <v>Manufacturing</v>
      </c>
      <c r="C418" s="8" t="str">
        <f>MasterTable[Sub-Group Title]</f>
        <v>Professional and Scientific Equipment Manufacturing</v>
      </c>
      <c r="D418" s="9" t="str">
        <f>MasterTable[Name]</f>
        <v>Medical Technology Association of Australia</v>
      </c>
      <c r="E418" s="10" t="str">
        <f>MasterTable[Website]</f>
        <v>http://www.mtaa.org.au/</v>
      </c>
      <c r="F418" s="10" t="str">
        <f>MasterTable[Phone]</f>
        <v>02 9900 0600</v>
      </c>
      <c r="G418" s="10" t="str">
        <f>MasterTable[Email]</f>
        <v>Reception@mtaa.org.au</v>
      </c>
      <c r="H418" s="10" t="str">
        <f>MasterTable[Post]</f>
        <v>PO Box 2016, North Sydney NSW 2059</v>
      </c>
    </row>
    <row r="419" spans="2:8" ht="41.25" customHeight="1" x14ac:dyDescent="0.2">
      <c r="B419" s="8" t="str">
        <f>MasterTable[Group Title]</f>
        <v>Manufacturing</v>
      </c>
      <c r="C419" s="8" t="str">
        <f>MasterTable[Sub-Group Title]</f>
        <v>Professional and Scientific Equipment Manufacturing</v>
      </c>
      <c r="D419" s="9" t="str">
        <f>MasterTable[Name]</f>
        <v>Australian Dental Industry Association</v>
      </c>
      <c r="E419" s="10" t="str">
        <f>MasterTable[Website]</f>
        <v>http://www.adia.org.au/</v>
      </c>
      <c r="F419" s="10" t="str">
        <f>MasterTable[Phone]</f>
        <v>1300 943 094</v>
      </c>
      <c r="G419" s="10" t="str">
        <f>MasterTable[Email]</f>
        <v>national.office@adia.org.au</v>
      </c>
      <c r="H419" s="10" t="str">
        <f>MasterTable[Post]</f>
        <v>PO Box 1919, Subiaco WA 6904</v>
      </c>
    </row>
    <row r="420" spans="2:8" ht="41.25" customHeight="1" x14ac:dyDescent="0.2">
      <c r="B420" s="8" t="str">
        <f>MasterTable[Group Title]</f>
        <v>Manufacturing</v>
      </c>
      <c r="C420" s="8" t="str">
        <f>MasterTable[Sub-Group Title]</f>
        <v>Professional and Scientific Equipment Manufacturing</v>
      </c>
      <c r="D420" s="9" t="str">
        <f>MasterTable[Name]</f>
        <v>Australian Orthotic Prosthetic Association</v>
      </c>
      <c r="E420" s="10" t="str">
        <f>MasterTable[Website]</f>
        <v>https://www.aopa.org.au/</v>
      </c>
      <c r="F420" s="10" t="str">
        <f>MasterTable[Phone]</f>
        <v>1300 668 194</v>
      </c>
      <c r="G420" s="10" t="str">
        <f>MasterTable[Email]</f>
        <v>admin@aopa.org.au</v>
      </c>
      <c r="H420" s="10" t="str">
        <f>MasterTable[Post]</f>
        <v>PO Box 1219, Greythorn VIC 3104</v>
      </c>
    </row>
    <row r="421" spans="2:8" ht="41.25" customHeight="1" x14ac:dyDescent="0.2">
      <c r="B421" s="8" t="str">
        <f>MasterTable[Group Title]</f>
        <v>Manufacturing</v>
      </c>
      <c r="C421" s="8" t="str">
        <f>MasterTable[Sub-Group Title]</f>
        <v>Professional and Scientific Equipment Manufacturing</v>
      </c>
      <c r="D421" s="9" t="str">
        <f>MasterTable[Name]</f>
        <v>Science Industry Australia</v>
      </c>
      <c r="E421" s="10" t="str">
        <f>MasterTable[Website]</f>
        <v>http://scienceindustry.com.au/</v>
      </c>
      <c r="F421" s="10" t="str">
        <f>MasterTable[Phone]</f>
        <v>03 9872 5111</v>
      </c>
      <c r="G421" s="10" t="str">
        <f>MasterTable[Email]</f>
        <v>N/A</v>
      </c>
      <c r="H421" s="10" t="str">
        <f>MasterTable[Post]</f>
        <v>Unit 18, 26 Burgess Road, Bayswater VIC 3153</v>
      </c>
    </row>
    <row r="422" spans="2:8" ht="41.25" customHeight="1" x14ac:dyDescent="0.2">
      <c r="B422" s="8" t="str">
        <f>MasterTable[Group Title]</f>
        <v>Manufacturing</v>
      </c>
      <c r="C422" s="4" t="str">
        <f>MasterTable[Sub-Group Title]</f>
        <v>Pulp, Paper and Paperboard Manufacturing</v>
      </c>
      <c r="D422" s="9" t="str">
        <f>MasterTable[Name]</f>
        <v>Australia New Zealand Pulp &amp; Paper Industry Trade Association (APPITA)</v>
      </c>
      <c r="E422" s="10" t="str">
        <f>MasterTable[Website]</f>
        <v>http://www.appita.com/</v>
      </c>
      <c r="F422" s="10" t="str">
        <f>MasterTable[Phone]</f>
        <v>03 9467 9722</v>
      </c>
      <c r="G422" s="10" t="str">
        <f>MasterTable[Email]</f>
        <v>admin@appita.com.au</v>
      </c>
      <c r="H422" s="10" t="str">
        <f>MasterTable[Post]</f>
        <v>PO Box 816, Macleod VIC 3085</v>
      </c>
    </row>
    <row r="423" spans="2:8" ht="41.25" customHeight="1" x14ac:dyDescent="0.2">
      <c r="B423" s="8" t="str">
        <f>MasterTable[Group Title]</f>
        <v>Manufacturing</v>
      </c>
      <c r="C423" s="4" t="str">
        <f>MasterTable[Sub-Group Title]</f>
        <v>Pulp, Paper and Paperboard Manufacturing</v>
      </c>
      <c r="D423" s="9" t="str">
        <f>MasterTable[Name]</f>
        <v>Packaging Council of Australia</v>
      </c>
      <c r="E423" s="10" t="str">
        <f>MasterTable[Website]</f>
        <v>http://pca.org.au/</v>
      </c>
      <c r="F423" s="10" t="str">
        <f>MasterTable[Phone]</f>
        <v>03 9690 1955</v>
      </c>
      <c r="G423" s="10" t="str">
        <f>MasterTable[Email]</f>
        <v>david@pca.org.au</v>
      </c>
      <c r="H423" s="10" t="str">
        <f>MasterTable[Post]</f>
        <v>Level 2, 33 Park Street, South Melbourne VIC 3205</v>
      </c>
    </row>
    <row r="424" spans="2:8" ht="41.25" customHeight="1" x14ac:dyDescent="0.2">
      <c r="B424" s="8" t="str">
        <f>MasterTable[Group Title]</f>
        <v>Manufacturing</v>
      </c>
      <c r="C424" s="4" t="str">
        <f>MasterTable[Sub-Group Title]</f>
        <v>Pulp, Paper and Paperboard Manufacturing</v>
      </c>
      <c r="D424" s="9" t="str">
        <f>MasterTable[Name]</f>
        <v>Australian Forest Products Association</v>
      </c>
      <c r="E424" s="10" t="str">
        <f>MasterTable[Website]</f>
        <v>http://ausfpa.com.au/</v>
      </c>
      <c r="F424" s="10" t="str">
        <f>MasterTable[Phone]</f>
        <v>02 6285 3833</v>
      </c>
      <c r="G424" s="10" t="str">
        <f>MasterTable[Email]</f>
        <v xml:space="preserve"> enquiries@ausfpa.com.au</v>
      </c>
      <c r="H424" s="10" t="str">
        <f>MasterTable[Post]</f>
        <v>PO Box 239, Deakin West ACT 2600</v>
      </c>
    </row>
    <row r="425" spans="2:8" ht="41.25" customHeight="1" x14ac:dyDescent="0.2">
      <c r="B425" s="8" t="str">
        <f>MasterTable[Group Title]</f>
        <v>Manufacturing</v>
      </c>
      <c r="C425" s="4" t="str">
        <f>MasterTable[Sub-Group Title]</f>
        <v>Pump, Compressor, Heating and Ventilation Equipment Manufacturing</v>
      </c>
      <c r="D425" s="9" t="str">
        <f>MasterTable[Name]</f>
        <v>Pump Industry Australia</v>
      </c>
      <c r="E425" s="10" t="str">
        <f>MasterTable[Website]</f>
        <v>http://pumps.asn.au/</v>
      </c>
      <c r="F425" s="10" t="str">
        <f>MasterTable[Phone]</f>
        <v>02 6569 0160</v>
      </c>
      <c r="G425" s="10" t="str">
        <f>MasterTable[Email]</f>
        <v>pumpsaustralia@bigpond.com</v>
      </c>
      <c r="H425" s="10" t="str">
        <f>MasterTable[Post]</f>
        <v>PO Box 55, Stuarts Point NSW 2441</v>
      </c>
    </row>
    <row r="426" spans="2:8" ht="41.25" customHeight="1" x14ac:dyDescent="0.2">
      <c r="B426" s="8" t="str">
        <f>MasterTable[Group Title]</f>
        <v>Manufacturing</v>
      </c>
      <c r="C426" s="4" t="str">
        <f>MasterTable[Sub-Group Title]</f>
        <v>Pump, Compressor, Heating and Ventilation Equipment Manufacturing</v>
      </c>
      <c r="D426" s="9" t="str">
        <f>MasterTable[Name]</f>
        <v>Compressed Air Association of Australasia</v>
      </c>
      <c r="E426" s="10" t="str">
        <f>MasterTable[Website]</f>
        <v>http://compressedair.net.au/</v>
      </c>
      <c r="F426" s="10" t="str">
        <f>MasterTable[Phone]</f>
        <v>03 9867 0227</v>
      </c>
      <c r="G426" s="10" t="str">
        <f>MasterTable[Email]</f>
        <v>info@compressedair.net.au</v>
      </c>
      <c r="H426" s="10" t="str">
        <f>MasterTable[Post]</f>
        <v>PO Box 7622, Melbourne VIC 3004</v>
      </c>
    </row>
    <row r="427" spans="2:8" ht="41.25" customHeight="1" x14ac:dyDescent="0.2">
      <c r="B427" s="8" t="str">
        <f>MasterTable[Group Title]</f>
        <v>Manufacturing</v>
      </c>
      <c r="C427" s="4" t="str">
        <f>MasterTable[Sub-Group Title]</f>
        <v>Pump, Compressor, Heating and Ventilation Equipment Manufacturing</v>
      </c>
      <c r="D427" s="9" t="str">
        <f>MasterTable[Name]</f>
        <v>Airconditioning and Refrigeration Equipment Manufacturers Association of Australia</v>
      </c>
      <c r="E427" s="10" t="str">
        <f>MasterTable[Website]</f>
        <v>http://www.arema.com.au/</v>
      </c>
      <c r="F427" s="10" t="str">
        <f>MasterTable[Phone]</f>
        <v>1300 413 011</v>
      </c>
      <c r="G427" s="10" t="str">
        <f>MasterTable[Email]</f>
        <v>N/A</v>
      </c>
      <c r="H427" s="10" t="str">
        <f>MasterTable[Post]</f>
        <v>PO Box 1615, North Sydney NSW 2059</v>
      </c>
    </row>
    <row r="428" spans="2:8" ht="41.25" customHeight="1" x14ac:dyDescent="0.2">
      <c r="B428" s="8" t="str">
        <f>MasterTable[Group Title]</f>
        <v>Manufacturing</v>
      </c>
      <c r="C428" s="4" t="str">
        <f>MasterTable[Sub-Group Title]</f>
        <v>Seafood Processing</v>
      </c>
      <c r="D428" s="9" t="str">
        <f>MasterTable[Name]</f>
        <v>Department of Agriculture &amp; Food - Buy West Eat Best</v>
      </c>
      <c r="E428" s="10" t="str">
        <f>MasterTable[Website]</f>
        <v>http://www.buywesteatbest.org.au/</v>
      </c>
      <c r="F428" s="10" t="str">
        <f>MasterTable[Phone]</f>
        <v>1800 132 422</v>
      </c>
      <c r="G428" s="10" t="str">
        <f>MasterTable[Email]</f>
        <v>feedback@buywesteatbest.wa.gov.au</v>
      </c>
      <c r="H428" s="10" t="str">
        <f>MasterTable[Post]</f>
        <v>N/A</v>
      </c>
    </row>
    <row r="429" spans="2:8" ht="41.25" customHeight="1" x14ac:dyDescent="0.2">
      <c r="B429" s="8" t="str">
        <f>MasterTable[Group Title]</f>
        <v>Manufacturing</v>
      </c>
      <c r="C429" s="4" t="str">
        <f>MasterTable[Sub-Group Title]</f>
        <v>Seafood Processing</v>
      </c>
      <c r="D429" s="9" t="str">
        <f>MasterTable[Name]</f>
        <v>See also headings under Agriculture, Forestry &amp; Fishing.</v>
      </c>
      <c r="E429" s="10" t="str">
        <f>MasterTable[Website]</f>
        <v>N/A</v>
      </c>
      <c r="F429" s="10" t="str">
        <f>MasterTable[Phone]</f>
        <v>N/A</v>
      </c>
      <c r="G429" s="10" t="str">
        <f>MasterTable[Email]</f>
        <v>N/A</v>
      </c>
      <c r="H429" s="10" t="str">
        <f>MasterTable[Post]</f>
        <v>N/A</v>
      </c>
    </row>
    <row r="430" spans="2:8" ht="41.25" customHeight="1" x14ac:dyDescent="0.2">
      <c r="B430" s="8" t="str">
        <f>MasterTable[Group Title]</f>
        <v>Manufacturing</v>
      </c>
      <c r="C430" s="4" t="str">
        <f>MasterTable[Sub-Group Title]</f>
        <v>Structural Metal Product Manufacturing</v>
      </c>
      <c r="D430" s="9" t="str">
        <f>MasterTable[Name]</f>
        <v>Steel Reinforcement Institute of Australia</v>
      </c>
      <c r="E430" s="10" t="str">
        <f>MasterTable[Website]</f>
        <v>http://www.sria.com.au/</v>
      </c>
      <c r="F430" s="10" t="str">
        <f>MasterTable[Phone]</f>
        <v>02 9144 2602 </v>
      </c>
      <c r="G430" s="10" t="str">
        <f>MasterTable[Email]</f>
        <v>info@sria.com.au</v>
      </c>
      <c r="H430" s="10" t="str">
        <f>MasterTable[Post]</f>
        <v>Suite 1, Level 1, Building 1, 20 Bridge Street, Pymble NSW 2073</v>
      </c>
    </row>
    <row r="431" spans="2:8" ht="41.25" customHeight="1" x14ac:dyDescent="0.2">
      <c r="B431" s="8" t="str">
        <f>MasterTable[Group Title]</f>
        <v>Manufacturing</v>
      </c>
      <c r="C431" s="4" t="str">
        <f>MasterTable[Sub-Group Title]</f>
        <v>Structural Metal Product Manufacturing</v>
      </c>
      <c r="D431" s="9" t="str">
        <f>MasterTable[Name]</f>
        <v>Metal Roofing &amp; Cladding Association of Australia</v>
      </c>
      <c r="E431" s="10" t="str">
        <f>MasterTable[Website]</f>
        <v>http://www.mrcaa.com.au/</v>
      </c>
      <c r="F431" s="10" t="str">
        <f>MasterTable[Phone]</f>
        <v>02 9296 6660</v>
      </c>
      <c r="G431" s="10" t="str">
        <f>MasterTable[Email]</f>
        <v>mrcaa@mrcaa.com.au</v>
      </c>
      <c r="H431" s="10" t="str">
        <f>MasterTable[Post]</f>
        <v>52 Parramatta Road, Forest Lodge NSW 2037</v>
      </c>
    </row>
    <row r="432" spans="2:8" ht="41.25" customHeight="1" x14ac:dyDescent="0.2">
      <c r="B432" s="8" t="str">
        <f>MasterTable[Group Title]</f>
        <v>Manufacturing</v>
      </c>
      <c r="C432" s="4" t="str">
        <f>MasterTable[Sub-Group Title]</f>
        <v>Structural Metal Product Manufacturing</v>
      </c>
      <c r="D432" s="9" t="str">
        <f>MasterTable[Name]</f>
        <v>Modular Building Industry Association Australia</v>
      </c>
      <c r="E432" s="10" t="str">
        <f>MasterTable[Website]</f>
        <v>http://www.mbiaa.com.au/</v>
      </c>
      <c r="F432" s="10" t="str">
        <f>MasterTable[Phone]</f>
        <v>03 9867 0227</v>
      </c>
      <c r="G432" s="10" t="str">
        <f>MasterTable[Email]</f>
        <v>info@MBIAA.com.au</v>
      </c>
      <c r="H432" s="10" t="str">
        <f>MasterTable[Post]</f>
        <v>PO Box 7622, Melbourne VIC 3004</v>
      </c>
    </row>
    <row r="433" spans="2:8" ht="41.25" customHeight="1" x14ac:dyDescent="0.2">
      <c r="B433" s="8" t="str">
        <f>MasterTable[Group Title]</f>
        <v>Manufacturing</v>
      </c>
      <c r="C433" s="4" t="str">
        <f>MasterTable[Sub-Group Title]</f>
        <v>Structural Metal Product Manufacturing</v>
      </c>
      <c r="D433" s="9" t="str">
        <f>MasterTable[Name]</f>
        <v>Architectural Door Hardware Association</v>
      </c>
      <c r="E433" s="10" t="str">
        <f>MasterTable[Website]</f>
        <v>http://www.adha.net.au/</v>
      </c>
      <c r="F433" s="10" t="str">
        <f>MasterTable[Phone]</f>
        <v>03 9445 9219</v>
      </c>
      <c r="G433" s="10" t="str">
        <f>MasterTable[Email]</f>
        <v>N/A</v>
      </c>
      <c r="H433" s="10" t="str">
        <f>MasterTable[Post]</f>
        <v>PO Box 1092, Torquay VIC 3228</v>
      </c>
    </row>
    <row r="434" spans="2:8" ht="41.25" customHeight="1" x14ac:dyDescent="0.2">
      <c r="B434" s="8" t="str">
        <f>MasterTable[Group Title]</f>
        <v>Manufacturing</v>
      </c>
      <c r="C434" s="4" t="str">
        <f>MasterTable[Sub-Group Title]</f>
        <v>Sugar and Confectionery Manufacturing</v>
      </c>
      <c r="D434" s="9" t="str">
        <f>MasterTable[Name]</f>
        <v>Australian Sugar Milling Council</v>
      </c>
      <c r="E434" s="10" t="str">
        <f>MasterTable[Website]</f>
        <v>http://asmc.com.au/</v>
      </c>
      <c r="F434" s="10" t="str">
        <f>MasterTable[Phone]</f>
        <v>07 3231 5000</v>
      </c>
      <c r="G434" s="10" t="str">
        <f>MasterTable[Email]</f>
        <v>N/A</v>
      </c>
      <c r="H434" s="10" t="str">
        <f>MasterTable[Post]</f>
        <v>GPO Box 945, Brisbane QLD 4001</v>
      </c>
    </row>
    <row r="435" spans="2:8" ht="41.25" customHeight="1" x14ac:dyDescent="0.2">
      <c r="B435" s="8" t="str">
        <f>MasterTable[Group Title]</f>
        <v>Manufacturing</v>
      </c>
      <c r="C435" s="4" t="str">
        <f>MasterTable[Sub-Group Title]</f>
        <v>Sugar and Confectionery Manufacturing</v>
      </c>
      <c r="D435" s="9" t="str">
        <f>MasterTable[Name]</f>
        <v>Confectionery Manufacturers of Australasia</v>
      </c>
      <c r="E435" s="10" t="str">
        <f>MasterTable[Website]</f>
        <v>N/A</v>
      </c>
      <c r="F435" s="10" t="str">
        <f>MasterTable[Phone]</f>
        <v>03 9813 1600</v>
      </c>
      <c r="G435" s="10" t="str">
        <f>MasterTable[Email]</f>
        <v>N/A</v>
      </c>
      <c r="H435" s="10" t="str">
        <f>MasterTable[Post]</f>
        <v>Level 2, 689 Burke Road, Camberwell VIC 3124</v>
      </c>
    </row>
    <row r="436" spans="2:8" ht="41.25" customHeight="1" x14ac:dyDescent="0.2">
      <c r="B436" s="8" t="str">
        <f>MasterTable[Group Title]</f>
        <v>Manufacturing</v>
      </c>
      <c r="C436" s="4" t="str">
        <f>MasterTable[Sub-Group Title]</f>
        <v>Textile Manufacturing</v>
      </c>
      <c r="D436" s="9" t="str">
        <f>MasterTable[Name]</f>
        <v>Australian Wool Industries Secretariat Incorporated</v>
      </c>
      <c r="E436" s="10" t="str">
        <f>MasterTable[Website]</f>
        <v>http://www.woolindustries.org/</v>
      </c>
      <c r="F436" s="10" t="str">
        <f>MasterTable[Phone]</f>
        <v>03 9311 0103</v>
      </c>
      <c r="G436" s="10" t="str">
        <f>MasterTable[Email]</f>
        <v>awis@woolindustries.org</v>
      </c>
      <c r="H436" s="10" t="str">
        <f>MasterTable[Post]</f>
        <v>Unit 9, 42-46 Vella Drive, Sunshine West VIC 3020</v>
      </c>
    </row>
    <row r="437" spans="2:8" ht="41.25" customHeight="1" x14ac:dyDescent="0.2">
      <c r="B437" s="8" t="str">
        <f>MasterTable[Group Title]</f>
        <v>Manufacturing</v>
      </c>
      <c r="C437" s="4" t="str">
        <f>MasterTable[Sub-Group Title]</f>
        <v>Textile Manufacturing</v>
      </c>
      <c r="D437" s="9" t="str">
        <f>MasterTable[Name]</f>
        <v>Specialised Textiles Association</v>
      </c>
      <c r="E437" s="10" t="str">
        <f>MasterTable[Website]</f>
        <v>http://www.specialisedtextiles.com.au/</v>
      </c>
      <c r="F437" s="10" t="str">
        <f>MasterTable[Phone]</f>
        <v>03 9521 2114</v>
      </c>
      <c r="G437" s="10" t="str">
        <f>MasterTable[Email]</f>
        <v>N/A</v>
      </c>
      <c r="H437" s="10" t="str">
        <f>MasterTable[Post]</f>
        <v>Suite 102, 22 St Kilda Rd, St Kilda VIC 3182</v>
      </c>
    </row>
    <row r="438" spans="2:8" ht="41.25" customHeight="1" x14ac:dyDescent="0.2">
      <c r="B438" s="8" t="str">
        <f>MasterTable[Group Title]</f>
        <v>Manufacturing</v>
      </c>
      <c r="C438" s="4" t="str">
        <f>MasterTable[Sub-Group Title]</f>
        <v>Textile Manufacturing</v>
      </c>
      <c r="D438" s="9" t="str">
        <f>MasterTable[Name]</f>
        <v>WA Fibre and Textile Association</v>
      </c>
      <c r="E438" s="10" t="str">
        <f>MasterTable[Website]</f>
        <v>http://wafta.com.au/</v>
      </c>
      <c r="F438" s="10" t="str">
        <f>MasterTable[Phone]</f>
        <v>N/A</v>
      </c>
      <c r="G438" s="10" t="str">
        <f>MasterTable[Email]</f>
        <v>N/A</v>
      </c>
      <c r="H438" s="10" t="str">
        <f>MasterTable[Post]</f>
        <v>PO Box 211, Inglewood WA 6932</v>
      </c>
    </row>
    <row r="439" spans="2:8" ht="41.25" customHeight="1" x14ac:dyDescent="0.2">
      <c r="B439" s="8" t="str">
        <f>MasterTable[Group Title]</f>
        <v>Manufacturing</v>
      </c>
      <c r="C439" s="4" t="str">
        <f>MasterTable[Sub-Group Title]</f>
        <v>Textile Manufacturing</v>
      </c>
      <c r="D439" s="9" t="str">
        <f>MasterTable[Name]</f>
        <v>Council of Textile and Fashion</v>
      </c>
      <c r="E439" s="10" t="str">
        <f>MasterTable[Website]</f>
        <v>http://www.counciloftextileandfashion.com/</v>
      </c>
      <c r="F439" s="10" t="str">
        <f>MasterTable[Phone]</f>
        <v>0412 706 677</v>
      </c>
      <c r="G439" s="10" t="str">
        <f>MasterTable[Email]</f>
        <v>info@tfia.com.au</v>
      </c>
      <c r="H439" s="10" t="str">
        <f>MasterTable[Post]</f>
        <v>P.O Box 23, Lynbrook VIC 3975</v>
      </c>
    </row>
    <row r="440" spans="2:8" ht="41.25" customHeight="1" x14ac:dyDescent="0.2">
      <c r="B440" s="8" t="str">
        <f>MasterTable[Group Title]</f>
        <v>Manufacturing</v>
      </c>
      <c r="C440" s="4" t="str">
        <f>MasterTable[Sub-Group Title]</f>
        <v>Textile Manufacturing</v>
      </c>
      <c r="D440" s="9" t="str">
        <f>MasterTable[Name]</f>
        <v>Technical Textiles and Nonwoven Association</v>
      </c>
      <c r="E440" s="10" t="str">
        <f>MasterTable[Website]</f>
        <v>http://ttna.com.au/</v>
      </c>
      <c r="F440" s="10" t="str">
        <f>MasterTable[Phone]</f>
        <v>03 9429 9884</v>
      </c>
      <c r="G440" s="10" t="str">
        <f>MasterTable[Email]</f>
        <v>kerryn@ttna.com.au</v>
      </c>
      <c r="H440" s="10" t="str">
        <f>MasterTable[Post]</f>
        <v>PO Box 344, Hawthorn VIC 3122</v>
      </c>
    </row>
    <row r="441" spans="2:8" ht="41.25" customHeight="1" x14ac:dyDescent="0.2">
      <c r="B441" s="8" t="str">
        <f>MasterTable[Group Title]</f>
        <v>Manufacturing</v>
      </c>
      <c r="C441" s="4" t="str">
        <f>MasterTable[Sub-Group Title]</f>
        <v>Textile Manufacturing</v>
      </c>
      <c r="D441" s="9" t="str">
        <f>MasterTable[Name]</f>
        <v>Australian Hide Skin &amp; Leather Exporters Association Inc</v>
      </c>
      <c r="E441" s="10" t="str">
        <f>MasterTable[Website]</f>
        <v>http://ahslea.com.au/</v>
      </c>
      <c r="F441" s="10" t="str">
        <f>MasterTable[Phone]</f>
        <v>07 4661 9911</v>
      </c>
      <c r="G441" s="10" t="str">
        <f>MasterTable[Email]</f>
        <v>dennis.king@ahslea.com.au</v>
      </c>
      <c r="H441" s="10" t="str">
        <f>MasterTable[Post]</f>
        <v>PO Box 963, Warwick QLD 4370</v>
      </c>
    </row>
    <row r="442" spans="2:8" ht="41.25" customHeight="1" x14ac:dyDescent="0.2">
      <c r="B442" s="8" t="str">
        <f>MasterTable[Group Title]</f>
        <v>Manufacturing</v>
      </c>
      <c r="C442" s="4" t="str">
        <f>MasterTable[Sub-Group Title]</f>
        <v>Textile Manufacturing</v>
      </c>
      <c r="D442" s="9" t="str">
        <f>MasterTable[Name]</f>
        <v>Blind Manufacturers Association of Australia</v>
      </c>
      <c r="E442" s="10" t="str">
        <f>MasterTable[Website]</f>
        <v>http://bmaa.net.au/</v>
      </c>
      <c r="F442" s="10" t="str">
        <f>MasterTable[Phone]</f>
        <v>07 3801 8811</v>
      </c>
      <c r="G442" s="10" t="str">
        <f>MasterTable[Email]</f>
        <v>info@bmaa.net.au</v>
      </c>
      <c r="H442" s="10" t="str">
        <f>MasterTable[Post]</f>
        <v>PO Box 6906, Upper Mt Gravatt QLD 4122</v>
      </c>
    </row>
    <row r="443" spans="2:8" ht="41.25" customHeight="1" x14ac:dyDescent="0.2">
      <c r="B443" s="8" t="str">
        <f>MasterTable[Group Title]</f>
        <v>Manufacturing</v>
      </c>
      <c r="C443" s="4" t="str">
        <f>MasterTable[Sub-Group Title]</f>
        <v>Textile Manufacturing</v>
      </c>
      <c r="D443" s="9" t="str">
        <f>MasterTable[Name]</f>
        <v>Carpet Institute of Australia</v>
      </c>
      <c r="E443" s="10" t="str">
        <f>MasterTable[Website]</f>
        <v>http://www.carpetinstitute.com.au/</v>
      </c>
      <c r="F443" s="10" t="str">
        <f>MasterTable[Phone]</f>
        <v>1800 188 822</v>
      </c>
      <c r="G443" s="10" t="str">
        <f>MasterTable[Email]</f>
        <v>info@carpetoz.com.au</v>
      </c>
      <c r="H443" s="10" t="str">
        <f>MasterTable[Post]</f>
        <v>PO Box 7172, St Kilda Road, Melbourne VIC 3004</v>
      </c>
    </row>
    <row r="444" spans="2:8" ht="41.25" customHeight="1" x14ac:dyDescent="0.2">
      <c r="B444" s="8" t="str">
        <f>MasterTable[Group Title]</f>
        <v>Manufacturing</v>
      </c>
      <c r="C444" s="4" t="str">
        <f>MasterTable[Sub-Group Title]</f>
        <v>Textile Manufacturing</v>
      </c>
      <c r="D444" s="9" t="str">
        <f>MasterTable[Name]</f>
        <v>Window Coverings Association of Australia Inc</v>
      </c>
      <c r="E444" s="10" t="str">
        <f>MasterTable[Website]</f>
        <v>http://www.wcaa.com.au/</v>
      </c>
      <c r="F444" s="10" t="str">
        <f>MasterTable[Phone]</f>
        <v>0430 123 540</v>
      </c>
      <c r="G444" s="10" t="str">
        <f>MasterTable[Email]</f>
        <v>wa@wcaa.com.au</v>
      </c>
      <c r="H444" s="10" t="str">
        <f>MasterTable[Post]</f>
        <v>PO Box 20, Joondalup WA 6919</v>
      </c>
    </row>
    <row r="445" spans="2:8" ht="41.25" customHeight="1" x14ac:dyDescent="0.2">
      <c r="B445" s="8" t="str">
        <f>MasterTable[Group Title]</f>
        <v>Manufacturing</v>
      </c>
      <c r="C445" s="4" t="str">
        <f>MasterTable[Sub-Group Title]</f>
        <v>Train, Ship &amp; Airplane Manufacturing</v>
      </c>
      <c r="D445" s="9" t="str">
        <f>MasterTable[Name]</f>
        <v>Australian Shipbuilders Association</v>
      </c>
      <c r="E445" s="10" t="str">
        <f>MasterTable[Website]</f>
        <v>http://www.shipbuilders.com.au/</v>
      </c>
      <c r="F445" s="10" t="str">
        <f>MasterTable[Phone]</f>
        <v>07 5597 3522</v>
      </c>
      <c r="G445" s="10" t="str">
        <f>MasterTable[Email]</f>
        <v>ceo@shipbuilders.com.au</v>
      </c>
      <c r="H445" s="10" t="str">
        <f>MasterTable[Post]</f>
        <v>PO Box 756, Ashmore City QLD 4214</v>
      </c>
    </row>
    <row r="446" spans="2:8" ht="41.25" customHeight="1" x14ac:dyDescent="0.2">
      <c r="B446" s="8" t="str">
        <f>MasterTable[Group Title]</f>
        <v>Manufacturing</v>
      </c>
      <c r="C446" s="4" t="str">
        <f>MasterTable[Sub-Group Title]</f>
        <v>Train, Ship &amp; Airplane Manufacturing</v>
      </c>
      <c r="D446" s="9" t="str">
        <f>MasterTable[Name]</f>
        <v>Australian Shipbuilding &amp; Repair Group</v>
      </c>
      <c r="E446" s="10" t="str">
        <f>MasterTable[Website]</f>
        <v>http://www.asrg.asn.au/</v>
      </c>
      <c r="F446" s="10" t="str">
        <f>MasterTable[Phone]</f>
        <v>07 5597 3550</v>
      </c>
      <c r="G446" s="10" t="str">
        <f>MasterTable[Email]</f>
        <v>info@asrg.asn.au</v>
      </c>
      <c r="H446" s="10" t="str">
        <f>MasterTable[Post]</f>
        <v>PO Box 756, Ashmore City QLD 4214</v>
      </c>
    </row>
    <row r="447" spans="2:8" ht="41.25" customHeight="1" x14ac:dyDescent="0.2">
      <c r="B447" s="8" t="str">
        <f>MasterTable[Group Title]</f>
        <v>Manufacturing</v>
      </c>
      <c r="C447" s="4" t="str">
        <f>MasterTable[Sub-Group Title]</f>
        <v>Train, Ship &amp; Airplane Manufacturing</v>
      </c>
      <c r="D447" s="9" t="str">
        <f>MasterTable[Name]</f>
        <v>Boating Industry Association</v>
      </c>
      <c r="E447" s="10" t="str">
        <f>MasterTable[Website]</f>
        <v>http://www.bia.org.au/</v>
      </c>
      <c r="F447" s="10" t="str">
        <f>MasterTable[Phone]</f>
        <v>02 9438 2077</v>
      </c>
      <c r="G447" s="10" t="str">
        <f>MasterTable[Email]</f>
        <v>info@bia.org.au</v>
      </c>
      <c r="H447" s="10" t="str">
        <f>MasterTable[Post]</f>
        <v xml:space="preserve">PO Box 1204, Crows News NSW 1585 </v>
      </c>
    </row>
    <row r="448" spans="2:8" ht="41.25" customHeight="1" x14ac:dyDescent="0.2">
      <c r="B448" s="8" t="str">
        <f>MasterTable[Group Title]</f>
        <v>Manufacturing</v>
      </c>
      <c r="C448" s="4" t="str">
        <f>MasterTable[Sub-Group Title]</f>
        <v>Train, Ship &amp; Airplane Manufacturing</v>
      </c>
      <c r="D448" s="9" t="str">
        <f>MasterTable[Name]</f>
        <v>Australasian Railway Association</v>
      </c>
      <c r="E448" s="10" t="str">
        <f>MasterTable[Website]</f>
        <v>https://ara.net.au/</v>
      </c>
      <c r="F448" s="10" t="str">
        <f>MasterTable[Phone]</f>
        <v>02 6270 4501</v>
      </c>
      <c r="G448" s="10" t="str">
        <f>MasterTable[Email]</f>
        <v>ara@ara.net.au</v>
      </c>
      <c r="H448" s="10" t="str">
        <f>MasterTable[Post]</f>
        <v xml:space="preserve">PO Box 4608, Kingston ACT 2604 </v>
      </c>
    </row>
    <row r="449" spans="2:8" ht="41.25" customHeight="1" x14ac:dyDescent="0.2">
      <c r="B449" s="8" t="str">
        <f>MasterTable[Group Title]</f>
        <v>Manufacturing</v>
      </c>
      <c r="C449" s="4" t="str">
        <f>MasterTable[Sub-Group Title]</f>
        <v>Train, Ship &amp; Airplane Manufacturing</v>
      </c>
      <c r="D449" s="9" t="str">
        <f>MasterTable[Name]</f>
        <v>Aviation Maintenance Repair and Overhaul Business Association Inc.</v>
      </c>
      <c r="E449" s="10" t="str">
        <f>MasterTable[Website]</f>
        <v>http://amroba.org.au/</v>
      </c>
      <c r="F449" s="10" t="str">
        <f>MasterTable[Phone]</f>
        <v>02 9759 2715</v>
      </c>
      <c r="G449" s="10" t="str">
        <f>MasterTable[Email]</f>
        <v>propbits@propbits.com.au</v>
      </c>
      <c r="H449" s="10" t="str">
        <f>MasterTable[Post]</f>
        <v>PO Box CP 443, Condell Park, NSW 2200</v>
      </c>
    </row>
    <row r="450" spans="2:8" ht="41.25" customHeight="1" x14ac:dyDescent="0.2">
      <c r="B450" s="8" t="str">
        <f>MasterTable[Group Title]</f>
        <v>Manufacturing</v>
      </c>
      <c r="C450" s="4" t="str">
        <f>MasterTable[Sub-Group Title]</f>
        <v>Wood Product Manufacturing</v>
      </c>
      <c r="D450" s="9" t="str">
        <f>MasterTable[Name]</f>
        <v>Australian Forest Products Association</v>
      </c>
      <c r="E450" s="10" t="str">
        <f>MasterTable[Website]</f>
        <v>http://ausfpa.com.au/</v>
      </c>
      <c r="F450" s="10" t="str">
        <f>MasterTable[Phone]</f>
        <v>02 6285 3833</v>
      </c>
      <c r="G450" s="10" t="str">
        <f>MasterTable[Email]</f>
        <v xml:space="preserve"> enquiries@ausfpa.com.au</v>
      </c>
      <c r="H450" s="10" t="str">
        <f>MasterTable[Post]</f>
        <v>PO Box 239, Deakin West ACT 2600</v>
      </c>
    </row>
    <row r="451" spans="2:8" ht="41.25" customHeight="1" x14ac:dyDescent="0.2">
      <c r="B451" s="8" t="str">
        <f>MasterTable[Group Title]</f>
        <v>Manufacturing</v>
      </c>
      <c r="C451" s="4" t="str">
        <f>MasterTable[Sub-Group Title]</f>
        <v>Wood Product Manufacturing</v>
      </c>
      <c r="D451" s="9" t="str">
        <f>MasterTable[Name]</f>
        <v>Australasian Timber Flooring Association</v>
      </c>
      <c r="E451" s="10" t="str">
        <f>MasterTable[Website]</f>
        <v>https://www.atfa.com.au/</v>
      </c>
      <c r="F451" s="10" t="str">
        <f>MasterTable[Phone]</f>
        <v>1300 361 693</v>
      </c>
      <c r="G451" s="10" t="str">
        <f>MasterTable[Email]</f>
        <v>admin@atfa.com.au</v>
      </c>
      <c r="H451" s="10" t="str">
        <f>MasterTable[Post]</f>
        <v>11 Oleander Avenue, Shelly Beach QLD 4551</v>
      </c>
    </row>
    <row r="452" spans="2:8" ht="41.25" customHeight="1" x14ac:dyDescent="0.2">
      <c r="B452" s="8" t="str">
        <f>MasterTable[Group Title]</f>
        <v>Manufacturing</v>
      </c>
      <c r="C452" s="4" t="str">
        <f>MasterTable[Sub-Group Title]</f>
        <v>Wood Product Manufacturing</v>
      </c>
      <c r="D452" s="9" t="str">
        <f>MasterTable[Name]</f>
        <v>Engineered Wood Products Association of Australasia</v>
      </c>
      <c r="E452" s="10" t="str">
        <f>MasterTable[Website]</f>
        <v>http://www.ewp.asn.au/</v>
      </c>
      <c r="F452" s="10" t="str">
        <f>MasterTable[Phone]</f>
        <v>07 3250 3700</v>
      </c>
      <c r="G452" s="10" t="str">
        <f>MasterTable[Email]</f>
        <v>inbox@ewp.asn.au</v>
      </c>
      <c r="H452" s="10" t="str">
        <f>MasterTable[Post]</f>
        <v>PO Box 2108, Fortitude Valley BC QLD 4006</v>
      </c>
    </row>
    <row r="453" spans="2:8" ht="41.25" customHeight="1" x14ac:dyDescent="0.2">
      <c r="B453" s="8" t="str">
        <f>MasterTable[Group Title]</f>
        <v>Manufacturing</v>
      </c>
      <c r="C453" s="4" t="str">
        <f>MasterTable[Sub-Group Title]</f>
        <v>Wood Product Manufacturing</v>
      </c>
      <c r="D453" s="9" t="str">
        <f>MasterTable[Name]</f>
        <v>Timber Trade Industrial Association</v>
      </c>
      <c r="E453" s="10" t="str">
        <f>MasterTable[Website]</f>
        <v>http://ttia.asn.au/</v>
      </c>
      <c r="F453" s="10" t="str">
        <f>MasterTable[Phone]</f>
        <v>02 9264 0011</v>
      </c>
      <c r="G453" s="10" t="str">
        <f>MasterTable[Email]</f>
        <v>ttia@ttia.asn.au</v>
      </c>
      <c r="H453" s="10" t="str">
        <f>MasterTable[Post]</f>
        <v>PO Box 236, Darlinghurst NSW 1300.</v>
      </c>
    </row>
    <row r="454" spans="2:8" ht="41.25" customHeight="1" x14ac:dyDescent="0.2">
      <c r="B454" s="8" t="str">
        <f>MasterTable[Group Title]</f>
        <v>Manufacturing</v>
      </c>
      <c r="C454" s="4" t="str">
        <f>MasterTable[Sub-Group Title]</f>
        <v>Wood Product Manufacturing</v>
      </c>
      <c r="D454" s="9" t="str">
        <f>MasterTable[Name]</f>
        <v>Timber Veneer Association of Australia</v>
      </c>
      <c r="E454" s="10" t="str">
        <f>MasterTable[Website]</f>
        <v>http://timberveneer.asn.au/</v>
      </c>
      <c r="F454" s="10" t="str">
        <f>MasterTable[Phone]</f>
        <v>1300 303 982</v>
      </c>
      <c r="G454" s="10" t="str">
        <f>MasterTable[Email]</f>
        <v>info@timberveneer.asn.au</v>
      </c>
      <c r="H454" s="10" t="str">
        <f>MasterTable[Post]</f>
        <v>N/A</v>
      </c>
    </row>
    <row r="455" spans="2:8" ht="41.25" customHeight="1" x14ac:dyDescent="0.2">
      <c r="B455" s="8" t="str">
        <f>MasterTable[Group Title]</f>
        <v>Manufacturing</v>
      </c>
      <c r="C455" s="4" t="str">
        <f>MasterTable[Sub-Group Title]</f>
        <v>Wood Product Manufacturing</v>
      </c>
      <c r="D455" s="9" t="str">
        <f>MasterTable[Name]</f>
        <v>Also see Agriculture, Forestry &amp; Fishing.</v>
      </c>
      <c r="E455" s="10" t="str">
        <f>MasterTable[Website]</f>
        <v>N/A</v>
      </c>
      <c r="F455" s="10" t="str">
        <f>MasterTable[Phone]</f>
        <v>N/A</v>
      </c>
      <c r="G455" s="10" t="str">
        <f>MasterTable[Email]</f>
        <v>N/A</v>
      </c>
      <c r="H455" s="10" t="str">
        <f>MasterTable[Post]</f>
        <v>N/A</v>
      </c>
    </row>
    <row r="456" spans="2:8" ht="41.25" customHeight="1" x14ac:dyDescent="0.2">
      <c r="B456" s="8" t="str">
        <f>MasterTable[Group Title]</f>
        <v>Mining</v>
      </c>
      <c r="C456" s="4" t="str">
        <f>MasterTable[Sub-Group Title]</f>
        <v>Coal Mining</v>
      </c>
      <c r="D456" s="9" t="str">
        <f>MasterTable[Name]</f>
        <v>Minerals Council of Australia</v>
      </c>
      <c r="E456" s="10" t="str">
        <f>MasterTable[Website]</f>
        <v>http://www.minerals.org.au/</v>
      </c>
      <c r="F456" s="10" t="str">
        <f>MasterTable[Phone]</f>
        <v>02 6233 0600</v>
      </c>
      <c r="G456" s="10" t="str">
        <f>MasterTable[Email]</f>
        <v>info@minerals.org.au</v>
      </c>
      <c r="H456" s="10" t="str">
        <f>MasterTable[Post]</f>
        <v>PO Box 4497, Kingston ACT 2604</v>
      </c>
    </row>
    <row r="457" spans="2:8" ht="41.25" customHeight="1" x14ac:dyDescent="0.2">
      <c r="B457" s="8" t="str">
        <f>MasterTable[Group Title]</f>
        <v>Mining</v>
      </c>
      <c r="C457" s="4" t="str">
        <f>MasterTable[Sub-Group Title]</f>
        <v>Construction Material Mining</v>
      </c>
      <c r="D457" s="9" t="str">
        <f>MasterTable[Name]</f>
        <v>The Institute of Quarrying Australia</v>
      </c>
      <c r="E457" s="10" t="str">
        <f>MasterTable[Website]</f>
        <v>https://www.quarry.com.au/</v>
      </c>
      <c r="F457" s="10" t="str">
        <f>MasterTable[Phone]</f>
        <v>0417 027 928</v>
      </c>
      <c r="G457" s="10" t="str">
        <f>MasterTable[Email]</f>
        <v>wa-admin@quarry.com.au</v>
      </c>
      <c r="H457" s="10" t="str">
        <f>MasterTable[Post]</f>
        <v>PO Box 739, Como WA 6952</v>
      </c>
    </row>
    <row r="458" spans="2:8" ht="41.25" customHeight="1" x14ac:dyDescent="0.2">
      <c r="B458" s="8" t="str">
        <f>MasterTable[Group Title]</f>
        <v>Mining</v>
      </c>
      <c r="C458" s="4" t="str">
        <f>MasterTable[Sub-Group Title]</f>
        <v>Construction Material Mining</v>
      </c>
      <c r="D458" s="9" t="str">
        <f>MasterTable[Name]</f>
        <v>Cement Concrete &amp; Aggregates Australia</v>
      </c>
      <c r="E458" s="10" t="str">
        <f>MasterTable[Website]</f>
        <v>http://www.concrete.net.au/</v>
      </c>
      <c r="F458" s="10" t="str">
        <f>MasterTable[Phone]</f>
        <v>08 9389 4452</v>
      </c>
      <c r="G458" s="10" t="str">
        <f>MasterTable[Email]</f>
        <v>info@ccaa.com.au </v>
      </c>
      <c r="H458" s="10" t="str">
        <f>MasterTable[Post]</f>
        <v>45 Ventnor Avenue, West Perth WA 6005</v>
      </c>
    </row>
    <row r="459" spans="2:8" ht="41.25" customHeight="1" x14ac:dyDescent="0.2">
      <c r="B459" s="8" t="str">
        <f>MasterTable[Group Title]</f>
        <v>Mining</v>
      </c>
      <c r="C459" s="4" t="str">
        <f>MasterTable[Sub-Group Title]</f>
        <v>Construction Material Mining</v>
      </c>
      <c r="D459" s="9" t="str">
        <f>MasterTable[Name]</f>
        <v>Sand Producers Association of WA</v>
      </c>
      <c r="E459" s="10" t="str">
        <f>MasterTable[Website]</f>
        <v>http://www.sandproducerswa.com.au/</v>
      </c>
      <c r="F459" s="10" t="str">
        <f>MasterTable[Phone]</f>
        <v>0417 027 928 </v>
      </c>
      <c r="G459" s="10" t="str">
        <f>MasterTable[Email]</f>
        <v>admin@sandproducerswa.com.au </v>
      </c>
      <c r="H459" s="10" t="str">
        <f>MasterTable[Post]</f>
        <v>PO Box 739, Como WA 6952</v>
      </c>
    </row>
    <row r="460" spans="2:8" ht="41.25" customHeight="1" x14ac:dyDescent="0.2">
      <c r="B460" s="8" t="str">
        <f>MasterTable[Group Title]</f>
        <v>Mining</v>
      </c>
      <c r="C460" s="4" t="str">
        <f>MasterTable[Sub-Group Title]</f>
        <v>Exploration &amp; Mining Support Services</v>
      </c>
      <c r="D460" s="9" t="str">
        <f>MasterTable[Name]</f>
        <v>Petroleum Exploration Society of Australia</v>
      </c>
      <c r="E460" s="10" t="str">
        <f>MasterTable[Website]</f>
        <v>https://www.pesa.com.au/</v>
      </c>
      <c r="F460" s="10" t="str">
        <f>MasterTable[Phone]</f>
        <v>08 9427 0812</v>
      </c>
      <c r="G460" s="10" t="str">
        <f>MasterTable[Email]</f>
        <v>wa-secretary@pesa.com.au</v>
      </c>
      <c r="H460" s="10" t="str">
        <f>MasterTable[Post]</f>
        <v>PO Box 8463, Perth Business Centre, WA 6849</v>
      </c>
    </row>
    <row r="461" spans="2:8" ht="41.25" customHeight="1" x14ac:dyDescent="0.2">
      <c r="B461" s="8" t="str">
        <f>MasterTable[Group Title]</f>
        <v>Mining</v>
      </c>
      <c r="C461" s="4" t="str">
        <f>MasterTable[Sub-Group Title]</f>
        <v>Exploration &amp; Mining Support Services</v>
      </c>
      <c r="D461" s="9" t="str">
        <f>MasterTable[Name]</f>
        <v>Mining and Energy Services Council of Australia</v>
      </c>
      <c r="E461" s="10" t="str">
        <f>MasterTable[Website]</f>
        <v>http://www.mesca.com.au/</v>
      </c>
      <c r="F461" s="10" t="str">
        <f>MasterTable[Phone]</f>
        <v>07 3244 1740</v>
      </c>
      <c r="G461" s="10" t="str">
        <f>MasterTable[Email]</f>
        <v>N/A</v>
      </c>
      <c r="H461" s="10" t="str">
        <f>MasterTable[Post]</f>
        <v>N/A</v>
      </c>
    </row>
    <row r="462" spans="2:8" ht="41.25" customHeight="1" x14ac:dyDescent="0.2">
      <c r="B462" s="8" t="str">
        <f>MasterTable[Group Title]</f>
        <v>Mining</v>
      </c>
      <c r="C462" s="4" t="str">
        <f>MasterTable[Sub-Group Title]</f>
        <v>Exploration &amp; Mining Support Services</v>
      </c>
      <c r="D462" s="9" t="str">
        <f>MasterTable[Name]</f>
        <v>AustMine</v>
      </c>
      <c r="E462" s="10" t="str">
        <f>MasterTable[Website]</f>
        <v>http://www.austmine.com.au/</v>
      </c>
      <c r="F462" s="10" t="str">
        <f>MasterTable[Phone]</f>
        <v>02 9357 4660</v>
      </c>
      <c r="G462" s="10" t="str">
        <f>MasterTable[Email]</f>
        <v>megan.edwards@austmine.com.au </v>
      </c>
      <c r="H462" s="10" t="str">
        <f>MasterTable[Post]</f>
        <v>Suite 206, 80 William Street, Sydney NSW 2011</v>
      </c>
    </row>
    <row r="463" spans="2:8" ht="41.25" customHeight="1" x14ac:dyDescent="0.2">
      <c r="B463" s="8" t="str">
        <f>MasterTable[Group Title]</f>
        <v>Mining</v>
      </c>
      <c r="C463" s="4" t="str">
        <f>MasterTable[Sub-Group Title]</f>
        <v>General</v>
      </c>
      <c r="D463" s="9" t="str">
        <f>MasterTable[Name]</f>
        <v>Association of Mining and Exploration Companies</v>
      </c>
      <c r="E463" s="10" t="str">
        <f>MasterTable[Website]</f>
        <v>http://www.amec.org.au/</v>
      </c>
      <c r="F463" s="10" t="str">
        <f>MasterTable[Phone]</f>
        <v>08 9320 5150</v>
      </c>
      <c r="G463" s="10" t="str">
        <f>MasterTable[Email]</f>
        <v>N/A</v>
      </c>
      <c r="H463" s="10" t="str">
        <f>MasterTable[Post]</f>
        <v>PO Box 948, West Perth WA 6872</v>
      </c>
    </row>
    <row r="464" spans="2:8" ht="41.25" customHeight="1" x14ac:dyDescent="0.2">
      <c r="B464" s="8" t="str">
        <f>MasterTable[Group Title]</f>
        <v>Mining</v>
      </c>
      <c r="C464" s="4" t="str">
        <f>MasterTable[Sub-Group Title]</f>
        <v>General</v>
      </c>
      <c r="D464" s="9" t="str">
        <f>MasterTable[Name]</f>
        <v>Australian Mining Association</v>
      </c>
      <c r="E464" s="10" t="str">
        <f>MasterTable[Website]</f>
        <v>http://www.australianminingassociation.org.au/</v>
      </c>
      <c r="F464" s="10" t="str">
        <f>MasterTable[Phone]</f>
        <v>02 9938 4388</v>
      </c>
      <c r="G464" s="10" t="str">
        <f>MasterTable[Email]</f>
        <v>N/A</v>
      </c>
      <c r="H464" s="10" t="str">
        <f>MasterTable[Post]</f>
        <v>PO Box 7269, Warringah Mall, Brookvale NSW 2100</v>
      </c>
    </row>
    <row r="465" spans="2:8" ht="41.25" customHeight="1" x14ac:dyDescent="0.2">
      <c r="B465" s="8" t="str">
        <f>MasterTable[Group Title]</f>
        <v>Mining</v>
      </c>
      <c r="C465" s="4" t="str">
        <f>MasterTable[Sub-Group Title]</f>
        <v>General</v>
      </c>
      <c r="D465" s="9" t="str">
        <f>MasterTable[Name]</f>
        <v>Australian Mines and Metals Association</v>
      </c>
      <c r="E465" s="10" t="str">
        <f>MasterTable[Website]</f>
        <v>http://www.amma.org.au/</v>
      </c>
      <c r="F465" s="10" t="str">
        <f>MasterTable[Phone]</f>
        <v>08 6218 0700</v>
      </c>
      <c r="G465" s="10" t="str">
        <f>MasterTable[Email]</f>
        <v>N/A</v>
      </c>
      <c r="H465" s="10" t="str">
        <f>MasterTable[Post]</f>
        <v>Level 7, 12 St Georges Terrace, Perth WA 6000</v>
      </c>
    </row>
    <row r="466" spans="2:8" ht="41.25" customHeight="1" x14ac:dyDescent="0.2">
      <c r="B466" s="8" t="str">
        <f>MasterTable[Group Title]</f>
        <v>Mining</v>
      </c>
      <c r="C466" s="4" t="str">
        <f>MasterTable[Sub-Group Title]</f>
        <v>General</v>
      </c>
      <c r="D466" s="9" t="str">
        <f>MasterTable[Name]</f>
        <v>Minerals Council of Australia</v>
      </c>
      <c r="E466" s="10" t="str">
        <f>MasterTable[Website]</f>
        <v>http://www.minerals.org.au/</v>
      </c>
      <c r="F466" s="10" t="str">
        <f>MasterTable[Phone]</f>
        <v>02 6233 0600</v>
      </c>
      <c r="G466" s="10" t="str">
        <f>MasterTable[Email]</f>
        <v>info@minerals.org.au</v>
      </c>
      <c r="H466" s="10" t="str">
        <f>MasterTable[Post]</f>
        <v>PO Box 4497, Kingston ACT 2604</v>
      </c>
    </row>
    <row r="467" spans="2:8" ht="41.25" customHeight="1" x14ac:dyDescent="0.2">
      <c r="B467" s="8" t="str">
        <f>MasterTable[Group Title]</f>
        <v>Mining</v>
      </c>
      <c r="C467" s="4" t="str">
        <f>MasterTable[Sub-Group Title]</f>
        <v>General</v>
      </c>
      <c r="D467" s="9" t="str">
        <f>MasterTable[Name]</f>
        <v>Chamber of Minerals and Energy of Western Australia</v>
      </c>
      <c r="E467" s="10" t="str">
        <f>MasterTable[Website]</f>
        <v>http://www.cmewa.com/</v>
      </c>
      <c r="F467" s="10" t="str">
        <f>MasterTable[Phone]</f>
        <v>08 9220 8500</v>
      </c>
      <c r="G467" s="10" t="str">
        <f>MasterTable[Email]</f>
        <v>chamber@cmewa.com</v>
      </c>
      <c r="H467" s="10" t="str">
        <f>MasterTable[Post]</f>
        <v>Locked Bag N984, Perth WA 6844</v>
      </c>
    </row>
    <row r="468" spans="2:8" ht="41.25" customHeight="1" x14ac:dyDescent="0.2">
      <c r="B468" s="8" t="str">
        <f>MasterTable[Group Title]</f>
        <v>Mining</v>
      </c>
      <c r="C468" s="4" t="str">
        <f>MasterTable[Sub-Group Title]</f>
        <v>General</v>
      </c>
      <c r="D468" s="9" t="str">
        <f>MasterTable[Name]</f>
        <v>Australasian Institute of Mining and Metallurgy</v>
      </c>
      <c r="E468" s="10" t="str">
        <f>MasterTable[Website]</f>
        <v>http://www.ausimm.com.au/</v>
      </c>
      <c r="F468" s="10" t="str">
        <f>MasterTable[Phone]</f>
        <v> 03 9658 6100 </v>
      </c>
      <c r="G468" s="10" t="str">
        <f>MasterTable[Email]</f>
        <v>policy@ausimm.com.au</v>
      </c>
      <c r="H468" s="10" t="str">
        <f>MasterTable[Post]</f>
        <v>PO Box 660, Carlton South VIC 3053</v>
      </c>
    </row>
    <row r="469" spans="2:8" ht="41.25" customHeight="1" x14ac:dyDescent="0.2">
      <c r="B469" s="8" t="str">
        <f>MasterTable[Group Title]</f>
        <v>Mining</v>
      </c>
      <c r="C469" s="4" t="str">
        <f>MasterTable[Sub-Group Title]</f>
        <v>General</v>
      </c>
      <c r="D469" s="9" t="str">
        <f>MasterTable[Name]</f>
        <v>Australian Minerals Industry Research Association</v>
      </c>
      <c r="E469" s="10" t="str">
        <f>MasterTable[Website]</f>
        <v>http://www.amira.com.au/</v>
      </c>
      <c r="F469" s="10" t="str">
        <f>MasterTable[Phone]</f>
        <v>08 9358 0777 </v>
      </c>
      <c r="G469" s="10" t="str">
        <f>MasterTable[Email]</f>
        <v>australia@amirainternational.com</v>
      </c>
      <c r="H469" s="10" t="str">
        <f>MasterTable[Post]</f>
        <v>7 Conlon St, Bentley WA 6102</v>
      </c>
    </row>
    <row r="470" spans="2:8" ht="41.25" customHeight="1" x14ac:dyDescent="0.2">
      <c r="B470" s="8" t="str">
        <f>MasterTable[Group Title]</f>
        <v>Mining</v>
      </c>
      <c r="C470" s="4" t="str">
        <f>MasterTable[Sub-Group Title]</f>
        <v>General</v>
      </c>
      <c r="D470" s="9" t="str">
        <f>MasterTable[Name]</f>
        <v>Curtin University WA School of Mines</v>
      </c>
      <c r="E470" s="10" t="str">
        <f>MasterTable[Website]</f>
        <v>http://scieng.curtin.edu.au/wa-school-of-mines/</v>
      </c>
      <c r="F470" s="10" t="str">
        <f>MasterTable[Phone]</f>
        <v>08 9266 9266</v>
      </c>
      <c r="G470" s="10" t="str">
        <f>MasterTable[Email]</f>
        <v>WASMAdmin@curtin.edu.au</v>
      </c>
      <c r="H470" s="10" t="str">
        <f>MasterTable[Post]</f>
        <v>GPO Box U1987, Perth WA 6845</v>
      </c>
    </row>
    <row r="471" spans="2:8" ht="41.25" customHeight="1" x14ac:dyDescent="0.2">
      <c r="B471" s="8" t="str">
        <f>MasterTable[Group Title]</f>
        <v>Mining</v>
      </c>
      <c r="C471" s="4" t="str">
        <f>MasterTable[Sub-Group Title]</f>
        <v>Metal Ore Mining</v>
      </c>
      <c r="D471" s="9" t="str">
        <f>MasterTable[Name]</f>
        <v>Australian Aluminium Council</v>
      </c>
      <c r="E471" s="10" t="str">
        <f>MasterTable[Website]</f>
        <v>http://aluminium.org.au/</v>
      </c>
      <c r="F471" s="10" t="str">
        <f>MasterTable[Phone]</f>
        <v>02 6267 1800</v>
      </c>
      <c r="G471" s="10" t="str">
        <f>MasterTable[Email]</f>
        <v>N/A</v>
      </c>
      <c r="H471" s="10" t="str">
        <f>MasterTable[Post]</f>
        <v>PO Box 63, Dickson ACT 2602</v>
      </c>
    </row>
    <row r="472" spans="2:8" ht="41.25" customHeight="1" x14ac:dyDescent="0.2">
      <c r="B472" s="8" t="str">
        <f>MasterTable[Group Title]</f>
        <v>Mining</v>
      </c>
      <c r="C472" s="4" t="str">
        <f>MasterTable[Sub-Group Title]</f>
        <v>Metal Ore Mining</v>
      </c>
      <c r="D472" s="9" t="str">
        <f>MasterTable[Name]</f>
        <v>Minerals Council of Australia</v>
      </c>
      <c r="E472" s="10" t="str">
        <f>MasterTable[Website]</f>
        <v>http://www.minerals.org.au/</v>
      </c>
      <c r="F472" s="10" t="str">
        <f>MasterTable[Phone]</f>
        <v>02 6233 0600</v>
      </c>
      <c r="G472" s="10" t="str">
        <f>MasterTable[Email]</f>
        <v>info@minerals.org.au</v>
      </c>
      <c r="H472" s="10" t="str">
        <f>MasterTable[Post]</f>
        <v>PO Box 4497, Kingston ACT 2604</v>
      </c>
    </row>
    <row r="473" spans="2:8" ht="41.25" customHeight="1" x14ac:dyDescent="0.2">
      <c r="B473" s="8" t="str">
        <f>MasterTable[Group Title]</f>
        <v>Mining</v>
      </c>
      <c r="C473" s="4" t="str">
        <f>MasterTable[Sub-Group Title]</f>
        <v>Metal Ore Mining</v>
      </c>
      <c r="D473" s="9" t="str">
        <f>MasterTable[Name]</f>
        <v>International Copper Association Australia</v>
      </c>
      <c r="E473" s="10" t="str">
        <f>MasterTable[Website]</f>
        <v>http://www.copper.com.au/</v>
      </c>
      <c r="F473" s="10" t="str">
        <f>MasterTable[Phone]</f>
        <v>02 9380 2000</v>
      </c>
      <c r="G473" s="10" t="str">
        <f>MasterTable[Email]</f>
        <v> ica.australia@copperalliance.asia</v>
      </c>
      <c r="H473" s="10" t="str">
        <f>MasterTable[Post]</f>
        <v>Suite 1, Level 7, 100 William Street, Westfield Towers, Woolloomooloo NSW 2011</v>
      </c>
    </row>
    <row r="474" spans="2:8" ht="41.25" customHeight="1" x14ac:dyDescent="0.2">
      <c r="B474" s="8" t="str">
        <f>MasterTable[Group Title]</f>
        <v>Mining</v>
      </c>
      <c r="C474" s="4" t="str">
        <f>MasterTable[Sub-Group Title]</f>
        <v>Oil and Gas Extraction</v>
      </c>
      <c r="D474" s="9" t="str">
        <f>MasterTable[Name]</f>
        <v>Australian Drilling Industry Association</v>
      </c>
      <c r="E474" s="10" t="str">
        <f>MasterTable[Website]</f>
        <v>http://www.adia.com.au/</v>
      </c>
      <c r="F474" s="10" t="str">
        <f>MasterTable[Phone]</f>
        <v>0413 608 050</v>
      </c>
      <c r="G474" s="10" t="str">
        <f>MasterTable[Email]</f>
        <v>peter@adia.com.au</v>
      </c>
      <c r="H474" s="10" t="str">
        <f>MasterTable[Post]</f>
        <v>5 Profit Pass, Wangara WA 6065</v>
      </c>
    </row>
    <row r="475" spans="2:8" ht="41.25" customHeight="1" x14ac:dyDescent="0.2">
      <c r="B475" s="8" t="str">
        <f>MasterTable[Group Title]</f>
        <v>Mining</v>
      </c>
      <c r="C475" s="4" t="str">
        <f>MasterTable[Sub-Group Title]</f>
        <v>Oil and Gas Extraction</v>
      </c>
      <c r="D475" s="9" t="str">
        <f>MasterTable[Name]</f>
        <v> Australian Petroleum Production &amp; Exploration Association </v>
      </c>
      <c r="E475" s="10" t="str">
        <f>MasterTable[Website]</f>
        <v>http://www.appea.com.au/</v>
      </c>
      <c r="F475" s="10" t="str">
        <f>MasterTable[Phone]</f>
        <v>08 9426 7200</v>
      </c>
      <c r="G475" s="10" t="str">
        <f>MasterTable[Email]</f>
        <v>perth@appea.com.au</v>
      </c>
      <c r="H475" s="10" t="str">
        <f>MasterTable[Post]</f>
        <v>PO Box 7039, Cloisters Square WA 6850</v>
      </c>
    </row>
    <row r="476" spans="2:8" ht="41.25" customHeight="1" x14ac:dyDescent="0.2">
      <c r="B476" s="8" t="str">
        <f>MasterTable[Group Title]</f>
        <v>Mining</v>
      </c>
      <c r="C476" s="8" t="str">
        <f>MasterTable[Sub-Group Title]</f>
        <v>Oil and Gas Extraction</v>
      </c>
      <c r="D476" s="9" t="str">
        <f>MasterTable[Name]</f>
        <v>Australian Pipelines &amp; Gas Association</v>
      </c>
      <c r="E476" s="10" t="str">
        <f>MasterTable[Website]</f>
        <v>http://www.apga.org.au/</v>
      </c>
      <c r="F476" s="10" t="str">
        <f>MasterTable[Phone]</f>
        <v>02 6273 0577</v>
      </c>
      <c r="G476" s="10" t="str">
        <f>MasterTable[Email]</f>
        <v>apga@apga.org.au</v>
      </c>
      <c r="H476" s="10" t="str">
        <f>MasterTable[Post]</f>
        <v>PO Box 5416, Kingston ACT 2604</v>
      </c>
    </row>
    <row r="477" spans="2:8" ht="41.25" customHeight="1" x14ac:dyDescent="0.2">
      <c r="B477" s="8" t="str">
        <f>MasterTable[Group Title]</f>
        <v>Mining</v>
      </c>
      <c r="C477" s="8" t="str">
        <f>MasterTable[Sub-Group Title]</f>
        <v>Other Non-Metallic Mineral Mining and Quarrying</v>
      </c>
      <c r="D477" s="9" t="str">
        <f>MasterTable[Name]</f>
        <v>Lime WA</v>
      </c>
      <c r="E477" s="10" t="str">
        <f>MasterTable[Website]</f>
        <v>http://www.limewa.com.au/</v>
      </c>
      <c r="F477" s="10" t="str">
        <f>MasterTable[Phone]</f>
        <v>08 9582 2131</v>
      </c>
      <c r="G477" s="10" t="str">
        <f>MasterTable[Email]</f>
        <v>N/A</v>
      </c>
      <c r="H477" s="10" t="str">
        <f>MasterTable[Post]</f>
        <v>PO Box 5681, Falcon WA 6210</v>
      </c>
    </row>
    <row r="478" spans="2:8" ht="41.25" customHeight="1" x14ac:dyDescent="0.2">
      <c r="B478" s="8" t="str">
        <f>MasterTable[Group Title]</f>
        <v>Other Services</v>
      </c>
      <c r="C478" s="8" t="str">
        <f>MasterTable[Sub-Group Title]</f>
        <v>Funerals, Crematoria and Cemeteries</v>
      </c>
      <c r="D478" s="9" t="str">
        <f>MasterTable[Name]</f>
        <v>Australian Funeral Directors Association</v>
      </c>
      <c r="E478" s="10" t="str">
        <f>MasterTable[Website]</f>
        <v>http://www.afda.org.au/</v>
      </c>
      <c r="F478" s="10" t="str">
        <f>MasterTable[Phone]</f>
        <v>03 9859 9966</v>
      </c>
      <c r="G478" s="10" t="str">
        <f>MasterTable[Email]</f>
        <v>divisions@afda.org.au</v>
      </c>
      <c r="H478" s="10" t="str">
        <f>MasterTable[Post]</f>
        <v>PO Box 291, Kew East VIC 3102</v>
      </c>
    </row>
    <row r="479" spans="2:8" ht="41.25" customHeight="1" x14ac:dyDescent="0.2">
      <c r="B479" s="8" t="str">
        <f>MasterTable[Group Title]</f>
        <v>Other Services</v>
      </c>
      <c r="C479" s="8" t="str">
        <f>MasterTable[Sub-Group Title]</f>
        <v>Funerals, Crematoria and Cemeteries</v>
      </c>
      <c r="D479" s="9" t="str">
        <f>MasterTable[Name]</f>
        <v>Funeral Celebrants Association Australia</v>
      </c>
      <c r="E479" s="10" t="str">
        <f>MasterTable[Website]</f>
        <v>http://www.funeralcelebrants.org.au/</v>
      </c>
      <c r="F479" s="10" t="str">
        <f>MasterTable[Phone]</f>
        <v>02 9576 7676</v>
      </c>
      <c r="G479" s="10" t="str">
        <f>MasterTable[Email]</f>
        <v>info@funeralcelebrants.org.au</v>
      </c>
      <c r="H479" s="10" t="str">
        <f>MasterTable[Post]</f>
        <v>N/A</v>
      </c>
    </row>
    <row r="480" spans="2:8" ht="41.25" customHeight="1" x14ac:dyDescent="0.2">
      <c r="B480" s="8" t="str">
        <f>MasterTable[Group Title]</f>
        <v>Other Services</v>
      </c>
      <c r="C480" s="8" t="str">
        <f>MasterTable[Sub-Group Title]</f>
        <v>Funerals, Crematoria and Cemeteries</v>
      </c>
      <c r="D480" s="9" t="str">
        <f>MasterTable[Name]</f>
        <v>Australasian Cemeteries &amp; Crematoria Association</v>
      </c>
      <c r="E480" s="10" t="str">
        <f>MasterTable[Website]</f>
        <v>http://www.accaweb.com.au/</v>
      </c>
      <c r="F480" s="10" t="str">
        <f>MasterTable[Phone]</f>
        <v>03 9863 6914</v>
      </c>
      <c r="G480" s="10" t="str">
        <f>MasterTable[Email]</f>
        <v>admin@accaweb.com.au</v>
      </c>
      <c r="H480" s="10" t="str">
        <f>MasterTable[Post]</f>
        <v>Suite North 1 / 215 Bell St, Preston VIC 3072</v>
      </c>
    </row>
    <row r="481" spans="2:8" ht="41.25" customHeight="1" x14ac:dyDescent="0.2">
      <c r="B481" s="8" t="str">
        <f>MasterTable[Group Title]</f>
        <v>Other Services</v>
      </c>
      <c r="C481" s="8" t="str">
        <f>MasterTable[Sub-Group Title]</f>
        <v>Other Personal Services</v>
      </c>
      <c r="D481" s="9" t="str">
        <f>MasterTable[Name]</f>
        <v>Laundry Association Australia</v>
      </c>
      <c r="E481" s="10" t="str">
        <f>MasterTable[Website]</f>
        <v>http://www.laundryassociationaustralia.com.au/</v>
      </c>
      <c r="F481" s="10" t="str">
        <f>MasterTable[Phone]</f>
        <v>03 9867 0227</v>
      </c>
      <c r="G481" s="10" t="str">
        <f>MasterTable[Email]</f>
        <v>N/A</v>
      </c>
      <c r="H481" s="10" t="str">
        <f>MasterTable[Post]</f>
        <v>PO Box 7622, Melbourne VIC 3004</v>
      </c>
    </row>
    <row r="482" spans="2:8" ht="41.25" customHeight="1" x14ac:dyDescent="0.2">
      <c r="B482" s="8" t="str">
        <f>MasterTable[Group Title]</f>
        <v>Other Services</v>
      </c>
      <c r="C482" s="8" t="str">
        <f>MasterTable[Sub-Group Title]</f>
        <v>Other Personal Services</v>
      </c>
      <c r="D482" s="9" t="str">
        <f>MasterTable[Name]</f>
        <v>Australian Cleaning Contractors Alliance</v>
      </c>
      <c r="E482" s="10" t="str">
        <f>MasterTable[Website]</f>
        <v>http://www.cleaningcontractors.com.au/</v>
      </c>
      <c r="F482" s="10" t="str">
        <f>MasterTable[Phone]</f>
        <v>0418 225 180</v>
      </c>
      <c r="G482" s="10" t="str">
        <f>MasterTable[Email]</f>
        <v>john@cleaningcontractors.com.au</v>
      </c>
      <c r="H482" s="10" t="str">
        <f>MasterTable[Post]</f>
        <v>68 Roberta Street, Tumbi Umbi NSW 2261</v>
      </c>
    </row>
    <row r="483" spans="2:8" ht="41.25" customHeight="1" x14ac:dyDescent="0.2">
      <c r="B483" s="8" t="str">
        <f>MasterTable[Group Title]</f>
        <v>Other Services</v>
      </c>
      <c r="C483" s="8" t="str">
        <f>MasterTable[Sub-Group Title]</f>
        <v>Other Personal Services</v>
      </c>
      <c r="D483" s="9" t="str">
        <f>MasterTable[Name]</f>
        <v>Parking Australia</v>
      </c>
      <c r="E483" s="10" t="str">
        <f>MasterTable[Website]</f>
        <v>http://www.parking.asn.au/</v>
      </c>
      <c r="F483" s="10" t="str">
        <f>MasterTable[Phone]</f>
        <v>1300 787 233</v>
      </c>
      <c r="G483" s="10" t="str">
        <f>MasterTable[Email]</f>
        <v>paa@parking.asn.au</v>
      </c>
      <c r="H483" s="10" t="str">
        <f>MasterTable[Post]</f>
        <v>PO Box 47, Douglas Park NSW 2569</v>
      </c>
    </row>
    <row r="484" spans="2:8" ht="41.25" customHeight="1" x14ac:dyDescent="0.2">
      <c r="B484" s="8" t="str">
        <f>MasterTable[Group Title]</f>
        <v>Other Services</v>
      </c>
      <c r="C484" s="8" t="str">
        <f>MasterTable[Sub-Group Title]</f>
        <v>Other Personal Services</v>
      </c>
      <c r="D484" s="9" t="str">
        <f>MasterTable[Name]</f>
        <v>Scarlet Alliance (sex industry association)</v>
      </c>
      <c r="E484" s="10" t="str">
        <f>MasterTable[Website]</f>
        <v>http://www.scarletalliance.org.au</v>
      </c>
      <c r="F484" s="10" t="str">
        <f>MasterTable[Phone]</f>
        <v>02 9517 2577</v>
      </c>
      <c r="G484" s="10" t="str">
        <f>MasterTable[Email]</f>
        <v>info@scarletalliance.org.au</v>
      </c>
      <c r="H484" s="10" t="str">
        <f>MasterTable[Post]</f>
        <v>PO Box 854, Newtown, NSW 2042</v>
      </c>
    </row>
    <row r="485" spans="2:8" ht="41.25" customHeight="1" x14ac:dyDescent="0.2">
      <c r="B485" s="8" t="str">
        <f>MasterTable[Group Title]</f>
        <v>Other Services</v>
      </c>
      <c r="C485" s="8" t="str">
        <f>MasterTable[Sub-Group Title]</f>
        <v>Personal Care</v>
      </c>
      <c r="D485" s="9" t="str">
        <f>MasterTable[Name]</f>
        <v>Hair &amp; Beauty Industry Association</v>
      </c>
      <c r="E485" s="10" t="str">
        <f>MasterTable[Website]</f>
        <v>http://hbia.com.au/</v>
      </c>
      <c r="F485" s="10" t="str">
        <f>MasterTable[Phone]</f>
        <v>0402 833 557</v>
      </c>
      <c r="G485" s="10" t="str">
        <f>MasterTable[Email]</f>
        <v>info@hbia.com.au</v>
      </c>
      <c r="H485" s="10" t="str">
        <f>MasterTable[Post]</f>
        <v>PO Box 159, Malvern VIC 3144</v>
      </c>
    </row>
    <row r="486" spans="2:8" ht="41.25" customHeight="1" x14ac:dyDescent="0.2">
      <c r="B486" s="8" t="str">
        <f>MasterTable[Group Title]</f>
        <v>Other Services</v>
      </c>
      <c r="C486" s="8" t="str">
        <f>MasterTable[Sub-Group Title]</f>
        <v>Personal Care</v>
      </c>
      <c r="D486" s="9" t="str">
        <f>MasterTable[Name]</f>
        <v>Australian Hairdressing Council</v>
      </c>
      <c r="E486" s="10" t="str">
        <f>MasterTable[Website]</f>
        <v>https://www.theahc.org.au/</v>
      </c>
      <c r="F486" s="10" t="str">
        <f>MasterTable[Phone]</f>
        <v>02 4929 6098</v>
      </c>
      <c r="G486" s="10" t="str">
        <f>MasterTable[Email]</f>
        <v>N/A</v>
      </c>
      <c r="H486" s="10" t="str">
        <f>MasterTable[Post]</f>
        <v>Suite 1B/2 Ocean Road, Newcastle NSW 2300</v>
      </c>
    </row>
    <row r="487" spans="2:8" ht="41.25" customHeight="1" x14ac:dyDescent="0.2">
      <c r="B487" s="8" t="str">
        <f>MasterTable[Group Title]</f>
        <v>Other Services</v>
      </c>
      <c r="C487" s="8" t="str">
        <f>MasterTable[Sub-Group Title]</f>
        <v>Personal Care</v>
      </c>
      <c r="D487" s="9" t="str">
        <f>MasterTable[Name]</f>
        <v>Weight Management Council Australia</v>
      </c>
      <c r="E487" s="10" t="str">
        <f>MasterTable[Website]</f>
        <v>http://www.weightcouncil.org/</v>
      </c>
      <c r="F487" s="10" t="str">
        <f>MasterTable[Phone]</f>
        <v>03 8637 4722</v>
      </c>
      <c r="G487" s="10" t="str">
        <f>MasterTable[Email]</f>
        <v xml:space="preserve">wmca@assocmanoz.com </v>
      </c>
      <c r="H487" s="10" t="str">
        <f>MasterTable[Post]</f>
        <v>GPO Box 4401, Melbourne VIC 3001</v>
      </c>
    </row>
    <row r="488" spans="2:8" ht="41.25" customHeight="1" x14ac:dyDescent="0.2">
      <c r="B488" s="8" t="str">
        <f>MasterTable[Group Title]</f>
        <v>Other Services</v>
      </c>
      <c r="C488" s="8" t="str">
        <f>MasterTable[Sub-Group Title]</f>
        <v>Religions &amp; Faiths</v>
      </c>
      <c r="D488" s="9" t="str">
        <f>MasterTable[Name]</f>
        <v>Council of Churches of WA</v>
      </c>
      <c r="E488" s="10" t="str">
        <f>MasterTable[Website]</f>
        <v>http://www.churcheswa.com.au/</v>
      </c>
      <c r="F488" s="10" t="str">
        <f>MasterTable[Phone]</f>
        <v>08 9275 3144</v>
      </c>
      <c r="G488" s="10" t="str">
        <f>MasterTable[Email]</f>
        <v>geraldine@churcheswa.com.au</v>
      </c>
      <c r="H488" s="10" t="str">
        <f>MasterTable[Post]</f>
        <v>79 Camboon Road, Noranda WA 6062</v>
      </c>
    </row>
    <row r="489" spans="2:8" ht="41.25" customHeight="1" x14ac:dyDescent="0.2">
      <c r="B489" s="8" t="str">
        <f>MasterTable[Group Title]</f>
        <v>Other Services</v>
      </c>
      <c r="C489" s="8" t="str">
        <f>MasterTable[Sub-Group Title]</f>
        <v>Religions &amp; Faiths</v>
      </c>
      <c r="D489" s="9" t="str">
        <f>MasterTable[Name]</f>
        <v>Buddhist Society of WA</v>
      </c>
      <c r="E489" s="10" t="str">
        <f>MasterTable[Website]</f>
        <v>http://cms.bswa.org.au/</v>
      </c>
      <c r="F489" s="10" t="str">
        <f>MasterTable[Phone]</f>
        <v>08 9345 1711</v>
      </c>
      <c r="G489" s="10" t="str">
        <f>MasterTable[Email]</f>
        <v>admin@bswa.org</v>
      </c>
      <c r="H489" s="10" t="str">
        <f>MasterTable[Post]</f>
        <v>18-20 Nanson Way, Nollamara WA 6061</v>
      </c>
    </row>
    <row r="490" spans="2:8" ht="41.25" customHeight="1" x14ac:dyDescent="0.2">
      <c r="B490" s="8" t="str">
        <f>MasterTable[Group Title]</f>
        <v>Other Services</v>
      </c>
      <c r="C490" s="8" t="str">
        <f>MasterTable[Sub-Group Title]</f>
        <v>Religions &amp; Faiths</v>
      </c>
      <c r="D490" s="9" t="str">
        <f>MasterTable[Name]</f>
        <v>Islamic Council of Perth Western Australia</v>
      </c>
      <c r="E490" s="10" t="str">
        <f>MasterTable[Website]</f>
        <v>http://www.islamiccouncilwa.com.au/</v>
      </c>
      <c r="F490" s="10" t="str">
        <f>MasterTable[Phone]</f>
        <v>08 9362 2210</v>
      </c>
      <c r="G490" s="10" t="str">
        <f>MasterTable[Email]</f>
        <v>info@islamiccouncilwa.com.au</v>
      </c>
      <c r="H490" s="10" t="str">
        <f>MasterTable[Post]</f>
        <v xml:space="preserve"> 4A Rowe Avenue, Rivervale WA 6103</v>
      </c>
    </row>
    <row r="491" spans="2:8" ht="41.25" customHeight="1" x14ac:dyDescent="0.2">
      <c r="B491" s="8" t="str">
        <f>MasterTable[Group Title]</f>
        <v>Other Services</v>
      </c>
      <c r="C491" s="8" t="str">
        <f>MasterTable[Sub-Group Title]</f>
        <v>Religions &amp; Faiths</v>
      </c>
      <c r="D491" s="9" t="str">
        <f>MasterTable[Name]</f>
        <v>Hindu Association of Western Australia</v>
      </c>
      <c r="E491" s="10" t="str">
        <f>MasterTable[Website]</f>
        <v>http://www.hindu.org.au/</v>
      </c>
      <c r="F491" s="10" t="str">
        <f>MasterTable[Phone]</f>
        <v>08 94552097</v>
      </c>
      <c r="G491" s="10" t="str">
        <f>MasterTable[Email]</f>
        <v>emailus@hindu.org.au</v>
      </c>
      <c r="H491" s="10" t="str">
        <f>MasterTable[Post]</f>
        <v>269 Warton Road, Canning Vale WA 6155</v>
      </c>
    </row>
    <row r="492" spans="2:8" ht="41.25" customHeight="1" x14ac:dyDescent="0.2">
      <c r="B492" s="8" t="str">
        <f>MasterTable[Group Title]</f>
        <v>Other Services</v>
      </c>
      <c r="C492" s="8" t="str">
        <f>MasterTable[Sub-Group Title]</f>
        <v>Religions &amp; Faiths</v>
      </c>
      <c r="D492" s="9" t="str">
        <f>MasterTable[Name]</f>
        <v>Temple David Synagogue (Judaism)</v>
      </c>
      <c r="E492" s="10" t="str">
        <f>MasterTable[Website]</f>
        <v>http://www.templedavid.org.au/</v>
      </c>
      <c r="F492" s="10" t="str">
        <f>MasterTable[Phone]</f>
        <v>08 9271 1485</v>
      </c>
      <c r="G492" s="10" t="str">
        <f>MasterTable[Email]</f>
        <v>admin@templedavid.org.au</v>
      </c>
      <c r="H492" s="10" t="str">
        <f>MasterTable[Post]</f>
        <v>34 Clifton Crescent, Mount Lawley WA 6050</v>
      </c>
    </row>
    <row r="493" spans="2:8" ht="41.25" customHeight="1" x14ac:dyDescent="0.2">
      <c r="B493" s="8" t="str">
        <f>MasterTable[Group Title]</f>
        <v>Professional, Scientific And Technical Services</v>
      </c>
      <c r="C493" s="8" t="str">
        <f>MasterTable[Sub-Group Title]</f>
        <v>Advertising Services</v>
      </c>
      <c r="D493" s="9" t="str">
        <f>MasterTable[Name]</f>
        <v>The Communications Council</v>
      </c>
      <c r="E493" s="10" t="str">
        <f>MasterTable[Website]</f>
        <v>http://www.communicationscouncil.org.au/</v>
      </c>
      <c r="F493" s="10" t="str">
        <f>MasterTable[Phone]</f>
        <v>02 8297 3800</v>
      </c>
      <c r="G493" s="10" t="str">
        <f>MasterTable[Email]</f>
        <v>query@communicationscouncil.org.au</v>
      </c>
      <c r="H493" s="10" t="str">
        <f>MasterTable[Post]</f>
        <v xml:space="preserve">Level 3, 448 Fitzgerald Street, North Perth WA 6006 </v>
      </c>
    </row>
    <row r="494" spans="2:8" ht="41.25" customHeight="1" x14ac:dyDescent="0.2">
      <c r="B494" s="8" t="str">
        <f>MasterTable[Group Title]</f>
        <v>Professional, Scientific And Technical Services</v>
      </c>
      <c r="C494" s="8" t="str">
        <f>MasterTable[Sub-Group Title]</f>
        <v>Advertising Services</v>
      </c>
      <c r="D494" s="9" t="str">
        <f>MasterTable[Name]</f>
        <v xml:space="preserve">Perth Advertising &amp; Design Club </v>
      </c>
      <c r="E494" s="10" t="str">
        <f>MasterTable[Website]</f>
        <v>https://www.padc.com.au</v>
      </c>
      <c r="F494" s="10" t="str">
        <f>MasterTable[Phone]</f>
        <v>0409 090 009</v>
      </c>
      <c r="G494" s="10" t="str">
        <f>MasterTable[Email]</f>
        <v>admin@padc.com.au</v>
      </c>
      <c r="H494" s="10" t="str">
        <f>MasterTable[Post]</f>
        <v>PO Box 695, North Perth WA 6006</v>
      </c>
    </row>
    <row r="495" spans="2:8" ht="41.25" customHeight="1" x14ac:dyDescent="0.2">
      <c r="B495" s="8" t="str">
        <f>MasterTable[Group Title]</f>
        <v>Professional, Scientific And Technical Services</v>
      </c>
      <c r="C495" s="8" t="str">
        <f>MasterTable[Sub-Group Title]</f>
        <v>Advertising Services</v>
      </c>
      <c r="D495" s="9" t="str">
        <f>MasterTable[Name]</f>
        <v>Public Relations Institute of Australia</v>
      </c>
      <c r="E495" s="10" t="str">
        <f>MasterTable[Website]</f>
        <v>http://www.pria.com.au/</v>
      </c>
      <c r="F495" s="10" t="str">
        <f>MasterTable[Phone]</f>
        <v>02 9331 3346</v>
      </c>
      <c r="G495" s="10" t="str">
        <f>MasterTable[Email]</f>
        <v>marcomms@pria.com.au</v>
      </c>
      <c r="H495" s="10" t="str">
        <f>MasterTable[Post]</f>
        <v>Level 5, Suite 506, 83 York Street, Sydney NSW 2000</v>
      </c>
    </row>
    <row r="496" spans="2:8" ht="41.25" customHeight="1" x14ac:dyDescent="0.2">
      <c r="B496" s="8" t="str">
        <f>MasterTable[Group Title]</f>
        <v>Professional, Scientific And Technical Services</v>
      </c>
      <c r="C496" s="8" t="str">
        <f>MasterTable[Sub-Group Title]</f>
        <v>Architectural, Engineering and Technical Services</v>
      </c>
      <c r="D496" s="9" t="str">
        <f>MasterTable[Name]</f>
        <v>Australian Institute of Architects</v>
      </c>
      <c r="E496" s="10" t="str">
        <f>MasterTable[Website]</f>
        <v>http://www.architecture.com.au/</v>
      </c>
      <c r="F496" s="10" t="str">
        <f>MasterTable[Phone]</f>
        <v>08 9287 9900</v>
      </c>
      <c r="G496" s="10" t="str">
        <f>MasterTable[Email]</f>
        <v>wa@architecture.com.au</v>
      </c>
      <c r="H496" s="10" t="str">
        <f>MasterTable[Post]</f>
        <v>33 Broadway, Nedlands WA 6009</v>
      </c>
    </row>
    <row r="497" spans="2:8" ht="41.25" customHeight="1" x14ac:dyDescent="0.2">
      <c r="B497" s="8" t="str">
        <f>MasterTable[Group Title]</f>
        <v>Professional, Scientific And Technical Services</v>
      </c>
      <c r="C497" s="8" t="str">
        <f>MasterTable[Sub-Group Title]</f>
        <v>Architectural, Engineering and Technical Services</v>
      </c>
      <c r="D497" s="9" t="str">
        <f>MasterTable[Name]</f>
        <v>Association of Consulting Architects Australia</v>
      </c>
      <c r="E497" s="10" t="str">
        <f>MasterTable[Website]</f>
        <v>http://www.aca.org.au/</v>
      </c>
      <c r="F497" s="10" t="str">
        <f>MasterTable[Phone]</f>
        <v>1300 653 026</v>
      </c>
      <c r="G497" s="10" t="str">
        <f>MasterTable[Email]</f>
        <v>wa@aca.org.au</v>
      </c>
      <c r="H497" s="10" t="str">
        <f>MasterTable[Post]</f>
        <v xml:space="preserve">PO Box 365, West Perth WA 6872 </v>
      </c>
    </row>
    <row r="498" spans="2:8" ht="41.25" customHeight="1" x14ac:dyDescent="0.2">
      <c r="B498" s="8" t="str">
        <f>MasterTable[Group Title]</f>
        <v>Professional, Scientific And Technical Services</v>
      </c>
      <c r="C498" s="8" t="str">
        <f>MasterTable[Sub-Group Title]</f>
        <v>Architectural, Engineering and Technical Services</v>
      </c>
      <c r="D498" s="9" t="str">
        <f>MasterTable[Name]</f>
        <v>Building Designers Association of Australia</v>
      </c>
      <c r="E498" s="10" t="str">
        <f>MasterTable[Website]</f>
        <v>http://www.bdaa.com.au/</v>
      </c>
      <c r="F498" s="10" t="str">
        <f>MasterTable[Phone]</f>
        <v>1300 669 854</v>
      </c>
      <c r="G498" s="10" t="str">
        <f>MasterTable[Email]</f>
        <v>president@bdaa.com.au</v>
      </c>
      <c r="H498" s="10" t="str">
        <f>MasterTable[Post]</f>
        <v>PO Box 592, Hunter Region Mail Centre NSW 2310</v>
      </c>
    </row>
    <row r="499" spans="2:8" ht="41.25" customHeight="1" x14ac:dyDescent="0.2">
      <c r="B499" s="8" t="str">
        <f>MasterTable[Group Title]</f>
        <v>Professional, Scientific And Technical Services</v>
      </c>
      <c r="C499" s="8" t="str">
        <f>MasterTable[Sub-Group Title]</f>
        <v>Architectural, Engineering and Technical Services</v>
      </c>
      <c r="D499" s="9" t="str">
        <f>MasterTable[Name]</f>
        <v>Planning Institute Australia</v>
      </c>
      <c r="E499" s="10" t="str">
        <f>MasterTable[Website]</f>
        <v>https://www.planning.org.au/</v>
      </c>
      <c r="F499" s="10" t="str">
        <f>MasterTable[Phone]</f>
        <v>08 9382 2100</v>
      </c>
      <c r="G499" s="10" t="str">
        <f>MasterTable[Email]</f>
        <v>wa@planning.org.au</v>
      </c>
      <c r="H499" s="10" t="str">
        <f>MasterTable[Post]</f>
        <v>PO Box 8305, Subiaco East WA 6008</v>
      </c>
    </row>
    <row r="500" spans="2:8" ht="41.25" customHeight="1" x14ac:dyDescent="0.2">
      <c r="B500" s="8" t="str">
        <f>MasterTable[Group Title]</f>
        <v>Professional, Scientific And Technical Services</v>
      </c>
      <c r="C500" s="8" t="str">
        <f>MasterTable[Sub-Group Title]</f>
        <v>Architectural, Engineering and Technical Services</v>
      </c>
      <c r="D500" s="9" t="str">
        <f>MasterTable[Name]</f>
        <v>Surveying &amp; Spatial Sciences Institute</v>
      </c>
      <c r="E500" s="10" t="str">
        <f>MasterTable[Website]</f>
        <v>https://www.sssi.org.au/</v>
      </c>
      <c r="F500" s="10" t="str">
        <f>MasterTable[Phone]</f>
        <v xml:space="preserve"> 08 9386 6601</v>
      </c>
      <c r="G500" s="10" t="str">
        <f>MasterTable[Email]</f>
        <v>admin.wa@sssi.org.au</v>
      </c>
      <c r="H500" s="10" t="str">
        <f>MasterTable[Post]</f>
        <v>2/154 Hampden Road, Nedlands WA 6009</v>
      </c>
    </row>
    <row r="501" spans="2:8" ht="41.25" customHeight="1" x14ac:dyDescent="0.2">
      <c r="B501" s="8" t="str">
        <f>MasterTable[Group Title]</f>
        <v>Professional, Scientific And Technical Services</v>
      </c>
      <c r="C501" s="8" t="str">
        <f>MasterTable[Sub-Group Title]</f>
        <v>Architectural, Engineering and Technical Services</v>
      </c>
      <c r="D501" s="9" t="str">
        <f>MasterTable[Name]</f>
        <v>Australian Institute of Mine Surveyors</v>
      </c>
      <c r="E501" s="10" t="str">
        <f>MasterTable[Website]</f>
        <v>http://www.minesurveyors.com.au/</v>
      </c>
      <c r="F501" s="10" t="str">
        <f>MasterTable[Phone]</f>
        <v>0439 472 972</v>
      </c>
      <c r="G501" s="10" t="str">
        <f>MasterTable[Email]</f>
        <v>secretary@minesurveyors.com.au</v>
      </c>
      <c r="H501" s="10" t="str">
        <f>MasterTable[Post]</f>
        <v>PO Box 828, Singleton NSW 2330</v>
      </c>
    </row>
    <row r="502" spans="2:8" ht="41.25" customHeight="1" x14ac:dyDescent="0.2">
      <c r="B502" s="8" t="str">
        <f>MasterTable[Group Title]</f>
        <v>Professional, Scientific And Technical Services</v>
      </c>
      <c r="C502" s="8" t="str">
        <f>MasterTable[Sub-Group Title]</f>
        <v>Architectural, Engineering and Technical Services</v>
      </c>
      <c r="D502" s="9" t="str">
        <f>MasterTable[Name]</f>
        <v>Australian Institute of Building Surveyors</v>
      </c>
      <c r="E502" s="10" t="str">
        <f>MasterTable[Website]</f>
        <v>http://www.aibs.com.au/</v>
      </c>
      <c r="F502" s="10" t="str">
        <f>MasterTable[Phone]</f>
        <v>1300 312 427</v>
      </c>
      <c r="G502" s="10" t="str">
        <f>MasterTable[Email]</f>
        <v>N/A</v>
      </c>
      <c r="H502" s="10" t="str">
        <f>MasterTable[Post]</f>
        <v>Ground Floor, 15 Bridge Street, Pymble NSW 2073</v>
      </c>
    </row>
    <row r="503" spans="2:8" ht="41.25" customHeight="1" x14ac:dyDescent="0.2">
      <c r="B503" s="8" t="str">
        <f>MasterTable[Group Title]</f>
        <v>Professional, Scientific And Technical Services</v>
      </c>
      <c r="C503" s="8" t="str">
        <f>MasterTable[Sub-Group Title]</f>
        <v>Architectural, Engineering and Technical Services</v>
      </c>
      <c r="D503" s="9" t="str">
        <f>MasterTable[Name]</f>
        <v>Engineers Australia</v>
      </c>
      <c r="E503" s="10" t="str">
        <f>MasterTable[Website]</f>
        <v>https://www.engineersaustralia.org.au/</v>
      </c>
      <c r="F503" s="10" t="str">
        <f>MasterTable[Phone]</f>
        <v>1300 653 113</v>
      </c>
      <c r="G503" s="10" t="str">
        <f>MasterTable[Email]</f>
        <v>wa@engineersaustralia.org.au</v>
      </c>
      <c r="H503" s="10" t="str">
        <f>MasterTable[Post]</f>
        <v>712 Murray Street, West Perth WA 6005</v>
      </c>
    </row>
    <row r="504" spans="2:8" ht="41.25" customHeight="1" x14ac:dyDescent="0.2">
      <c r="B504" s="8" t="str">
        <f>MasterTable[Group Title]</f>
        <v>Professional, Scientific And Technical Services</v>
      </c>
      <c r="C504" s="8" t="str">
        <f>MasterTable[Sub-Group Title]</f>
        <v>Architectural, Engineering and Technical Services</v>
      </c>
      <c r="D504" s="9" t="str">
        <f>MasterTable[Name]</f>
        <v>Consult Australia</v>
      </c>
      <c r="E504" s="10" t="str">
        <f>MasterTable[Website]</f>
        <v>http://www.consultaustralia.com.au/</v>
      </c>
      <c r="F504" s="10" t="str">
        <f>MasterTable[Phone]</f>
        <v>0404 831 627</v>
      </c>
      <c r="G504" s="10" t="str">
        <f>MasterTable[Email]</f>
        <v>wa@consultaustralia.com.au</v>
      </c>
      <c r="H504" s="10" t="str">
        <f>MasterTable[Post]</f>
        <v>Level 5, 863 Hay Street, Perth WA 6000</v>
      </c>
    </row>
    <row r="505" spans="2:8" ht="41.25" customHeight="1" x14ac:dyDescent="0.2">
      <c r="B505" s="8" t="str">
        <f>MasterTable[Group Title]</f>
        <v>Professional, Scientific And Technical Services</v>
      </c>
      <c r="C505" s="8" t="str">
        <f>MasterTable[Sub-Group Title]</f>
        <v>Design Services</v>
      </c>
      <c r="D505" s="9" t="str">
        <f>MasterTable[Name]</f>
        <v>Design Institute of Australia</v>
      </c>
      <c r="E505" s="10" t="str">
        <f>MasterTable[Website]</f>
        <v>http://www.design.org.au/</v>
      </c>
      <c r="F505" s="10" t="str">
        <f>MasterTable[Phone]</f>
        <v>1300 888 056</v>
      </c>
      <c r="G505" s="10" t="str">
        <f>MasterTable[Email]</f>
        <v>admin@design.org.au</v>
      </c>
      <c r="H505" s="10" t="str">
        <f>MasterTable[Post]</f>
        <v>GPO Box 355, Melbourne VIC 3001</v>
      </c>
    </row>
    <row r="506" spans="2:8" ht="41.25" customHeight="1" x14ac:dyDescent="0.2">
      <c r="B506" s="8" t="str">
        <f>MasterTable[Group Title]</f>
        <v>Professional, Scientific And Technical Services</v>
      </c>
      <c r="C506" s="8" t="str">
        <f>MasterTable[Sub-Group Title]</f>
        <v>Design Services</v>
      </c>
      <c r="D506" s="9" t="str">
        <f>MasterTable[Name]</f>
        <v>Australian Graphic Design Association</v>
      </c>
      <c r="E506" s="10" t="str">
        <f>MasterTable[Website]</f>
        <v>http://www.agda.com.au/</v>
      </c>
      <c r="F506" s="10" t="str">
        <f>MasterTable[Phone]</f>
        <v>N/A</v>
      </c>
      <c r="G506" s="10" t="str">
        <f>MasterTable[Email]</f>
        <v>wa@agda.com.au</v>
      </c>
      <c r="H506" s="10" t="str">
        <f>MasterTable[Post]</f>
        <v>PO Box 6426, Halifax Street, Adelaide SA 5000</v>
      </c>
    </row>
    <row r="507" spans="2:8" ht="41.25" customHeight="1" x14ac:dyDescent="0.2">
      <c r="B507" s="8" t="str">
        <f>MasterTable[Group Title]</f>
        <v>Professional, Scientific And Technical Services</v>
      </c>
      <c r="C507" s="8" t="str">
        <f>MasterTable[Sub-Group Title]</f>
        <v>Design Services</v>
      </c>
      <c r="D507" s="9" t="str">
        <f>MasterTable[Name]</f>
        <v>Australian Sign &amp; Graphics Association</v>
      </c>
      <c r="E507" s="10" t="str">
        <f>MasterTable[Website]</f>
        <v>http://www.signs.org.au/</v>
      </c>
      <c r="F507" s="10" t="str">
        <f>MasterTable[Phone]</f>
        <v>1300 274 200</v>
      </c>
      <c r="G507" s="10" t="str">
        <f>MasterTable[Email]</f>
        <v>patrick@momovisual.com.au</v>
      </c>
      <c r="H507" s="10" t="str">
        <f>MasterTable[Post]</f>
        <v>PO Box 1313, Crows Nest NSW 1585</v>
      </c>
    </row>
    <row r="508" spans="2:8" ht="41.25" customHeight="1" x14ac:dyDescent="0.2">
      <c r="B508" s="8" t="str">
        <f>MasterTable[Group Title]</f>
        <v>Professional, Scientific And Technical Services</v>
      </c>
      <c r="C508" s="8" t="str">
        <f>MasterTable[Sub-Group Title]</f>
        <v>Management, Legal and Accounting Services</v>
      </c>
      <c r="D508" s="9" t="str">
        <f>MasterTable[Name]</f>
        <v>Law Society of Western Australia</v>
      </c>
      <c r="E508" s="10" t="str">
        <f>MasterTable[Website]</f>
        <v>https://www.lawsocietywa.asn.au/</v>
      </c>
      <c r="F508" s="10" t="str">
        <f>MasterTable[Phone]</f>
        <v>08 9324 8600</v>
      </c>
      <c r="G508" s="10" t="str">
        <f>MasterTable[Email]</f>
        <v>info@lawsocietywa.asn.au</v>
      </c>
      <c r="H508" s="10" t="str">
        <f>MasterTable[Post]</f>
        <v>PO Box Z5345, Perth WA 6831</v>
      </c>
    </row>
    <row r="509" spans="2:8" ht="41.25" customHeight="1" x14ac:dyDescent="0.2">
      <c r="B509" s="8" t="str">
        <f>MasterTable[Group Title]</f>
        <v>Professional, Scientific And Technical Services</v>
      </c>
      <c r="C509" s="8" t="str">
        <f>MasterTable[Sub-Group Title]</f>
        <v>Management, Legal and Accounting Services</v>
      </c>
      <c r="D509" s="9" t="str">
        <f>MasterTable[Name]</f>
        <v>Australian Institute of Conveyancers WA Division</v>
      </c>
      <c r="E509" s="10" t="str">
        <f>MasterTable[Website]</f>
        <v>https://www.aicwa.com.au/</v>
      </c>
      <c r="F509" s="10" t="str">
        <f>MasterTable[Phone]</f>
        <v>08 9361 1166</v>
      </c>
      <c r="G509" s="10" t="str">
        <f>MasterTable[Email]</f>
        <v>N/A</v>
      </c>
      <c r="H509" s="10" t="str">
        <f>MasterTable[Post]</f>
        <v>PO Box 626, Victoria Park WA 6979</v>
      </c>
    </row>
    <row r="510" spans="2:8" ht="41.25" customHeight="1" x14ac:dyDescent="0.2">
      <c r="B510" s="8" t="str">
        <f>MasterTable[Group Title]</f>
        <v>Professional, Scientific And Technical Services</v>
      </c>
      <c r="C510" s="8" t="str">
        <f>MasterTable[Sub-Group Title]</f>
        <v>Management, Legal and Accounting Services</v>
      </c>
      <c r="D510" s="9" t="str">
        <f>MasterTable[Name]</f>
        <v>Chartered Accountants Australia New Zealand</v>
      </c>
      <c r="E510" s="10" t="str">
        <f>MasterTable[Website]</f>
        <v>http://www.charteredaccountants.com.au/</v>
      </c>
      <c r="F510" s="10" t="str">
        <f>MasterTable[Phone]</f>
        <v>08 9420 0400</v>
      </c>
      <c r="G510" s="10" t="str">
        <f>MasterTable[Email]</f>
        <v>service@charteredaccountantsanz.com</v>
      </c>
      <c r="H510" s="10" t="str">
        <f>MasterTable[Post]</f>
        <v>GPO Box 9985, Perth WA 6848</v>
      </c>
    </row>
    <row r="511" spans="2:8" ht="41.25" customHeight="1" x14ac:dyDescent="0.2">
      <c r="B511" s="8" t="str">
        <f>MasterTable[Group Title]</f>
        <v>Professional, Scientific And Technical Services</v>
      </c>
      <c r="C511" s="8" t="str">
        <f>MasterTable[Sub-Group Title]</f>
        <v>Management, Legal and Accounting Services</v>
      </c>
      <c r="D511" s="9" t="str">
        <f>MasterTable[Name]</f>
        <v>CPA Australia</v>
      </c>
      <c r="E511" s="10" t="str">
        <f>MasterTable[Website]</f>
        <v>https://www.cpaaustralia.com.au/</v>
      </c>
      <c r="F511" s="10" t="str">
        <f>MasterTable[Phone]</f>
        <v>1300 73 73 73</v>
      </c>
      <c r="G511" s="10" t="str">
        <f>MasterTable[Email]</f>
        <v>memberservice@cpaaustralia.com.au</v>
      </c>
      <c r="H511" s="10" t="str">
        <f>MasterTable[Post]</f>
        <v>PO Box 7378, Cloisters Square, Perth WA 6850</v>
      </c>
    </row>
    <row r="512" spans="2:8" ht="41.25" customHeight="1" x14ac:dyDescent="0.2">
      <c r="B512" s="8" t="str">
        <f>MasterTable[Group Title]</f>
        <v>Professional, Scientific And Technical Services</v>
      </c>
      <c r="C512" s="8" t="str">
        <f>MasterTable[Sub-Group Title]</f>
        <v>Management, Legal and Accounting Services</v>
      </c>
      <c r="D512" s="9" t="str">
        <f>MasterTable[Name]</f>
        <v>The Tax Institute</v>
      </c>
      <c r="E512" s="10" t="str">
        <f>MasterTable[Website]</f>
        <v>https://www.taxinstitute.com.au/</v>
      </c>
      <c r="F512" s="10" t="str">
        <f>MasterTable[Phone]</f>
        <v>08 6165 6600</v>
      </c>
      <c r="G512" s="10" t="str">
        <f>MasterTable[Email]</f>
        <v>wa@taxinstitute.com.au</v>
      </c>
      <c r="H512" s="10" t="str">
        <f>MasterTable[Post]</f>
        <v>Level 10, Parmelia House, 191 St. George's Terrace, Perth WA 6000</v>
      </c>
    </row>
    <row r="513" spans="2:8" ht="41.25" customHeight="1" x14ac:dyDescent="0.2">
      <c r="B513" s="8" t="str">
        <f>MasterTable[Group Title]</f>
        <v>Professional, Scientific And Technical Services</v>
      </c>
      <c r="C513" s="8" t="str">
        <f>MasterTable[Sub-Group Title]</f>
        <v>Management, Legal and Accounting Services</v>
      </c>
      <c r="D513" s="9" t="str">
        <f>MasterTable[Name]</f>
        <v>Australian Bookkeepers Association</v>
      </c>
      <c r="E513" s="10" t="str">
        <f>MasterTable[Website]</f>
        <v>http://www.austbook.net/aba/</v>
      </c>
      <c r="F513" s="10" t="str">
        <f>MasterTable[Phone]</f>
        <v>1300 856 710</v>
      </c>
      <c r="G513" s="10" t="str">
        <f>MasterTable[Email]</f>
        <v xml:space="preserve"> info@austbook.net</v>
      </c>
      <c r="H513" s="10" t="str">
        <f>MasterTable[Post]</f>
        <v>PO Box 1140, Springwood QLD 4127</v>
      </c>
    </row>
    <row r="514" spans="2:8" ht="41.25" customHeight="1" x14ac:dyDescent="0.2">
      <c r="B514" s="8" t="str">
        <f>MasterTable[Group Title]</f>
        <v>Professional, Scientific And Technical Services</v>
      </c>
      <c r="C514" s="8" t="str">
        <f>MasterTable[Sub-Group Title]</f>
        <v>Management, Legal and Accounting Services</v>
      </c>
      <c r="D514" s="9" t="str">
        <f>MasterTable[Name]</f>
        <v>Institute of Management Consultants</v>
      </c>
      <c r="E514" s="10" t="str">
        <f>MasterTable[Website]</f>
        <v>https://www.imc.org.au/</v>
      </c>
      <c r="F514" s="10" t="str">
        <f>MasterTable[Phone]</f>
        <v>1800 800 719</v>
      </c>
      <c r="G514" s="10" t="str">
        <f>MasterTable[Email]</f>
        <v>imc@imc.org.au</v>
      </c>
      <c r="H514" s="10" t="str">
        <f>MasterTable[Post]</f>
        <v>Suite 999, 45 Glenferrie Road, Malvern VIC 3144</v>
      </c>
    </row>
    <row r="515" spans="2:8" ht="41.25" customHeight="1" x14ac:dyDescent="0.2">
      <c r="B515" s="8" t="str">
        <f>MasterTable[Group Title]</f>
        <v>Professional, Scientific And Technical Services</v>
      </c>
      <c r="C515" s="8" t="str">
        <f>MasterTable[Sub-Group Title]</f>
        <v>Management, Legal and Accounting Services</v>
      </c>
      <c r="D515" s="9" t="str">
        <f>MasterTable[Name]</f>
        <v>Australian Institute of Company Directors</v>
      </c>
      <c r="E515" s="10" t="str">
        <f>MasterTable[Website]</f>
        <v>http://aicd.companydirectors.com.au/</v>
      </c>
      <c r="F515" s="10" t="str">
        <f>MasterTable[Phone]</f>
        <v>08 9320 1700</v>
      </c>
      <c r="G515" s="10" t="str">
        <f>MasterTable[Email]</f>
        <v>wa@aicd.com.au</v>
      </c>
      <c r="H515" s="10" t="str">
        <f>MasterTable[Post]</f>
        <v>PO Box Z5333, St Georges Terrace, Perth WA 6831</v>
      </c>
    </row>
    <row r="516" spans="2:8" ht="41.25" customHeight="1" x14ac:dyDescent="0.2">
      <c r="B516" s="8" t="str">
        <f>MasterTable[Group Title]</f>
        <v>Professional, Scientific And Technical Services</v>
      </c>
      <c r="C516" s="8" t="str">
        <f>MasterTable[Sub-Group Title]</f>
        <v>Management, Legal and Accounting Services</v>
      </c>
      <c r="D516" s="9" t="str">
        <f>MasterTable[Name]</f>
        <v>Australian Institute of Management Western Australia</v>
      </c>
      <c r="E516" s="10" t="str">
        <f>MasterTable[Website]</f>
        <v>https://aimwa.com</v>
      </c>
      <c r="F516" s="10" t="str">
        <f>MasterTable[Phone]</f>
        <v>08 9383 8088</v>
      </c>
      <c r="G516" s="10" t="str">
        <f>MasterTable[Email]</f>
        <v>aimwa@aimwa.com</v>
      </c>
      <c r="H516" s="10" t="str">
        <f>MasterTable[Post]</f>
        <v>PO Box 195, Wembley WA 6913</v>
      </c>
    </row>
    <row r="517" spans="2:8" ht="41.25" customHeight="1" x14ac:dyDescent="0.2">
      <c r="B517" s="8" t="str">
        <f>MasterTable[Group Title]</f>
        <v>Professional, Scientific And Technical Services</v>
      </c>
      <c r="C517" s="8" t="str">
        <f>MasterTable[Sub-Group Title]</f>
        <v>Market Research and Statistical Services</v>
      </c>
      <c r="D517" s="9" t="str">
        <f>MasterTable[Name]</f>
        <v>Australian Social &amp; Market Research Society</v>
      </c>
      <c r="E517" s="10" t="str">
        <f>MasterTable[Website]</f>
        <v>https://www.amsrs.com.au/</v>
      </c>
      <c r="F517" s="10" t="str">
        <f>MasterTable[Phone]</f>
        <v>1300 364 832</v>
      </c>
      <c r="G517" s="10" t="str">
        <f>MasterTable[Email]</f>
        <v>amsrs@amsrs.com.au</v>
      </c>
      <c r="H517" s="10" t="str">
        <f>MasterTable[Post]</f>
        <v xml:space="preserve"> Level 1, 3 Queen Street, Glebe NSW 2037</v>
      </c>
    </row>
    <row r="518" spans="2:8" ht="41.25" customHeight="1" x14ac:dyDescent="0.2">
      <c r="B518" s="8" t="str">
        <f>MasterTable[Group Title]</f>
        <v>Professional, Scientific And Technical Services</v>
      </c>
      <c r="C518" s="8" t="str">
        <f>MasterTable[Sub-Group Title]</f>
        <v>Market Research and Statistical Services</v>
      </c>
      <c r="D518" s="9" t="str">
        <f>MasterTable[Name]</f>
        <v>Statistical Society of Australia</v>
      </c>
      <c r="E518" s="10" t="str">
        <f>MasterTable[Website]</f>
        <v>http://www.statsoc.org.au/</v>
      </c>
      <c r="F518" s="10" t="str">
        <f>MasterTable[Phone]</f>
        <v>02 6251 3647</v>
      </c>
      <c r="G518" s="10" t="str">
        <f>MasterTable[Email]</f>
        <v>eo@statsoc.org.au</v>
      </c>
      <c r="H518" s="10" t="str">
        <f>MasterTable[Post]</f>
        <v>PO Box 213, Belconnen ACT 2616</v>
      </c>
    </row>
    <row r="519" spans="2:8" ht="41.25" customHeight="1" x14ac:dyDescent="0.2">
      <c r="B519" s="8" t="str">
        <f>MasterTable[Group Title]</f>
        <v>Professional, Scientific And Technical Services</v>
      </c>
      <c r="C519" s="8" t="str">
        <f>MasterTable[Sub-Group Title]</f>
        <v>Other Services</v>
      </c>
      <c r="D519" s="9" t="str">
        <f>MasterTable[Name]</f>
        <v>Australian Institute of Professional Photography</v>
      </c>
      <c r="E519" s="10" t="str">
        <f>MasterTable[Website]</f>
        <v>http://aipp.com.au/</v>
      </c>
      <c r="F519" s="10" t="str">
        <f>MasterTable[Phone]</f>
        <v>03 9890 9399</v>
      </c>
      <c r="G519" s="10" t="str">
        <f>MasterTable[Email]</f>
        <v>admin@aipp.com.au</v>
      </c>
      <c r="H519" s="10" t="str">
        <f>MasterTable[Post]</f>
        <v>Suite G.03, 171 Union Road, Surrey Hills VIC 3127</v>
      </c>
    </row>
    <row r="520" spans="2:8" ht="41.25" customHeight="1" x14ac:dyDescent="0.2">
      <c r="B520" s="8" t="str">
        <f>MasterTable[Group Title]</f>
        <v>Professional, Scientific And Technical Services</v>
      </c>
      <c r="C520" s="4" t="str">
        <f>MasterTable[Sub-Group Title]</f>
        <v>Other Services</v>
      </c>
      <c r="D520" s="9" t="str">
        <f>MasterTable[Name]</f>
        <v>Australian Institute of Interpreters and Translators</v>
      </c>
      <c r="E520" s="10" t="str">
        <f>MasterTable[Website]</f>
        <v>https://www.ausit.org/</v>
      </c>
      <c r="F520" s="10" t="str">
        <f>MasterTable[Phone]</f>
        <v>1800 284 181</v>
      </c>
      <c r="G520" s="10" t="str">
        <f>MasterTable[Email]</f>
        <v>admin@ausit.org</v>
      </c>
      <c r="H520" s="10" t="str">
        <f>MasterTable[Post]</f>
        <v>PO Box 546, East Melbourne VIC 3002</v>
      </c>
    </row>
    <row r="521" spans="2:8" ht="41.25" customHeight="1" x14ac:dyDescent="0.2">
      <c r="B521" s="8" t="str">
        <f>MasterTable[Group Title]</f>
        <v>Professional, Scientific And Technical Services</v>
      </c>
      <c r="C521" s="4" t="str">
        <f>MasterTable[Sub-Group Title]</f>
        <v>Other Services</v>
      </c>
      <c r="D521" s="9" t="str">
        <f>MasterTable[Name]</f>
        <v>Australian Veterinary Association</v>
      </c>
      <c r="E521" s="10" t="str">
        <f>MasterTable[Website]</f>
        <v>http://www.ava.com.au/</v>
      </c>
      <c r="F521" s="10" t="str">
        <f>MasterTable[Phone]</f>
        <v>08 9388 9600</v>
      </c>
      <c r="G521" s="10" t="str">
        <f>MasterTable[Email]</f>
        <v>N/A</v>
      </c>
      <c r="H521" s="10" t="str">
        <f>MasterTable[Post]</f>
        <v>Unit 4, Level 1, 22 Railway Road, Subiaco WA 6008</v>
      </c>
    </row>
    <row r="522" spans="2:8" ht="41.25" customHeight="1" x14ac:dyDescent="0.2">
      <c r="B522" s="8" t="str">
        <f>MasterTable[Group Title]</f>
        <v>Professional, Scientific And Technical Services</v>
      </c>
      <c r="C522" s="4" t="str">
        <f>MasterTable[Sub-Group Title]</f>
        <v>Scientific Services</v>
      </c>
      <c r="D522" s="9" t="str">
        <f>MasterTable[Name]</f>
        <v>Science Industry Australia</v>
      </c>
      <c r="E522" s="10" t="str">
        <f>MasterTable[Website]</f>
        <v>http://scienceindustry.com.au/</v>
      </c>
      <c r="F522" s="10" t="str">
        <f>MasterTable[Phone]</f>
        <v>03 9872 5111</v>
      </c>
      <c r="G522" s="10" t="str">
        <f>MasterTable[Email]</f>
        <v>N/A</v>
      </c>
      <c r="H522" s="10" t="str">
        <f>MasterTable[Post]</f>
        <v>Unit 18, 26 Burgess Road, Bayswater VIC 3153</v>
      </c>
    </row>
    <row r="523" spans="2:8" ht="41.25" customHeight="1" x14ac:dyDescent="0.2">
      <c r="B523" s="8" t="str">
        <f>MasterTable[Group Title]</f>
        <v>Professional, Scientific And Technical Services</v>
      </c>
      <c r="C523" s="4" t="str">
        <f>MasterTable[Sub-Group Title]</f>
        <v>Scientific Services</v>
      </c>
      <c r="D523" s="9" t="str">
        <f>MasterTable[Name]</f>
        <v>National Association of Testing Authorities</v>
      </c>
      <c r="E523" s="10" t="str">
        <f>MasterTable[Website]</f>
        <v>http://www.nata.com.au/</v>
      </c>
      <c r="F523" s="10" t="str">
        <f>MasterTable[Phone]</f>
        <v>08 9486 2800</v>
      </c>
      <c r="G523" s="10" t="str">
        <f>MasterTable[Email]</f>
        <v>N/A</v>
      </c>
      <c r="H523" s="10" t="str">
        <f>MasterTable[Post]</f>
        <v>Business Centre, 2A Brodie Hall Drive, Bentley WA 6102</v>
      </c>
    </row>
    <row r="524" spans="2:8" ht="41.25" customHeight="1" x14ac:dyDescent="0.2">
      <c r="B524" s="8" t="str">
        <f>MasterTable[Group Title]</f>
        <v>Professional, Scientific And Technical Services</v>
      </c>
      <c r="C524" s="4" t="str">
        <f>MasterTable[Sub-Group Title]</f>
        <v>Specialist Consultants</v>
      </c>
      <c r="D524" s="9" t="str">
        <f>MasterTable[Name]</f>
        <v>Australian Entertainment Agents Association</v>
      </c>
      <c r="E524" s="10" t="str">
        <f>MasterTable[Website]</f>
        <v>http://www.aeaa.com.au/</v>
      </c>
      <c r="F524" s="10" t="str">
        <f>MasterTable[Phone]</f>
        <v>0491 149 934</v>
      </c>
      <c r="G524" s="10" t="str">
        <f>MasterTable[Email]</f>
        <v>president@aeaa.com.au</v>
      </c>
      <c r="H524" s="10" t="str">
        <f>MasterTable[Post]</f>
        <v>PO Box 7257, Upper Ferntree Gully VIC 3156</v>
      </c>
    </row>
    <row r="525" spans="2:8" ht="41.25" customHeight="1" x14ac:dyDescent="0.2">
      <c r="B525" s="8" t="str">
        <f>MasterTable[Group Title]</f>
        <v>Professional, Scientific And Technical Services</v>
      </c>
      <c r="C525" s="4" t="str">
        <f>MasterTable[Sub-Group Title]</f>
        <v>Specialist Consultants</v>
      </c>
      <c r="D525" s="9" t="str">
        <f>MasterTable[Name]</f>
        <v>Australian Association of Agricultural Consultants (WA)</v>
      </c>
      <c r="E525" s="10" t="str">
        <f>MasterTable[Website]</f>
        <v>http://www.aaacwa.com.au/</v>
      </c>
      <c r="F525" s="10" t="str">
        <f>MasterTable[Phone]</f>
        <v>0429 043 493</v>
      </c>
      <c r="G525" s="10" t="str">
        <f>MasterTable[Email]</f>
        <v>info@aaacwa.com.au</v>
      </c>
      <c r="H525" s="10" t="str">
        <f>MasterTable[Post]</f>
        <v>PO Box 6242, Swanbourne WA 6010</v>
      </c>
    </row>
    <row r="526" spans="2:8" ht="41.25" customHeight="1" x14ac:dyDescent="0.2">
      <c r="B526" s="8" t="str">
        <f>MasterTable[Group Title]</f>
        <v>Professional, Scientific And Technical Services</v>
      </c>
      <c r="C526" s="4" t="str">
        <f>MasterTable[Sub-Group Title]</f>
        <v>Specialist Consultants</v>
      </c>
      <c r="D526" s="9" t="str">
        <f>MasterTable[Name]</f>
        <v>Environmental Consultants Association (WA)</v>
      </c>
      <c r="E526" s="10" t="str">
        <f>MasterTable[Website]</f>
        <v>https://www.eca.org.au/</v>
      </c>
      <c r="F526" s="10" t="str">
        <f>MasterTable[Phone]</f>
        <v>0449 660 621</v>
      </c>
      <c r="G526" s="10" t="str">
        <f>MasterTable[Email]</f>
        <v>admin@eca.org.au</v>
      </c>
      <c r="H526" s="10" t="str">
        <f>MasterTable[Post]</f>
        <v>PO Box 971, West Perth WA 6872</v>
      </c>
    </row>
    <row r="527" spans="2:8" ht="41.25" customHeight="1" x14ac:dyDescent="0.2">
      <c r="B527" s="8" t="str">
        <f>MasterTable[Group Title]</f>
        <v>Professional, Scientific And Technical Services</v>
      </c>
      <c r="C527" s="4" t="str">
        <f>MasterTable[Sub-Group Title]</f>
        <v>Specialist Consultants</v>
      </c>
      <c r="D527" s="9" t="str">
        <f>MasterTable[Name]</f>
        <v>Recruitment &amp; Consulting Services Association</v>
      </c>
      <c r="E527" s="10" t="str">
        <f>MasterTable[Website]</f>
        <v>http://www.rcsa.com.au/</v>
      </c>
      <c r="F527" s="10" t="str">
        <f>MasterTable[Phone]</f>
        <v xml:space="preserve">03 9663 0555 </v>
      </c>
      <c r="G527" s="10" t="str">
        <f>MasterTable[Email]</f>
        <v>info@rcsa.com.au</v>
      </c>
      <c r="H527" s="10" t="str">
        <f>MasterTable[Post]</f>
        <v>PO Box 18028, Collins Street East VIC 8003</v>
      </c>
    </row>
    <row r="528" spans="2:8" ht="41.25" customHeight="1" x14ac:dyDescent="0.2">
      <c r="B528" s="8" t="str">
        <f>MasterTable[Group Title]</f>
        <v>Professional, Scientific And Technical Services</v>
      </c>
      <c r="C528" s="4" t="str">
        <f>MasterTable[Sub-Group Title]</f>
        <v>Specialist Consultants</v>
      </c>
      <c r="D528" s="9" t="str">
        <f>MasterTable[Name]</f>
        <v>Australian Contaminated Land Consultants Association</v>
      </c>
      <c r="E528" s="10" t="str">
        <f>MasterTable[Website]</f>
        <v>http://www.aclca.org.au/</v>
      </c>
      <c r="F528" s="10" t="str">
        <f>MasterTable[Phone]</f>
        <v>0408 197 470</v>
      </c>
      <c r="G528" s="10" t="str">
        <f>MasterTable[Email]</f>
        <v>wa@aclca.org.au</v>
      </c>
      <c r="H528" s="10" t="str">
        <f>MasterTable[Post]</f>
        <v>Level 3, 1 Havelock Street, West Perth WA 6005</v>
      </c>
    </row>
    <row r="529" spans="2:8" ht="41.25" customHeight="1" x14ac:dyDescent="0.2">
      <c r="B529" s="8" t="str">
        <f>MasterTable[Group Title]</f>
        <v>Public Administration And Safety</v>
      </c>
      <c r="C529" s="4" t="str">
        <f>MasterTable[Sub-Group Title]</f>
        <v>Central Government Administration</v>
      </c>
      <c r="D529" s="9" t="str">
        <f>MasterTable[Name]</f>
        <v>Australian Public Service Commission</v>
      </c>
      <c r="E529" s="10" t="str">
        <f>MasterTable[Website]</f>
        <v>http://www.apsc.gov.au/</v>
      </c>
      <c r="F529" s="10" t="str">
        <f>MasterTable[Phone]</f>
        <v>02 6202 3500</v>
      </c>
      <c r="G529" s="10" t="str">
        <f>MasterTable[Email]</f>
        <v>N/A</v>
      </c>
      <c r="H529" s="10" t="str">
        <f>MasterTable[Post]</f>
        <v>Ground Floor, 16 Furzer Street, Phillip ACT 2606</v>
      </c>
    </row>
    <row r="530" spans="2:8" ht="41.25" customHeight="1" x14ac:dyDescent="0.2">
      <c r="B530" s="8" t="str">
        <f>MasterTable[Group Title]</f>
        <v>Public Administration And Safety</v>
      </c>
      <c r="C530" s="4" t="str">
        <f>MasterTable[Sub-Group Title]</f>
        <v>Justice, Public Order and Safety</v>
      </c>
      <c r="D530" s="9" t="str">
        <f>MasterTable[Name]</f>
        <v>Department of the Attorney General</v>
      </c>
      <c r="E530" s="10" t="str">
        <f>MasterTable[Website]</f>
        <v>http://www.courts.dotag.wa.gov.au/</v>
      </c>
      <c r="F530" s="10" t="str">
        <f>MasterTable[Phone]</f>
        <v xml:space="preserve">08 9425 2222 </v>
      </c>
      <c r="G530" s="10" t="str">
        <f>MasterTable[Email]</f>
        <v>N/A</v>
      </c>
      <c r="H530" s="10" t="str">
        <f>MasterTable[Post]</f>
        <v>International House, 26 St Georges Terrace, Perth WA 6000</v>
      </c>
    </row>
    <row r="531" spans="2:8" ht="41.25" customHeight="1" x14ac:dyDescent="0.2">
      <c r="B531" s="8" t="str">
        <f>MasterTable[Group Title]</f>
        <v>Public Administration And Safety</v>
      </c>
      <c r="C531" s="4" t="str">
        <f>MasterTable[Sub-Group Title]</f>
        <v>Justice, Public Order and Safety</v>
      </c>
      <c r="D531" s="9" t="str">
        <f>MasterTable[Name]</f>
        <v>Department of Fire and Emergency Services</v>
      </c>
      <c r="E531" s="10" t="str">
        <f>MasterTable[Website]</f>
        <v>https://www.dfes.wa.gov.au</v>
      </c>
      <c r="F531" s="10" t="str">
        <f>MasterTable[Phone]</f>
        <v>08 9395 9300</v>
      </c>
      <c r="G531" s="10" t="str">
        <f>MasterTable[Email]</f>
        <v>N/A</v>
      </c>
      <c r="H531" s="10" t="str">
        <f>MasterTable[Post]</f>
        <v>GPO Box P1174, Perth WA 6844</v>
      </c>
    </row>
    <row r="532" spans="2:8" ht="41.25" customHeight="1" x14ac:dyDescent="0.2">
      <c r="B532" s="8" t="str">
        <f>MasterTable[Group Title]</f>
        <v>Public Administration And Safety</v>
      </c>
      <c r="C532" s="4" t="str">
        <f>MasterTable[Sub-Group Title]</f>
        <v>Justice, Public Order and Safety</v>
      </c>
      <c r="D532" s="9" t="str">
        <f>MasterTable[Name]</f>
        <v>The Royal Life Saving Society WA</v>
      </c>
      <c r="E532" s="10" t="str">
        <f>MasterTable[Website]</f>
        <v>https://lifesavingwa.com.au/</v>
      </c>
      <c r="F532" s="10" t="str">
        <f>MasterTable[Phone]</f>
        <v>08 9383 8200</v>
      </c>
      <c r="G532" s="10" t="str">
        <f>MasterTable[Email]</f>
        <v>N/A</v>
      </c>
      <c r="H532" s="10" t="str">
        <f>MasterTable[Post]</f>
        <v>PO Box 28, Floreat Forum WA 6014</v>
      </c>
    </row>
    <row r="533" spans="2:8" ht="41.25" customHeight="1" x14ac:dyDescent="0.2">
      <c r="B533" s="8" t="str">
        <f>MasterTable[Group Title]</f>
        <v>Public Administration And Safety</v>
      </c>
      <c r="C533" s="4" t="str">
        <f>MasterTable[Sub-Group Title]</f>
        <v>Justice, Public Order and Safety</v>
      </c>
      <c r="D533" s="9" t="str">
        <f>MasterTable[Name]</f>
        <v>Australian Security Industry Association Ltd</v>
      </c>
      <c r="E533" s="10" t="str">
        <f>MasterTable[Website]</f>
        <v>http://www.asial.com.au/</v>
      </c>
      <c r="F533" s="10" t="str">
        <f>MasterTable[Phone]</f>
        <v>1300 127 425</v>
      </c>
      <c r="G533" s="10" t="str">
        <f>MasterTable[Email]</f>
        <v>security@asial.com.au</v>
      </c>
      <c r="H533" s="10" t="str">
        <f>MasterTable[Post]</f>
        <v>PO Box 1338, Crows Nest NSW 1585</v>
      </c>
    </row>
    <row r="534" spans="2:8" ht="41.25" customHeight="1" x14ac:dyDescent="0.2">
      <c r="B534" s="8" t="str">
        <f>MasterTable[Group Title]</f>
        <v>Public Administration And Safety</v>
      </c>
      <c r="C534" s="4" t="str">
        <f>MasterTable[Sub-Group Title]</f>
        <v>Local Government Administration</v>
      </c>
      <c r="D534" s="9" t="str">
        <f>MasterTable[Name]</f>
        <v>Western Australia Local Government Association</v>
      </c>
      <c r="E534" s="10" t="str">
        <f>MasterTable[Website]</f>
        <v>http://walga.asn.au/</v>
      </c>
      <c r="F534" s="10" t="str">
        <f>MasterTable[Phone]</f>
        <v>08 9213 2000</v>
      </c>
      <c r="G534" s="10" t="str">
        <f>MasterTable[Email]</f>
        <v>info@walga.asn.au</v>
      </c>
      <c r="H534" s="10" t="str">
        <f>MasterTable[Post]</f>
        <v>PO Box 1544, West Perth WA 6872</v>
      </c>
    </row>
    <row r="535" spans="2:8" ht="41.25" customHeight="1" x14ac:dyDescent="0.2">
      <c r="B535" s="8" t="str">
        <f>MasterTable[Group Title]</f>
        <v>Public Administration And Safety</v>
      </c>
      <c r="C535" s="4" t="str">
        <f>MasterTable[Sub-Group Title]</f>
        <v>State Government Administration</v>
      </c>
      <c r="D535" s="9" t="str">
        <f>MasterTable[Name]</f>
        <v>Public Sector Commission</v>
      </c>
      <c r="E535" s="10" t="str">
        <f>MasterTable[Website]</f>
        <v>https://publicsector.wa.gov.au/</v>
      </c>
      <c r="F535" s="10" t="str">
        <f>MasterTable[Phone]</f>
        <v>08 6552 8500</v>
      </c>
      <c r="G535" s="10" t="str">
        <f>MasterTable[Email]</f>
        <v>admin@psc.wa.gov.au</v>
      </c>
      <c r="H535" s="10" t="str">
        <f>MasterTable[Post]</f>
        <v>Locked Bag 3002, West Perth WA 6872</v>
      </c>
    </row>
    <row r="536" spans="2:8" ht="41.25" customHeight="1" x14ac:dyDescent="0.2">
      <c r="B536" s="8" t="str">
        <f>MasterTable[Group Title]</f>
        <v>Rental, Hiring &amp; Real Estate Services</v>
      </c>
      <c r="C536" s="4" t="str">
        <f>MasterTable[Sub-Group Title]</f>
        <v>Rental Property Operators &amp; Real Estate Services</v>
      </c>
      <c r="D536" s="9" t="str">
        <f>MasterTable[Name]</f>
        <v>Property Owners Association of Western Australia</v>
      </c>
      <c r="E536" s="10" t="str">
        <f>MasterTable[Website]</f>
        <v>http://www.poawa.com.au/</v>
      </c>
      <c r="F536" s="10" t="str">
        <f>MasterTable[Phone]</f>
        <v>08 9384 7583</v>
      </c>
      <c r="G536" s="10" t="str">
        <f>MasterTable[Email]</f>
        <v>info@poawa.com.au</v>
      </c>
      <c r="H536" s="10" t="str">
        <f>MasterTable[Post]</f>
        <v>PO Box 863, Morley WA 6943</v>
      </c>
    </row>
    <row r="537" spans="2:8" ht="41.25" customHeight="1" x14ac:dyDescent="0.2">
      <c r="B537" s="8" t="str">
        <f>MasterTable[Group Title]</f>
        <v>Rental, Hiring &amp; Real Estate Services</v>
      </c>
      <c r="C537" s="4" t="str">
        <f>MasterTable[Sub-Group Title]</f>
        <v>Rental Property Operators &amp; Real Estate Services</v>
      </c>
      <c r="D537" s="9" t="str">
        <f>MasterTable[Name]</f>
        <v>Property Council of Australia</v>
      </c>
      <c r="E537" s="10" t="str">
        <f>MasterTable[Website]</f>
        <v>https://www.propertycouncil.com.au/</v>
      </c>
      <c r="F537" s="10" t="str">
        <f>MasterTable[Phone]</f>
        <v>08 9426 1200</v>
      </c>
      <c r="G537" s="10" t="str">
        <f>MasterTable[Email]</f>
        <v>wa@propertycouncil.com.au</v>
      </c>
      <c r="H537" s="10" t="str">
        <f>MasterTable[Post]</f>
        <v xml:space="preserve">Mezzanine Level, Australia Place, 15-17 William Street, Perth WA 6000 </v>
      </c>
    </row>
    <row r="538" spans="2:8" ht="41.25" customHeight="1" x14ac:dyDescent="0.2">
      <c r="B538" s="8" t="str">
        <f>MasterTable[Group Title]</f>
        <v>Rental, Hiring &amp; Real Estate Services</v>
      </c>
      <c r="C538" s="4" t="str">
        <f>MasterTable[Sub-Group Title]</f>
        <v>Rental Property Operators &amp; Real Estate Services</v>
      </c>
      <c r="D538" s="9" t="str">
        <f>MasterTable[Name]</f>
        <v>Real Estate Institute of Western Australia</v>
      </c>
      <c r="E538" s="10" t="str">
        <f>MasterTable[Website]</f>
        <v>http://reiwa.com.au/</v>
      </c>
      <c r="F538" s="10" t="str">
        <f>MasterTable[Phone]</f>
        <v xml:space="preserve">08 9380 8222 </v>
      </c>
      <c r="G538" s="10" t="str">
        <f>MasterTable[Email]</f>
        <v>N/A</v>
      </c>
      <c r="H538" s="10" t="str">
        <f>MasterTable[Post]</f>
        <v xml:space="preserve">PO Box 8099, Subiaco East WA 6008 </v>
      </c>
    </row>
    <row r="539" spans="2:8" ht="41.25" customHeight="1" x14ac:dyDescent="0.2">
      <c r="B539" s="8" t="str">
        <f>MasterTable[Group Title]</f>
        <v>Rental, Hiring &amp; Real Estate Services</v>
      </c>
      <c r="C539" s="4" t="str">
        <f>MasterTable[Sub-Group Title]</f>
        <v>Rental Property Operators &amp; Real Estate Services</v>
      </c>
      <c r="D539" s="9" t="str">
        <f>MasterTable[Name]</f>
        <v>Australian Property Institute</v>
      </c>
      <c r="E539" s="10" t="str">
        <f>MasterTable[Website]</f>
        <v>https://www.api.org.au/</v>
      </c>
      <c r="F539" s="10" t="str">
        <f>MasterTable[Phone]</f>
        <v>08 9381 7288</v>
      </c>
      <c r="G539" s="10" t="str">
        <f>MasterTable[Email]</f>
        <v>wa@api.org.au</v>
      </c>
      <c r="H539" s="10" t="str">
        <f>MasterTable[Post]</f>
        <v>PO Box 8049, Subiaco East WA 6008</v>
      </c>
    </row>
    <row r="540" spans="2:8" ht="41.25" customHeight="1" x14ac:dyDescent="0.2">
      <c r="B540" s="8" t="str">
        <f>MasterTable[Group Title]</f>
        <v>Rental, Hiring &amp; Real Estate Services</v>
      </c>
      <c r="C540" s="4" t="str">
        <f>MasterTable[Sub-Group Title]</f>
        <v>Rental, Hiring &amp; Leasing</v>
      </c>
      <c r="D540" s="9" t="str">
        <f>MasterTable[Name]</f>
        <v>Hire and Rental Industry Association</v>
      </c>
      <c r="E540" s="10" t="str">
        <f>MasterTable[Website]</f>
        <v>https://www.hireandrental.com.au/</v>
      </c>
      <c r="F540" s="10" t="str">
        <f>MasterTable[Phone]</f>
        <v>02 9998 2255</v>
      </c>
      <c r="G540" s="10" t="str">
        <f>MasterTable[Email]</f>
        <v>info@hireandrental.com.au</v>
      </c>
      <c r="H540" s="10" t="str">
        <f>MasterTable[Post]</f>
        <v>PO Box 1304, Mona Vale NSW 1660</v>
      </c>
    </row>
    <row r="541" spans="2:8" ht="41.25" customHeight="1" x14ac:dyDescent="0.2">
      <c r="B541" s="8" t="str">
        <f>MasterTable[Group Title]</f>
        <v>Rental, Hiring &amp; Real Estate Services</v>
      </c>
      <c r="C541" s="4" t="str">
        <f>MasterTable[Sub-Group Title]</f>
        <v>Rental, Hiring &amp; Leasing</v>
      </c>
      <c r="D541" s="9" t="str">
        <f>MasterTable[Name]</f>
        <v>Australian Equipment Lessors Association</v>
      </c>
      <c r="E541" s="10" t="str">
        <f>MasterTable[Website]</f>
        <v>http://aela.asn.au/</v>
      </c>
      <c r="F541" s="10" t="str">
        <f>MasterTable[Phone]</f>
        <v>02 9231 5479</v>
      </c>
      <c r="G541" s="10" t="str">
        <f>MasterTable[Email]</f>
        <v>helen@afc.asn.au</v>
      </c>
      <c r="H541" s="10" t="str">
        <f>MasterTable[Post]</f>
        <v>Level 8, 39 Martin Place, Sydney NSW 2000</v>
      </c>
    </row>
    <row r="542" spans="2:8" ht="41.25" customHeight="1" x14ac:dyDescent="0.2">
      <c r="B542" s="8" t="str">
        <f>MasterTable[Group Title]</f>
        <v>Transport, Logistics and Warehousing</v>
      </c>
      <c r="C542" s="4" t="str">
        <f>MasterTable[Sub-Group Title]</f>
        <v>Air and Space Transport</v>
      </c>
      <c r="D542" s="9" t="str">
        <f>MasterTable[Name]</f>
        <v>International Air Transport Association</v>
      </c>
      <c r="E542" s="10" t="str">
        <f>MasterTable[Website]</f>
        <v>http://www.iata.org/</v>
      </c>
      <c r="F542" s="10" t="str">
        <f>MasterTable[Phone]</f>
        <v>N/A</v>
      </c>
      <c r="G542" s="10" t="str">
        <f>MasterTable[Email]</f>
        <v>N/A</v>
      </c>
      <c r="H542" s="10" t="str">
        <f>MasterTable[Post]</f>
        <v xml:space="preserve">PO Box 3563, Sydney NSW 2001 </v>
      </c>
    </row>
    <row r="543" spans="2:8" ht="41.25" customHeight="1" x14ac:dyDescent="0.2">
      <c r="B543" s="8" t="str">
        <f>MasterTable[Group Title]</f>
        <v>Transport, Logistics and Warehousing</v>
      </c>
      <c r="C543" s="4" t="str">
        <f>MasterTable[Sub-Group Title]</f>
        <v>Air and Space Transport</v>
      </c>
      <c r="D543" s="9" t="str">
        <f>MasterTable[Name]</f>
        <v>Space Industry Association of Australia</v>
      </c>
      <c r="E543" s="10" t="str">
        <f>MasterTable[Website]</f>
        <v>http://www.spaceindustry.com.au/</v>
      </c>
      <c r="F543" s="10" t="str">
        <f>MasterTable[Phone]</f>
        <v>(08) 8229 2444</v>
      </c>
      <c r="G543" s="10" t="str">
        <f>MasterTable[Email]</f>
        <v>contactus@spaceindustry.com.au</v>
      </c>
      <c r="H543" s="10" t="str">
        <f>MasterTable[Post]</f>
        <v>c/- Nova Systems, 27-31 London Road, Mile End SA 5031</v>
      </c>
    </row>
    <row r="544" spans="2:8" ht="41.25" customHeight="1" x14ac:dyDescent="0.2">
      <c r="B544" s="8" t="str">
        <f>MasterTable[Group Title]</f>
        <v>Transport, Logistics and Warehousing</v>
      </c>
      <c r="C544" s="4" t="str">
        <f>MasterTable[Sub-Group Title]</f>
        <v>Air and Space Transport</v>
      </c>
      <c r="D544" s="9" t="str">
        <f>MasterTable[Name]</f>
        <v>Australian Helicopter Industry Association</v>
      </c>
      <c r="E544" s="10" t="str">
        <f>MasterTable[Website]</f>
        <v>http://www.austhia.com/</v>
      </c>
      <c r="F544" s="10" t="str">
        <f>MasterTable[Phone]</f>
        <v>0415 641 774</v>
      </c>
      <c r="G544" s="10" t="str">
        <f>MasterTable[Email]</f>
        <v>N/A</v>
      </c>
      <c r="H544" s="10" t="str">
        <f>MasterTable[Post]</f>
        <v>PO Box 462, Carina QLD 4152</v>
      </c>
    </row>
    <row r="545" spans="2:8" ht="41.25" customHeight="1" x14ac:dyDescent="0.2">
      <c r="B545" s="8" t="str">
        <f>MasterTable[Group Title]</f>
        <v>Transport, Logistics and Warehousing</v>
      </c>
      <c r="C545" s="4" t="str">
        <f>MasterTable[Sub-Group Title]</f>
        <v>Freight Forwarding &amp; Customs Clearance</v>
      </c>
      <c r="D545" s="9" t="str">
        <f>MasterTable[Name]</f>
        <v>Australian Federation of International Forwarders</v>
      </c>
      <c r="E545" s="10" t="str">
        <f>MasterTable[Website]</f>
        <v>http://www.afif.asn.au/</v>
      </c>
      <c r="F545" s="10" t="str">
        <f>MasterTable[Phone]</f>
        <v>02 9314 3055</v>
      </c>
      <c r="G545" s="10" t="str">
        <f>MasterTable[Email]</f>
        <v>afif@afif.asn.au</v>
      </c>
      <c r="H545" s="10" t="str">
        <f>MasterTable[Post]</f>
        <v>Westfield Office Tower, Suite 403, Level 3, 152 Bunnerong Road, Eastgardens NSW 2036</v>
      </c>
    </row>
    <row r="546" spans="2:8" ht="41.25" customHeight="1" x14ac:dyDescent="0.2">
      <c r="B546" s="8" t="str">
        <f>MasterTable[Group Title]</f>
        <v>Transport, Logistics and Warehousing</v>
      </c>
      <c r="C546" s="4" t="str">
        <f>MasterTable[Sub-Group Title]</f>
        <v>Freight Forwarding &amp; Customs Clearance</v>
      </c>
      <c r="D546" s="9" t="str">
        <f>MasterTable[Name]</f>
        <v>Customs Brokers and Forwarders Council of Australia</v>
      </c>
      <c r="E546" s="10" t="str">
        <f>MasterTable[Website]</f>
        <v>http://www.cbfca.com.au/</v>
      </c>
      <c r="F546" s="10" t="str">
        <f>MasterTable[Phone]</f>
        <v>07 3256 1244</v>
      </c>
      <c r="G546" s="10" t="str">
        <f>MasterTable[Email]</f>
        <v>cbfcano@cbfca.com.au</v>
      </c>
      <c r="H546" s="10" t="str">
        <f>MasterTable[Post]</f>
        <v>PO Box 303, Hamilton QLD 4007</v>
      </c>
    </row>
    <row r="547" spans="2:8" ht="41.25" customHeight="1" x14ac:dyDescent="0.2">
      <c r="B547" s="8" t="str">
        <f>MasterTable[Group Title]</f>
        <v>Transport, Logistics and Warehousing</v>
      </c>
      <c r="C547" s="4" t="str">
        <f>MasterTable[Sub-Group Title]</f>
        <v>General</v>
      </c>
      <c r="D547" s="9" t="str">
        <f>MasterTable[Name]</f>
        <v>Australian Logistics Council</v>
      </c>
      <c r="E547" s="10" t="str">
        <f>MasterTable[Website]</f>
        <v>http://www.austlogistics.com.au/</v>
      </c>
      <c r="F547" s="10" t="str">
        <f>MasterTable[Phone]</f>
        <v>02 6273 0755</v>
      </c>
      <c r="G547" s="10" t="str">
        <f>MasterTable[Email]</f>
        <v>admin@austlogistics.com.au</v>
      </c>
      <c r="H547" s="10" t="str">
        <f>MasterTable[Post]</f>
        <v>PO Box 20, Deakin West ACT 2600</v>
      </c>
    </row>
    <row r="548" spans="2:8" ht="41.25" customHeight="1" x14ac:dyDescent="0.2">
      <c r="B548" s="8" t="str">
        <f>MasterTable[Group Title]</f>
        <v>Transport, Logistics and Warehousing</v>
      </c>
      <c r="C548" s="4" t="str">
        <f>MasterTable[Sub-Group Title]</f>
        <v>Postal and Courier Pick-up and Delivery Services</v>
      </c>
      <c r="D548" s="9" t="str">
        <f>MasterTable[Name]</f>
        <v>Courier Association of Western Australia</v>
      </c>
      <c r="E548" s="10" t="str">
        <f>MasterTable[Website]</f>
        <v>http://www.courierswa.com.au/</v>
      </c>
      <c r="F548" s="10" t="str">
        <f>MasterTable[Phone]</f>
        <v>N/A</v>
      </c>
      <c r="G548" s="10" t="str">
        <f>MasterTable[Email]</f>
        <v>secretary@courierswa.com.au</v>
      </c>
      <c r="H548" s="10" t="str">
        <f>MasterTable[Post]</f>
        <v>N/A</v>
      </c>
    </row>
    <row r="549" spans="2:8" ht="41.25" customHeight="1" x14ac:dyDescent="0.2">
      <c r="B549" s="8" t="str">
        <f>MasterTable[Group Title]</f>
        <v>Transport, Logistics and Warehousing</v>
      </c>
      <c r="C549" s="4" t="str">
        <f>MasterTable[Sub-Group Title]</f>
        <v>Postal and Courier Pick-up and Delivery Services</v>
      </c>
      <c r="D549" s="9" t="str">
        <f>MasterTable[Name]</f>
        <v>Post Office Agents Association Ltd</v>
      </c>
      <c r="E549" s="10" t="str">
        <f>MasterTable[Website]</f>
        <v>http://poaal.com.au/</v>
      </c>
      <c r="F549" s="10" t="str">
        <f>MasterTable[Phone]</f>
        <v>03 9654 4533</v>
      </c>
      <c r="G549" s="10" t="str">
        <f>MasterTable[Email]</f>
        <v>N/A</v>
      </c>
      <c r="H549" s="10" t="str">
        <f>MasterTable[Post]</f>
        <v>PO Box 190, Carlton South VIC 3053</v>
      </c>
    </row>
    <row r="550" spans="2:8" ht="41.25" customHeight="1" x14ac:dyDescent="0.2">
      <c r="B550" s="8" t="str">
        <f>MasterTable[Group Title]</f>
        <v>Transport, Logistics and Warehousing</v>
      </c>
      <c r="C550" s="4" t="str">
        <f>MasterTable[Sub-Group Title]</f>
        <v>Rail Transport</v>
      </c>
      <c r="D550" s="9" t="str">
        <f>MasterTable[Name]</f>
        <v>Australasian Railway Association</v>
      </c>
      <c r="E550" s="10" t="str">
        <f>MasterTable[Website]</f>
        <v>https://ara.net.au/</v>
      </c>
      <c r="F550" s="10" t="str">
        <f>MasterTable[Phone]</f>
        <v>02 6270 4501</v>
      </c>
      <c r="G550" s="10" t="str">
        <f>MasterTable[Email]</f>
        <v>ara@ara.net.au</v>
      </c>
      <c r="H550" s="10" t="str">
        <f>MasterTable[Post]</f>
        <v xml:space="preserve">PO Box 4608, Kingston  ACT  2604 </v>
      </c>
    </row>
    <row r="551" spans="2:8" ht="41.25" customHeight="1" x14ac:dyDescent="0.2">
      <c r="B551" s="8" t="str">
        <f>MasterTable[Group Title]</f>
        <v>Transport, Logistics and Warehousing</v>
      </c>
      <c r="C551" s="4" t="str">
        <f>MasterTable[Sub-Group Title]</f>
        <v>Road Transport</v>
      </c>
      <c r="D551" s="9" t="str">
        <f>MasterTable[Name]</f>
        <v>National Road Transport Association</v>
      </c>
      <c r="E551" s="10" t="str">
        <f>MasterTable[Website]</f>
        <v>http://www.natroad.com.au/</v>
      </c>
      <c r="F551" s="10" t="str">
        <f>MasterTable[Phone]</f>
        <v>02 6295 3000</v>
      </c>
      <c r="G551" s="10" t="str">
        <f>MasterTable[Email]</f>
        <v xml:space="preserve"> info@natroad.com.au</v>
      </c>
      <c r="H551" s="10" t="str">
        <f>MasterTable[Post]</f>
        <v>PO Box 3656, Manuka ACT 2603</v>
      </c>
    </row>
    <row r="552" spans="2:8" ht="41.25" customHeight="1" x14ac:dyDescent="0.2">
      <c r="B552" s="8" t="str">
        <f>MasterTable[Group Title]</f>
        <v>Transport, Logistics and Warehousing</v>
      </c>
      <c r="C552" s="4" t="str">
        <f>MasterTable[Sub-Group Title]</f>
        <v>Road Transport</v>
      </c>
      <c r="D552" s="9" t="str">
        <f>MasterTable[Name]</f>
        <v>Australian Trucking Association</v>
      </c>
      <c r="E552" s="10" t="str">
        <f>MasterTable[Website]</f>
        <v>http://www.truck.net.au/</v>
      </c>
      <c r="F552" s="10" t="str">
        <f>MasterTable[Phone]</f>
        <v>02 6253 6900</v>
      </c>
      <c r="G552" s="10" t="str">
        <f>MasterTable[Email]</f>
        <v>N/A</v>
      </c>
      <c r="H552" s="10" t="str">
        <f>MasterTable[Post]</f>
        <v>Minter Ellison Building, 25 National Circuit, Forrest ACT 2603</v>
      </c>
    </row>
    <row r="553" spans="2:8" ht="41.25" customHeight="1" x14ac:dyDescent="0.2">
      <c r="B553" s="8" t="str">
        <f>MasterTable[Group Title]</f>
        <v>Transport, Logistics and Warehousing</v>
      </c>
      <c r="C553" s="4" t="str">
        <f>MasterTable[Sub-Group Title]</f>
        <v>Road Transport</v>
      </c>
      <c r="D553" s="9" t="str">
        <f>MasterTable[Name]</f>
        <v>Australian Road Transport Suppliers Association</v>
      </c>
      <c r="E553" s="10" t="str">
        <f>MasterTable[Website]</f>
        <v>http://www.artsa.com.au/</v>
      </c>
      <c r="F553" s="10" t="str">
        <f>MasterTable[Phone]</f>
        <v>03 9818 7899</v>
      </c>
      <c r="G553" s="10" t="str">
        <f>MasterTable[Email]</f>
        <v>exec@artsa.com.au</v>
      </c>
      <c r="H553" s="10" t="str">
        <f>MasterTable[Post]</f>
        <v>PO Box 2230, Hawthorn LPO VIC 3122</v>
      </c>
    </row>
    <row r="554" spans="2:8" ht="41.25" customHeight="1" x14ac:dyDescent="0.2">
      <c r="B554" s="8" t="str">
        <f>MasterTable[Group Title]</f>
        <v>Transport, Logistics and Warehousing</v>
      </c>
      <c r="C554" s="4" t="str">
        <f>MasterTable[Sub-Group Title]</f>
        <v>Road Transport</v>
      </c>
      <c r="D554" s="9" t="str">
        <f>MasterTable[Name]</f>
        <v>Australian Taxi Industry Association</v>
      </c>
      <c r="E554" s="10" t="str">
        <f>MasterTable[Website]</f>
        <v>http://www.atia.com.au/</v>
      </c>
      <c r="F554" s="10" t="str">
        <f>MasterTable[Phone]</f>
        <v>07 3467 3560</v>
      </c>
      <c r="G554" s="10" t="str">
        <f>MasterTable[Email]</f>
        <v>N/A</v>
      </c>
      <c r="H554" s="10" t="str">
        <f>MasterTable[Post]</f>
        <v xml:space="preserve">PO Box 1388, North Lakes QLD 4509 </v>
      </c>
    </row>
    <row r="555" spans="2:8" ht="41.25" customHeight="1" x14ac:dyDescent="0.2">
      <c r="B555" s="8" t="str">
        <f>MasterTable[Group Title]</f>
        <v>Transport, Logistics and Warehousing</v>
      </c>
      <c r="C555" s="4" t="str">
        <f>MasterTable[Sub-Group Title]</f>
        <v>Road Transport</v>
      </c>
      <c r="D555" s="9" t="str">
        <f>MasterTable[Name]</f>
        <v>BusWA (WA Road Transport Association)</v>
      </c>
      <c r="E555" s="10" t="str">
        <f>MasterTable[Website]</f>
        <v>http://www.warta.com.au/about-us/our-divisions/buswa/</v>
      </c>
      <c r="F555" s="10" t="str">
        <f>MasterTable[Phone]</f>
        <v>08 9355 3022</v>
      </c>
      <c r="G555" s="10" t="str">
        <f>MasterTable[Email]</f>
        <v>N/A</v>
      </c>
      <c r="H555" s="10" t="str">
        <f>MasterTable[Post]</f>
        <v>PO Box 1929, Malaga WA 6944</v>
      </c>
    </row>
    <row r="556" spans="2:8" ht="41.25" customHeight="1" x14ac:dyDescent="0.2">
      <c r="B556" s="8" t="str">
        <f>MasterTable[Group Title]</f>
        <v>Transport, Logistics and Warehousing</v>
      </c>
      <c r="C556" s="4" t="str">
        <f>MasterTable[Sub-Group Title]</f>
        <v>Road Transport</v>
      </c>
      <c r="D556" s="9" t="str">
        <f>MasterTable[Name]</f>
        <v>Hire and Rental Industry Association</v>
      </c>
      <c r="E556" s="10" t="str">
        <f>MasterTable[Website]</f>
        <v>https://www.hireandrental.com.au/</v>
      </c>
      <c r="F556" s="10" t="str">
        <f>MasterTable[Phone]</f>
        <v>02 9998 2255</v>
      </c>
      <c r="G556" s="10" t="str">
        <f>MasterTable[Email]</f>
        <v>info@hireandrental.com.au</v>
      </c>
      <c r="H556" s="10" t="str">
        <f>MasterTable[Post]</f>
        <v>PO Box 1304, Mona Vale NSW 1660</v>
      </c>
    </row>
    <row r="557" spans="2:8" ht="41.25" customHeight="1" x14ac:dyDescent="0.2">
      <c r="B557" s="8" t="str">
        <f>MasterTable[Group Title]</f>
        <v>Transport, Logistics and Warehousing</v>
      </c>
      <c r="C557" s="4" t="str">
        <f>MasterTable[Sub-Group Title]</f>
        <v>Warehousing and Storage Services</v>
      </c>
      <c r="D557" s="9" t="str">
        <f>MasterTable[Name]</f>
        <v>Australian Warehousing Association</v>
      </c>
      <c r="E557" s="10" t="str">
        <f>MasterTable[Website]</f>
        <v>http://auswa.asn.au/</v>
      </c>
      <c r="F557" s="10" t="str">
        <f>MasterTable[Phone]</f>
        <v>0418 213 144</v>
      </c>
      <c r="G557" s="10" t="str">
        <f>MasterTable[Email]</f>
        <v>bill@auswa.asn.au</v>
      </c>
      <c r="H557" s="10" t="str">
        <f>MasterTable[Post]</f>
        <v>N/A</v>
      </c>
    </row>
    <row r="558" spans="2:8" ht="41.25" customHeight="1" x14ac:dyDescent="0.2">
      <c r="B558" s="8" t="str">
        <f>MasterTable[Group Title]</f>
        <v>Transport, Logistics and Warehousing</v>
      </c>
      <c r="C558" s="4" t="str">
        <f>MasterTable[Sub-Group Title]</f>
        <v>Warehousing and Storage Services</v>
      </c>
      <c r="D558" s="9" t="str">
        <f>MasterTable[Name]</f>
        <v>Self Storage Association of Australasia</v>
      </c>
      <c r="E558" s="10" t="str">
        <f>MasterTable[Website]</f>
        <v>https://www.selfstorage.org.au/</v>
      </c>
      <c r="F558" s="10" t="str">
        <f>MasterTable[Phone]</f>
        <v xml:space="preserve">1800 067 313 </v>
      </c>
      <c r="G558" s="10" t="str">
        <f>MasterTable[Email]</f>
        <v>N/A</v>
      </c>
      <c r="H558" s="10" t="str">
        <f>MasterTable[Post]</f>
        <v>Unit 4 - 2 Enterprise Drive, Bundoora VIC 3083</v>
      </c>
    </row>
    <row r="559" spans="2:8" ht="41.25" customHeight="1" x14ac:dyDescent="0.2">
      <c r="B559" s="8" t="str">
        <f>MasterTable[Group Title]</f>
        <v>Transport, Logistics and Warehousing</v>
      </c>
      <c r="C559" s="4" t="str">
        <f>MasterTable[Sub-Group Title]</f>
        <v>Water Transport</v>
      </c>
      <c r="D559" s="9" t="str">
        <f>MasterTable[Name]</f>
        <v>Maritime Industry Australia</v>
      </c>
      <c r="E559" s="10" t="str">
        <f>MasterTable[Website]</f>
        <v>http://www.asa.com.au/</v>
      </c>
      <c r="F559" s="10" t="str">
        <f>MasterTable[Phone]</f>
        <v>03 9647 6000</v>
      </c>
      <c r="G559" s="10" t="str">
        <f>MasterTable[Email]</f>
        <v>admin@mial.com.au</v>
      </c>
      <c r="H559" s="10" t="str">
        <f>MasterTable[Post]</f>
        <v>Level 1, 4 Princes St, Port Melbourne VIC 3207</v>
      </c>
    </row>
    <row r="560" spans="2:8" ht="41.25" customHeight="1" x14ac:dyDescent="0.2">
      <c r="B560" s="8" t="str">
        <f>MasterTable[Group Title]</f>
        <v>Transport, Logistics and Warehousing</v>
      </c>
      <c r="C560" s="4" t="str">
        <f>MasterTable[Sub-Group Title]</f>
        <v>Water Transport</v>
      </c>
      <c r="D560" s="9" t="str">
        <f>MasterTable[Name]</f>
        <v>Shipping Australia Ltd</v>
      </c>
      <c r="E560" s="10" t="str">
        <f>MasterTable[Website]</f>
        <v>https://shippingaustralia.com.au/</v>
      </c>
      <c r="F560" s="10" t="str">
        <f>MasterTable[Phone]</f>
        <v>02 9266 9900</v>
      </c>
      <c r="G560" s="10" t="str">
        <f>MasterTable[Email]</f>
        <v>admin@shippingaustralia.com.au</v>
      </c>
      <c r="H560" s="10" t="str">
        <f>MasterTable[Post]</f>
        <v>PO Box Q388, Sydney NSW 1230</v>
      </c>
    </row>
    <row r="561" spans="2:8" ht="41.25" customHeight="1" x14ac:dyDescent="0.2">
      <c r="B561" s="8" t="str">
        <f>MasterTable[Group Title]</f>
        <v>Transport, Logistics and Warehousing</v>
      </c>
      <c r="C561" s="8" t="str">
        <f>MasterTable[Sub-Group Title]</f>
        <v>Water Transport</v>
      </c>
      <c r="D561" s="9" t="str">
        <f>MasterTable[Name]</f>
        <v>Interferry</v>
      </c>
      <c r="E561" s="10" t="str">
        <f>MasterTable[Website]</f>
        <v>http://www.interferry.com/</v>
      </c>
      <c r="F561" s="10" t="str">
        <f>MasterTable[Phone]</f>
        <v>0419 306 363</v>
      </c>
      <c r="G561" s="10" t="str">
        <f>MasterTable[Email]</f>
        <v>mike.grainger@interferry.com</v>
      </c>
      <c r="H561" s="10" t="str">
        <f>MasterTable[Post]</f>
        <v>5 Sunmont Street, Hobart TAS 7009</v>
      </c>
    </row>
    <row r="562" spans="2:8" ht="41.25" customHeight="1" x14ac:dyDescent="0.2">
      <c r="B562" s="8" t="str">
        <f>MasterTable[Group Title]</f>
        <v>Transport, Logistics and Warehousing</v>
      </c>
      <c r="C562" s="8" t="str">
        <f>MasterTable[Sub-Group Title]</f>
        <v>Water Transport</v>
      </c>
      <c r="D562" s="9" t="str">
        <f>MasterTable[Name]</f>
        <v>Freight &amp; Trade Alliance / Australian Peak Shippers Association</v>
      </c>
      <c r="E562" s="10" t="str">
        <f>MasterTable[Website]</f>
        <v>http://www.ftalliance.com.au/</v>
      </c>
      <c r="F562" s="10" t="str">
        <f>MasterTable[Phone]</f>
        <v>03 8545 0498</v>
      </c>
      <c r="G562" s="10" t="str">
        <f>MasterTable[Email]</f>
        <v>info@FTAlliance.com.au</v>
      </c>
      <c r="H562" s="10" t="str">
        <f>MasterTable[Post]</f>
        <v>Level 3, Building 3, Acacia Place, Notting Hill VIC 3168</v>
      </c>
    </row>
    <row r="563" spans="2:8" ht="41.25" customHeight="1" x14ac:dyDescent="0.2">
      <c r="B563" s="8" t="str">
        <f>MasterTable[Group Title]</f>
        <v>Transport, Logistics and Warehousing</v>
      </c>
      <c r="C563" s="8" t="str">
        <f>MasterTable[Sub-Group Title]</f>
        <v>Water Transport</v>
      </c>
      <c r="D563" s="9" t="str">
        <f>MasterTable[Name]</f>
        <v>Ports Australia</v>
      </c>
      <c r="E563" s="10" t="str">
        <f>MasterTable[Website]</f>
        <v>http://www.portsaustralia.com.au/</v>
      </c>
      <c r="F563" s="10" t="str">
        <f>MasterTable[Phone]</f>
        <v>02 9247 7581</v>
      </c>
      <c r="G563" s="10" t="str">
        <f>MasterTable[Email]</f>
        <v>info@portsaustralia.com.au</v>
      </c>
      <c r="H563" s="10" t="str">
        <f>MasterTable[Post]</f>
        <v>Level 16, 1 York Street, Sydney NSW 2000</v>
      </c>
    </row>
    <row r="564" spans="2:8" ht="41.25" customHeight="1" x14ac:dyDescent="0.2">
      <c r="B564" s="8" t="str">
        <f>MasterTable[Group Title]</f>
        <v>Unions and Employee Organisations</v>
      </c>
      <c r="C564" s="8" t="str">
        <f>MasterTable[Sub-Group Title]</f>
        <v>Unions and Employee Organisations</v>
      </c>
      <c r="D564" s="9" t="str">
        <f>MasterTable[Name]</f>
        <v>Australian Council of Trade Unions</v>
      </c>
      <c r="E564" s="10" t="str">
        <f>MasterTable[Website]</f>
        <v>http://www.actu.org.au/</v>
      </c>
      <c r="F564" s="10" t="str">
        <f>MasterTable[Phone]</f>
        <v>1300 362 223</v>
      </c>
      <c r="G564" s="10" t="str">
        <f>MasterTable[Email]</f>
        <v>help@actu.org.au</v>
      </c>
      <c r="H564" s="10" t="str">
        <f>MasterTable[Post]</f>
        <v>Level 4/365 Queen Street, Melbourne VIC 3000</v>
      </c>
    </row>
    <row r="565" spans="2:8" ht="41.25" customHeight="1" x14ac:dyDescent="0.2">
      <c r="B565" s="8" t="str">
        <f>MasterTable[Group Title]</f>
        <v>Unions and Employee Organisations</v>
      </c>
      <c r="C565" s="8" t="str">
        <f>MasterTable[Sub-Group Title]</f>
        <v>Unions and Employee Organisations</v>
      </c>
      <c r="D565" s="9" t="str">
        <f>MasterTable[Name]</f>
        <v>Community and Public Sector Union / Civil Service Association</v>
      </c>
      <c r="E565" s="10" t="str">
        <f>MasterTable[Website]</f>
        <v>http://www.cpsucsa.org/</v>
      </c>
      <c r="F565" s="10" t="str">
        <f>MasterTable[Phone]</f>
        <v>1300 733 800</v>
      </c>
      <c r="G565" s="10" t="str">
        <f>MasterTable[Email]</f>
        <v>N/A</v>
      </c>
      <c r="H565" s="10" t="str">
        <f>MasterTable[Post]</f>
        <v>PO Box X2252, Perth WA 6847</v>
      </c>
    </row>
    <row r="566" spans="2:8" ht="41.25" customHeight="1" x14ac:dyDescent="0.2">
      <c r="B566" s="8" t="str">
        <f>MasterTable[Group Title]</f>
        <v>Unions and Employee Organisations</v>
      </c>
      <c r="C566" s="8" t="str">
        <f>MasterTable[Sub-Group Title]</f>
        <v>Unions and Employee Organisations</v>
      </c>
      <c r="D566" s="9" t="str">
        <f>MasterTable[Name]</f>
        <v>Australian Education Union</v>
      </c>
      <c r="E566" s="10" t="str">
        <f>MasterTable[Website]</f>
        <v>http://www.aeufederal.org.au/</v>
      </c>
      <c r="F566" s="10" t="str">
        <f>MasterTable[Phone]</f>
        <v>03 9693 1800</v>
      </c>
      <c r="G566" s="10" t="str">
        <f>MasterTable[Email]</f>
        <v>aeu@aeufederal.org.au</v>
      </c>
      <c r="H566" s="10" t="str">
        <f>MasterTable[Post]</f>
        <v>PO Box 1158, South Melbourne VIC 3205</v>
      </c>
    </row>
    <row r="567" spans="2:8" ht="41.25" customHeight="1" x14ac:dyDescent="0.2">
      <c r="B567" s="8" t="str">
        <f>MasterTable[Group Title]</f>
        <v>Unions and Employee Organisations</v>
      </c>
      <c r="C567" s="8" t="str">
        <f>MasterTable[Sub-Group Title]</f>
        <v>Unions and Employee Organisations</v>
      </c>
      <c r="D567" s="9" t="str">
        <f>MasterTable[Name]</f>
        <v>Australian Services Union</v>
      </c>
      <c r="E567" s="10" t="str">
        <f>MasterTable[Website]</f>
        <v>http://www.asu.asn.au</v>
      </c>
      <c r="F567" s="10" t="str">
        <f>MasterTable[Phone]</f>
        <v>08 9427 7777</v>
      </c>
      <c r="G567" s="10" t="str">
        <f>MasterTable[Email]</f>
        <v>branch.secretary@asuwa.org</v>
      </c>
      <c r="H567" s="10" t="str">
        <f>MasterTable[Post]</f>
        <v>PO Box 8208, Perth Business Centre WA 6849</v>
      </c>
    </row>
    <row r="568" spans="2:8" ht="41.25" customHeight="1" x14ac:dyDescent="0.2">
      <c r="B568" s="8" t="str">
        <f>MasterTable[Group Title]</f>
        <v>Unions and Employee Organisations</v>
      </c>
      <c r="C568" s="8" t="str">
        <f>MasterTable[Sub-Group Title]</f>
        <v>Unions and Employee Organisations</v>
      </c>
      <c r="D568" s="9" t="str">
        <f>MasterTable[Name]</f>
        <v>Australian Workers Union</v>
      </c>
      <c r="E568" s="10" t="str">
        <f>MasterTable[Website]</f>
        <v>https://www.awu.net.au/</v>
      </c>
      <c r="F568" s="10" t="str">
        <f>MasterTable[Phone]</f>
        <v>1300 885 653</v>
      </c>
      <c r="G568" s="10" t="str">
        <f>MasterTable[Email]</f>
        <v>members@nat.awu.net.au</v>
      </c>
      <c r="H568" s="10" t="str">
        <f>MasterTable[Post]</f>
        <v>Level 10, 377-383 Sussex Street, Sydney NSW 2000</v>
      </c>
    </row>
    <row r="569" spans="2:8" ht="41.25" customHeight="1" x14ac:dyDescent="0.2">
      <c r="B569" s="8" t="str">
        <f>MasterTable[Group Title]</f>
        <v>Unions and Employee Organisations</v>
      </c>
      <c r="C569" s="8" t="str">
        <f>MasterTable[Sub-Group Title]</f>
        <v>Unions and Employee Organisations</v>
      </c>
      <c r="D569" s="9" t="str">
        <f>MasterTable[Name]</f>
        <v>Unions WA</v>
      </c>
      <c r="E569" s="10" t="str">
        <f>MasterTable[Website]</f>
        <v>http://www.unionswa.com.au/</v>
      </c>
      <c r="F569" s="10" t="str">
        <f>MasterTable[Phone]</f>
        <v>08 9328 7877</v>
      </c>
      <c r="G569" s="10" t="str">
        <f>MasterTable[Email]</f>
        <v>unionsyes@unionswa.com.au</v>
      </c>
      <c r="H569" s="10" t="str">
        <f>MasterTable[Post]</f>
        <v>PO Box Z5380, St Georges Tce, Perth WA 6831</v>
      </c>
    </row>
    <row r="570" spans="2:8" ht="41.25" customHeight="1" x14ac:dyDescent="0.2">
      <c r="B570" s="8" t="str">
        <f>MasterTable[Group Title]</f>
        <v>Unions and Employee Organisations</v>
      </c>
      <c r="C570" s="8" t="str">
        <f>MasterTable[Sub-Group Title]</f>
        <v>Unions and Employee Organisations</v>
      </c>
      <c r="D570" s="9" t="str">
        <f>MasterTable[Name]</f>
        <v>Australian Manufacturing Workers Union</v>
      </c>
      <c r="E570" s="10" t="str">
        <f>MasterTable[Website]</f>
        <v>http://www.amwu.org.au/</v>
      </c>
      <c r="F570" s="10" t="str">
        <f>MasterTable[Phone]</f>
        <v>1300 732 698</v>
      </c>
      <c r="G570" s="10" t="str">
        <f>MasterTable[Email]</f>
        <v>info@amwu.asn.au</v>
      </c>
      <c r="H570" s="10" t="str">
        <f>MasterTable[Post]</f>
        <v>PO Box 160, Granville NSW 2142</v>
      </c>
    </row>
    <row r="571" spans="2:8" ht="41.25" customHeight="1" x14ac:dyDescent="0.2">
      <c r="B571" s="8" t="str">
        <f>MasterTable[Group Title]</f>
        <v>Unions and Employee Organisations</v>
      </c>
      <c r="C571" s="8" t="str">
        <f>MasterTable[Sub-Group Title]</f>
        <v>Unions and Employee Organisations</v>
      </c>
      <c r="D571" s="9" t="str">
        <f>MasterTable[Name]</f>
        <v>National Union of Workers</v>
      </c>
      <c r="E571" s="10" t="str">
        <f>MasterTable[Website]</f>
        <v>https://www.nuw.org.au/</v>
      </c>
      <c r="F571" s="10" t="str">
        <f>MasterTable[Phone]</f>
        <v>08 9473 0713</v>
      </c>
      <c r="G571" s="10" t="str">
        <f>MasterTable[Email]</f>
        <v>nuwassist@nuw.org.au</v>
      </c>
      <c r="H571" s="10" t="str">
        <f>MasterTable[Post]</f>
        <v>5/896 Beaufort Street, Inglewood WA 6052</v>
      </c>
    </row>
    <row r="572" spans="2:8" ht="41.25" customHeight="1" x14ac:dyDescent="0.2">
      <c r="B572" s="8" t="str">
        <f>MasterTable[Group Title]</f>
        <v>Unions and Employee Organisations</v>
      </c>
      <c r="C572" s="8" t="str">
        <f>MasterTable[Sub-Group Title]</f>
        <v>Unions and Employee Organisations</v>
      </c>
      <c r="D572" s="9" t="str">
        <f>MasterTable[Name]</f>
        <v>Construction, Forestry, Mining and Energy Union (CFMEU)</v>
      </c>
      <c r="E572" s="10" t="str">
        <f>MasterTable[Website]</f>
        <v>http://www.cfmeu.asn.au</v>
      </c>
      <c r="F572" s="10" t="str">
        <f>MasterTable[Phone]</f>
        <v>02 8524 5800</v>
      </c>
      <c r="G572" s="10" t="str">
        <f>MasterTable[Email]</f>
        <v>N/A</v>
      </c>
      <c r="H572" s="10" t="str">
        <f>MasterTable[Post]</f>
        <v>PO Box Q235, Queen Victoria Building Post Office, Sydney NSW 1230</v>
      </c>
    </row>
    <row r="573" spans="2:8" ht="41.25" customHeight="1" x14ac:dyDescent="0.2">
      <c r="B573" s="8" t="str">
        <f>MasterTable[Group Title]</f>
        <v>Unions and Employee Organisations</v>
      </c>
      <c r="C573" s="8" t="str">
        <f>MasterTable[Sub-Group Title]</f>
        <v>Unions and Employee Organisations</v>
      </c>
      <c r="D573" s="9" t="str">
        <f>MasterTable[Name]</f>
        <v>Australian Nursing &amp; Midwifery Federation</v>
      </c>
      <c r="E573" s="10" t="str">
        <f>MasterTable[Website]</f>
        <v>https://www.anfiuwp.org.au/</v>
      </c>
      <c r="F573" s="10" t="str">
        <f>MasterTable[Phone]</f>
        <v>08 6218 9444</v>
      </c>
      <c r="G573" s="10" t="str">
        <f>MasterTable[Email]</f>
        <v>anf@anfiuwp.org.au</v>
      </c>
      <c r="H573" s="10" t="str">
        <f>MasterTable[Post]</f>
        <v>PO Box 8240, Perth Business Centre WA 6849</v>
      </c>
    </row>
    <row r="574" spans="2:8" ht="41.25" customHeight="1" x14ac:dyDescent="0.2">
      <c r="B574" s="8" t="str">
        <f>MasterTable[Group Title]</f>
        <v>Unions and Employee Organisations</v>
      </c>
      <c r="C574" s="8" t="str">
        <f>MasterTable[Sub-Group Title]</f>
        <v>Unions and Employee Organisations</v>
      </c>
      <c r="D574" s="9" t="str">
        <f>MasterTable[Name]</f>
        <v>Transport Workers Union</v>
      </c>
      <c r="E574" s="10" t="str">
        <f>MasterTable[Website]</f>
        <v>http://www.twu.com.au/</v>
      </c>
      <c r="F574" s="10" t="str">
        <f>MasterTable[Phone]</f>
        <v>1800 657 477</v>
      </c>
      <c r="G574" s="10" t="str">
        <f>MasterTable[Email]</f>
        <v>info@twuwa.org.au</v>
      </c>
      <c r="H574" s="10" t="str">
        <f>MasterTable[Post]</f>
        <v>PO Box 8497, Perth Business Centre WA 6849</v>
      </c>
    </row>
    <row r="575" spans="2:8" ht="41.25" customHeight="1" x14ac:dyDescent="0.2">
      <c r="B575" s="8" t="str">
        <f>MasterTable[Group Title]</f>
        <v>Unions and Employee Organisations</v>
      </c>
      <c r="C575" s="8" t="str">
        <f>MasterTable[Sub-Group Title]</f>
        <v>Unions and Employee Organisations</v>
      </c>
      <c r="D575" s="9" t="str">
        <f>MasterTable[Name]</f>
        <v>Shop, Distributive, and Allied Employees Association (SDA)</v>
      </c>
      <c r="E575" s="10" t="str">
        <f>MasterTable[Website]</f>
        <v>http://www.sda.org.au/</v>
      </c>
      <c r="F575" s="10" t="str">
        <f>MasterTable[Phone]</f>
        <v>08 9221 4321</v>
      </c>
      <c r="G575" s="10" t="str">
        <f>MasterTable[Email]</f>
        <v>sda@sdawa.asn.au</v>
      </c>
      <c r="H575" s="10" t="str">
        <f>MasterTable[Post]</f>
        <v>Level 5, 25 Barrack Street, Perth WA 6000</v>
      </c>
    </row>
    <row r="576" spans="2:8" ht="41.25" customHeight="1" x14ac:dyDescent="0.2">
      <c r="B576" s="8" t="str">
        <f>MasterTable[Group Title]</f>
        <v>Unions and Employee Organisations</v>
      </c>
      <c r="C576" s="4" t="str">
        <f>MasterTable[Sub-Group Title]</f>
        <v>Unions and Employee Organisations</v>
      </c>
      <c r="D576" s="9" t="str">
        <f>MasterTable[Name]</f>
        <v>Maritime Union of Australia</v>
      </c>
      <c r="E576" s="10" t="str">
        <f>MasterTable[Website]</f>
        <v>http://www.mua.org.au/</v>
      </c>
      <c r="F576" s="10" t="str">
        <f>MasterTable[Phone]</f>
        <v>02 9267 9134</v>
      </c>
      <c r="G576" s="10" t="str">
        <f>MasterTable[Email]</f>
        <v>muano@mua.org.au</v>
      </c>
      <c r="H576" s="10" t="str">
        <f>MasterTable[Post]</f>
        <v>Level 2, 365 Sussex Street, Sydney NSW 2000</v>
      </c>
    </row>
    <row r="577" spans="2:8" ht="41.25" customHeight="1" x14ac:dyDescent="0.2">
      <c r="B577" s="8" t="str">
        <f>MasterTable[Group Title]</f>
        <v>Unions and Employee Organisations</v>
      </c>
      <c r="C577" s="4" t="str">
        <f>MasterTable[Sub-Group Title]</f>
        <v>Unions and Employee Organisations</v>
      </c>
      <c r="D577" s="9" t="str">
        <f>MasterTable[Name]</f>
        <v>Media Entertainment &amp; Arts Alliance</v>
      </c>
      <c r="E577" s="10" t="str">
        <f>MasterTable[Website]</f>
        <v>https://www.meaa.org/</v>
      </c>
      <c r="F577" s="10" t="str">
        <f>MasterTable[Phone]</f>
        <v>1300 656 513</v>
      </c>
      <c r="G577" s="10" t="str">
        <f>MasterTable[Email]</f>
        <v>N/A</v>
      </c>
      <c r="H577" s="10" t="str">
        <f>MasterTable[Post]</f>
        <v>Locked Bag 526, Spring Hill QLD 4004</v>
      </c>
    </row>
    <row r="578" spans="2:8" ht="41.25" customHeight="1" x14ac:dyDescent="0.2">
      <c r="B578" s="8" t="str">
        <f>MasterTable[Group Title]</f>
        <v>Unions and Employee Organisations</v>
      </c>
      <c r="C578" s="4" t="str">
        <f>MasterTable[Sub-Group Title]</f>
        <v>Unions and Employee Organisations</v>
      </c>
      <c r="D578" s="9" t="str">
        <f>MasterTable[Name]</f>
        <v>National Tertiary Education Union</v>
      </c>
      <c r="E578" s="10" t="str">
        <f>MasterTable[Website]</f>
        <v>https://www.nteu.org.au/</v>
      </c>
      <c r="F578" s="10" t="str">
        <f>MasterTable[Phone]</f>
        <v>08 6114 7890</v>
      </c>
      <c r="G578" s="10" t="str">
        <f>MasterTable[Email]</f>
        <v>wa@nteu.org.au</v>
      </c>
      <c r="H578" s="10" t="str">
        <f>MasterTable[Post]</f>
        <v>1/27 Railway Road, Subiaco WA 6008</v>
      </c>
    </row>
    <row r="579" spans="2:8" ht="41.25" customHeight="1" x14ac:dyDescent="0.2">
      <c r="B579" s="8" t="str">
        <f>MasterTable[Group Title]</f>
        <v>Unions and Employee Organisations</v>
      </c>
      <c r="C579" s="4" t="str">
        <f>MasterTable[Sub-Group Title]</f>
        <v>Unions and Employee Organisations</v>
      </c>
      <c r="D579" s="9" t="str">
        <f>MasterTable[Name]</f>
        <v>National Union of Students</v>
      </c>
      <c r="E579" s="10" t="str">
        <f>MasterTable[Website]</f>
        <v>http://www.nus.org.au/</v>
      </c>
      <c r="F579" s="10" t="str">
        <f>MasterTable[Phone]</f>
        <v>N/A</v>
      </c>
      <c r="G579" s="10" t="str">
        <f>MasterTable[Email]</f>
        <v>wa.pres@nus.asn.au</v>
      </c>
      <c r="H579" s="10" t="str">
        <f>MasterTable[Post]</f>
        <v>N/A</v>
      </c>
    </row>
    <row r="580" spans="2:8" ht="41.25" customHeight="1" x14ac:dyDescent="0.2">
      <c r="B580" s="8" t="str">
        <f>MasterTable[Group Title]</f>
        <v>Unions and Employee Organisations</v>
      </c>
      <c r="C580" s="4" t="str">
        <f>MasterTable[Sub-Group Title]</f>
        <v>Unions and Employee Organisations</v>
      </c>
      <c r="D580" s="9" t="str">
        <f>MasterTable[Name]</f>
        <v>Independent Education Union</v>
      </c>
      <c r="E580" s="10" t="str">
        <f>MasterTable[Website]</f>
        <v>http://www.ieu.org.au/</v>
      </c>
      <c r="F580" s="10" t="str">
        <f>MasterTable[Phone]</f>
        <v>08 9373 1000</v>
      </c>
      <c r="G580" s="10" t="str">
        <f>MasterTable[Email]</f>
        <v>unity@ieuwa.asn.au</v>
      </c>
      <c r="H580" s="10" t="str">
        <f>MasterTable[Post]</f>
        <v>Suite 20, 63 Knutsford Ave, Rivervale WA 6103</v>
      </c>
    </row>
    <row r="581" spans="2:8" ht="41.25" customHeight="1" x14ac:dyDescent="0.2">
      <c r="B581" s="8" t="str">
        <f>MasterTable[Group Title]</f>
        <v>Unions and Employee Organisations</v>
      </c>
      <c r="C581" s="4" t="str">
        <f>MasterTable[Sub-Group Title]</f>
        <v>Unions and Employee Organisations</v>
      </c>
      <c r="D581" s="9" t="str">
        <f>MasterTable[Name]</f>
        <v>Police Federation of Australia</v>
      </c>
      <c r="E581" s="10" t="str">
        <f>MasterTable[Website]</f>
        <v>http://www.pfa.org.au/</v>
      </c>
      <c r="F581" s="10" t="str">
        <f>MasterTable[Phone]</f>
        <v>02 6239 8900</v>
      </c>
      <c r="G581" s="10" t="str">
        <f>MasterTable[Email]</f>
        <v>N/A</v>
      </c>
      <c r="H581" s="10" t="str">
        <f>MasterTable[Post]</f>
        <v>Level 1, 21 Murray Crescent, Griffith ACT 2603</v>
      </c>
    </row>
    <row r="582" spans="2:8" ht="41.25" customHeight="1" x14ac:dyDescent="0.2">
      <c r="B582" s="8" t="str">
        <f>MasterTable[Group Title]</f>
        <v>Unions and Employee Organisations</v>
      </c>
      <c r="C582" s="4" t="str">
        <f>MasterTable[Sub-Group Title]</f>
        <v>Unions and Employee Organisations</v>
      </c>
      <c r="D582" s="9" t="str">
        <f>MasterTable[Name]</f>
        <v>Professionals Australia</v>
      </c>
      <c r="E582" s="10" t="str">
        <f>MasterTable[Website]</f>
        <v>http://www.professionalsaustralia.org.au/</v>
      </c>
      <c r="F582" s="10" t="str">
        <f>MasterTable[Phone]</f>
        <v>1300 273 762</v>
      </c>
      <c r="G582" s="10" t="str">
        <f>MasterTable[Email]</f>
        <v>info@ProfessionalsAustralia.org.au</v>
      </c>
      <c r="H582" s="10" t="str">
        <f>MasterTable[Post]</f>
        <v>163 Eastern Rd, South Melbourne VIC 3205</v>
      </c>
    </row>
    <row r="583" spans="2:8" ht="41.25" customHeight="1" x14ac:dyDescent="0.2">
      <c r="B583" s="8" t="str">
        <f>MasterTable[Group Title]</f>
        <v>Unions and Employee Organisations</v>
      </c>
      <c r="C583" s="4" t="str">
        <f>MasterTable[Sub-Group Title]</f>
        <v>Unions and Employee Organisations</v>
      </c>
      <c r="D583" s="9" t="str">
        <f>MasterTable[Name]</f>
        <v>Rail Tram &amp; Bus Union</v>
      </c>
      <c r="E583" s="10" t="str">
        <f>MasterTable[Website]</f>
        <v>http://www.rtbu.org.au/</v>
      </c>
      <c r="F583" s="10" t="str">
        <f>MasterTable[Phone]</f>
        <v>08 9225 6722</v>
      </c>
      <c r="G583" s="10" t="str">
        <f>MasterTable[Email]</f>
        <v>general@rtbuwa.asn.au</v>
      </c>
      <c r="H583" s="10" t="str">
        <f>MasterTable[Post]</f>
        <v>2/10 Nash Street, Perth WA 6000</v>
      </c>
    </row>
    <row r="584" spans="2:8" ht="41.25" customHeight="1" x14ac:dyDescent="0.2">
      <c r="B584" s="8" t="str">
        <f>MasterTable[Group Title]</f>
        <v>Unions and Employee Organisations</v>
      </c>
      <c r="C584" s="4" t="str">
        <f>MasterTable[Sub-Group Title]</f>
        <v>Unions and Employee Organisations</v>
      </c>
      <c r="D584" s="9" t="str">
        <f>MasterTable[Name]</f>
        <v>Textile Clothing &amp; Footwear Union of Australia</v>
      </c>
      <c r="E584" s="10" t="str">
        <f>MasterTable[Website]</f>
        <v>http://tcfua.org.au/</v>
      </c>
      <c r="F584" s="10" t="str">
        <f>MasterTable[Phone]</f>
        <v>03 9639 2955</v>
      </c>
      <c r="G584" s="10" t="str">
        <f>MasterTable[Email]</f>
        <v>nationaloffice@tcfvic.org.au</v>
      </c>
      <c r="H584" s="10" t="str">
        <f>MasterTable[Post]</f>
        <v xml:space="preserve">500 Swanston Street, Carlton VIC 3053 </v>
      </c>
    </row>
    <row r="585" spans="2:8" ht="41.25" customHeight="1" x14ac:dyDescent="0.2">
      <c r="B585" s="8" t="str">
        <f>MasterTable[Group Title]</f>
        <v>Unions and Employee Organisations</v>
      </c>
      <c r="C585" s="4" t="str">
        <f>MasterTable[Sub-Group Title]</f>
        <v>Unions and Employee Organisations</v>
      </c>
      <c r="D585" s="9" t="str">
        <f>MasterTable[Name]</f>
        <v>Health Services Union</v>
      </c>
      <c r="E585" s="10" t="str">
        <f>MasterTable[Website]</f>
        <v>http://hsu.net.au/</v>
      </c>
      <c r="F585" s="10" t="str">
        <f>MasterTable[Phone]</f>
        <v>1300 478 000</v>
      </c>
      <c r="G585" s="10" t="str">
        <f>MasterTable[Email]</f>
        <v>N/A</v>
      </c>
      <c r="H585" s="10" t="str">
        <f>MasterTable[Post]</f>
        <v>Suite 408, 454 Collins Street, Melbourne VIC 3000</v>
      </c>
    </row>
    <row r="586" spans="2:8" ht="41.25" customHeight="1" x14ac:dyDescent="0.2">
      <c r="B586" s="8" t="str">
        <f>MasterTable[Group Title]</f>
        <v>Unions and Employee Organisations</v>
      </c>
      <c r="C586" s="4" t="str">
        <f>MasterTable[Sub-Group Title]</f>
        <v>Unions and Employee Organisations</v>
      </c>
      <c r="D586" s="9" t="str">
        <f>MasterTable[Name]</f>
        <v>United Firefighters Union Western Australia</v>
      </c>
      <c r="E586" s="10" t="str">
        <f>MasterTable[Website]</f>
        <v>http://www.ufuofwa.net.au/</v>
      </c>
      <c r="F586" s="10" t="str">
        <f>MasterTable[Phone]</f>
        <v>08 9228 8122</v>
      </c>
      <c r="G586" s="10" t="str">
        <f>MasterTable[Email]</f>
        <v>admin@ufuofwa.net.au</v>
      </c>
      <c r="H586" s="10" t="str">
        <f>MasterTable[Post]</f>
        <v>21 View Street, North Perth WA 6006</v>
      </c>
    </row>
    <row r="587" spans="2:8" ht="41.25" customHeight="1" x14ac:dyDescent="0.2">
      <c r="B587" s="8" t="str">
        <f>MasterTable[Group Title]</f>
        <v>Unions and Employee Organisations</v>
      </c>
      <c r="C587" s="4" t="str">
        <f>MasterTable[Sub-Group Title]</f>
        <v>Unions and Employee Organisations</v>
      </c>
      <c r="D587" s="9" t="str">
        <f>MasterTable[Name]</f>
        <v>Australasian Meat Industry Employees Union</v>
      </c>
      <c r="E587" s="10" t="str">
        <f>MasterTable[Website]</f>
        <v>http://amieu.asn.au/</v>
      </c>
      <c r="F587" s="10" t="str">
        <f>MasterTable[Phone]</f>
        <v>08 8274 4100</v>
      </c>
      <c r="G587" s="10" t="str">
        <f>MasterTable[Email]</f>
        <v>grahamsmith@internode.on.net</v>
      </c>
      <c r="H587" s="10" t="str">
        <f>MasterTable[Post]</f>
        <v>227 Henley Beach Road, Torrensville SA 5031</v>
      </c>
    </row>
    <row r="588" spans="2:8" ht="41.25" customHeight="1" x14ac:dyDescent="0.2">
      <c r="B588" s="8" t="str">
        <f>MasterTable[Group Title]</f>
        <v>Unions and Employee Organisations</v>
      </c>
      <c r="C588" s="4" t="str">
        <f>MasterTable[Sub-Group Title]</f>
        <v>Unions and Employee Organisations</v>
      </c>
      <c r="D588" s="9" t="str">
        <f>MasterTable[Name]</f>
        <v>Finance Sector Union</v>
      </c>
      <c r="E588" s="10" t="str">
        <f>MasterTable[Website]</f>
        <v>http://www.fsunion.org.au/</v>
      </c>
      <c r="F588" s="10" t="str">
        <f>MasterTable[Phone]</f>
        <v>1300 366 378</v>
      </c>
      <c r="G588" s="10" t="str">
        <f>MasterTable[Email]</f>
        <v>wa@fsunion.org.au</v>
      </c>
      <c r="H588" s="10" t="str">
        <f>MasterTable[Post]</f>
        <v>GPO Box 9893, Perth WA 6001</v>
      </c>
    </row>
    <row r="589" spans="2:8" ht="41.25" customHeight="1" x14ac:dyDescent="0.2">
      <c r="B589" s="8" t="str">
        <f>MasterTable[Group Title]</f>
        <v>Unions and Employee Organisations</v>
      </c>
      <c r="C589" s="4" t="str">
        <f>MasterTable[Sub-Group Title]</f>
        <v>Unions and Employee Organisations</v>
      </c>
      <c r="D589" s="9" t="str">
        <f>MasterTable[Name]</f>
        <v>Communications Electrical Plumbing Union (CEPU)</v>
      </c>
      <c r="E589" s="10" t="str">
        <f>MasterTable[Website]</f>
        <v>http://www.cepu.asn.au</v>
      </c>
      <c r="F589" s="10" t="str">
        <f>MasterTable[Phone]</f>
        <v xml:space="preserve">02 9663 3699 </v>
      </c>
      <c r="G589" s="10" t="str">
        <f>MasterTable[Email]</f>
        <v>admin@etuaustralia.org.au</v>
      </c>
      <c r="H589" s="10" t="str">
        <f>MasterTable[Post]</f>
        <v>N/A</v>
      </c>
    </row>
    <row r="590" spans="2:8" ht="41.25" customHeight="1" x14ac:dyDescent="0.2">
      <c r="B590" s="8" t="str">
        <f>MasterTable[Group Title]</f>
        <v>Wholesaling &amp; Retailing</v>
      </c>
      <c r="C590" s="4" t="str">
        <f>MasterTable[Sub-Group Title]</f>
        <v>General</v>
      </c>
      <c r="D590" s="9" t="str">
        <f>MasterTable[Name]</f>
        <v>Australian Retailers Association</v>
      </c>
      <c r="E590" s="10" t="str">
        <f>MasterTable[Website]</f>
        <v>http://retail.org.au/</v>
      </c>
      <c r="F590" s="10" t="str">
        <f>MasterTable[Phone]</f>
        <v>1300 368 041</v>
      </c>
      <c r="G590" s="10" t="str">
        <f>MasterTable[Email]</f>
        <v>info@retail.org.au</v>
      </c>
      <c r="H590" s="10" t="str">
        <f>MasterTable[Post]</f>
        <v>Level 1, 112 Wellington Parade, East Melbourne VIC 3002</v>
      </c>
    </row>
    <row r="591" spans="2:8" ht="41.25" customHeight="1" x14ac:dyDescent="0.2">
      <c r="B591" s="8" t="str">
        <f>MasterTable[Group Title]</f>
        <v>Wholesaling &amp; Retailing</v>
      </c>
      <c r="C591" s="4" t="str">
        <f>MasterTable[Sub-Group Title]</f>
        <v>General</v>
      </c>
      <c r="D591" s="9" t="str">
        <f>MasterTable[Name]</f>
        <v>Also check the appropriate Agriculture, Mining or Manufacturing category.</v>
      </c>
      <c r="E591" s="10" t="str">
        <f>MasterTable[Website]</f>
        <v>N/A</v>
      </c>
      <c r="F591" s="10" t="str">
        <f>MasterTable[Phone]</f>
        <v>N/A</v>
      </c>
      <c r="G591" s="10" t="str">
        <f>MasterTable[Email]</f>
        <v>N/A</v>
      </c>
      <c r="H591" s="10" t="str">
        <f>MasterTable[Post]</f>
        <v>N/A</v>
      </c>
    </row>
    <row r="592" spans="2:8" ht="41.25" customHeight="1" x14ac:dyDescent="0.2">
      <c r="B592" s="8" t="str">
        <f>MasterTable[Group Title]</f>
        <v>Wholesaling &amp; Retailing</v>
      </c>
      <c r="C592" s="4" t="str">
        <f>MasterTable[Sub-Group Title]</f>
        <v>Grocery, Liquor and Tobacco</v>
      </c>
      <c r="D592" s="9" t="str">
        <f>MasterTable[Name]</f>
        <v>Australian Food &amp; Grocery Council</v>
      </c>
      <c r="E592" s="10" t="str">
        <f>MasterTable[Website]</f>
        <v>http://www.afgc.org.au/</v>
      </c>
      <c r="F592" s="10" t="str">
        <f>MasterTable[Phone]</f>
        <v>02 6273 1466</v>
      </c>
      <c r="G592" s="10" t="str">
        <f>MasterTable[Email]</f>
        <v>N/A</v>
      </c>
      <c r="H592" s="10" t="str">
        <f>MasterTable[Post]</f>
        <v>2-4 Brisbane Ave, Barton ACT 2600</v>
      </c>
    </row>
    <row r="593" spans="2:8" ht="41.25" customHeight="1" x14ac:dyDescent="0.2">
      <c r="B593" s="8" t="str">
        <f>MasterTable[Group Title]</f>
        <v>Wholesaling &amp; Retailing</v>
      </c>
      <c r="C593" s="4" t="str">
        <f>MasterTable[Sub-Group Title]</f>
        <v>Grocery, Liquor and Tobacco</v>
      </c>
      <c r="D593" s="9" t="str">
        <f>MasterTable[Name]</f>
        <v>Food and Beverages Importers Association</v>
      </c>
      <c r="E593" s="10" t="str">
        <f>MasterTable[Website]</f>
        <v>http://www.fbia.org.au/</v>
      </c>
      <c r="F593" s="10" t="str">
        <f>MasterTable[Phone]</f>
        <v>08 8394 0008</v>
      </c>
      <c r="G593" s="10" t="str">
        <f>MasterTable[Email]</f>
        <v>info@fbia.org.au</v>
      </c>
      <c r="H593" s="10" t="str">
        <f>MasterTable[Post]</f>
        <v>PO Box 7622, Melbourne VIC 3004</v>
      </c>
    </row>
    <row r="594" spans="2:8" ht="41.25" customHeight="1" x14ac:dyDescent="0.2">
      <c r="B594" s="8" t="str">
        <f>MasterTable[Group Title]</f>
        <v>Wholesaling &amp; Retailing</v>
      </c>
      <c r="C594" s="4" t="str">
        <f>MasterTable[Sub-Group Title]</f>
        <v>Grocery, Liquor and Tobacco</v>
      </c>
      <c r="D594" s="9" t="str">
        <f>MasterTable[Name]</f>
        <v>Seafood Importers Association of Australia</v>
      </c>
      <c r="E594" s="10" t="str">
        <f>MasterTable[Website]</f>
        <v>http://www.seafoodimporters.com.au/</v>
      </c>
      <c r="F594" s="10" t="str">
        <f>MasterTable[Phone]</f>
        <v>02 9880 7010</v>
      </c>
      <c r="G594" s="10" t="str">
        <f>MasterTable[Email]</f>
        <v>seafooda@bigpond.net.au</v>
      </c>
      <c r="H594" s="10" t="str">
        <f>MasterTable[Post]</f>
        <v>N/A</v>
      </c>
    </row>
    <row r="595" spans="2:8" ht="41.25" customHeight="1" x14ac:dyDescent="0.2">
      <c r="B595" s="8" t="str">
        <f>MasterTable[Group Title]</f>
        <v>Wholesaling &amp; Retailing</v>
      </c>
      <c r="C595" s="4" t="str">
        <f>MasterTable[Sub-Group Title]</f>
        <v>Grocery, Liquor and Tobacco</v>
      </c>
      <c r="D595" s="9" t="str">
        <f>MasterTable[Name]</f>
        <v>Master Fish Merchants Association of Australia</v>
      </c>
      <c r="E595" s="10" t="str">
        <f>MasterTable[Website]</f>
        <v>http://www.mfma.com.au/</v>
      </c>
      <c r="F595" s="10" t="str">
        <f>MasterTable[Phone]</f>
        <v>02 9552 1611</v>
      </c>
      <c r="G595" s="10" t="str">
        <f>MasterTable[Email]</f>
        <v>michael@mfma.com.au</v>
      </c>
      <c r="H595" s="10" t="str">
        <f>MasterTable[Post]</f>
        <v>PO Box 247, Pyrmont NSW 2009</v>
      </c>
    </row>
    <row r="596" spans="2:8" ht="41.25" customHeight="1" x14ac:dyDescent="0.2">
      <c r="B596" s="8" t="str">
        <f>MasterTable[Group Title]</f>
        <v>Wholesaling &amp; Retailing</v>
      </c>
      <c r="C596" s="4" t="str">
        <f>MasterTable[Sub-Group Title]</f>
        <v>Grocery, Liquor and Tobacco</v>
      </c>
      <c r="D596" s="9" t="str">
        <f>MasterTable[Name]</f>
        <v>Seafood Importers Association of Australia</v>
      </c>
      <c r="E596" s="10" t="str">
        <f>MasterTable[Website]</f>
        <v>http://www.seafoodimporters.com.au/</v>
      </c>
      <c r="F596" s="10" t="str">
        <f>MasterTable[Phone]</f>
        <v>02 9880 7010</v>
      </c>
      <c r="G596" s="10" t="str">
        <f>MasterTable[Email]</f>
        <v>seafooda@bigpond.net.au</v>
      </c>
      <c r="H596" s="10" t="str">
        <f>MasterTable[Post]</f>
        <v>N/A</v>
      </c>
    </row>
    <row r="597" spans="2:8" ht="41.25" customHeight="1" x14ac:dyDescent="0.2">
      <c r="B597" s="8" t="str">
        <f>MasterTable[Group Title]</f>
        <v>Wholesaling &amp; Retailing</v>
      </c>
      <c r="C597" s="4" t="str">
        <f>MasterTable[Sub-Group Title]</f>
        <v>Grocery, Liquor and Tobacco</v>
      </c>
      <c r="D597" s="9" t="str">
        <f>MasterTable[Name]</f>
        <v>Australian Coffee Traders Association</v>
      </c>
      <c r="E597" s="10" t="str">
        <f>MasterTable[Website]</f>
        <v>http://www.acta.org.au/</v>
      </c>
      <c r="F597" s="10" t="str">
        <f>MasterTable[Phone]</f>
        <v>N/A</v>
      </c>
      <c r="G597" s="10" t="str">
        <f>MasterTable[Email]</f>
        <v>catherine@acta.org.au</v>
      </c>
      <c r="H597" s="10" t="str">
        <f>MasterTable[Post]</f>
        <v xml:space="preserve">PO Box 371, Coogee NSW 2034 </v>
      </c>
    </row>
    <row r="598" spans="2:8" ht="41.25" customHeight="1" x14ac:dyDescent="0.2">
      <c r="B598" s="8" t="str">
        <f>MasterTable[Group Title]</f>
        <v>Wholesaling &amp; Retailing</v>
      </c>
      <c r="C598" s="4" t="str">
        <f>MasterTable[Sub-Group Title]</f>
        <v>Grocery, Liquor and Tobacco</v>
      </c>
      <c r="D598" s="9" t="str">
        <f>MasterTable[Name]</f>
        <v>Australian Liquor Stores Association</v>
      </c>
      <c r="E598" s="10" t="str">
        <f>MasterTable[Website]</f>
        <v>http://www.alsa.com.au/</v>
      </c>
      <c r="F598" s="10" t="str">
        <f>MasterTable[Phone]</f>
        <v>0410 440 645</v>
      </c>
      <c r="G598" s="10" t="str">
        <f>MasterTable[Email]</f>
        <v>info@alsa.com.au</v>
      </c>
      <c r="H598" s="10" t="str">
        <f>MasterTable[Post]</f>
        <v>Suite W3G, Sydney Corporate Park, 75 - 85 O'Riordan Street, Alexandria NSW 2015</v>
      </c>
    </row>
    <row r="599" spans="2:8" ht="41.25" customHeight="1" x14ac:dyDescent="0.2">
      <c r="B599" s="8" t="str">
        <f>MasterTable[Group Title]</f>
        <v>Wholesaling &amp; Retailing</v>
      </c>
      <c r="C599" s="4" t="str">
        <f>MasterTable[Sub-Group Title]</f>
        <v>Grocery, Liquor and Tobacco</v>
      </c>
      <c r="D599" s="9" t="str">
        <f>MasterTable[Name]</f>
        <v>MGA Independent Retailers</v>
      </c>
      <c r="E599" s="10" t="str">
        <f>MasterTable[Website]</f>
        <v>http://www.mga.asn.au/</v>
      </c>
      <c r="F599" s="10" t="str">
        <f>MasterTable[Phone]</f>
        <v>1800 888 479</v>
      </c>
      <c r="G599" s="10" t="str">
        <f>MasterTable[Email]</f>
        <v>N/A</v>
      </c>
      <c r="H599" s="10" t="str">
        <f>MasterTable[Post]</f>
        <v>Suite 5/1 Milton Parade, Malvern VIC 3144</v>
      </c>
    </row>
    <row r="600" spans="2:8" ht="41.25" customHeight="1" x14ac:dyDescent="0.2">
      <c r="B600" s="8" t="str">
        <f>MasterTable[Group Title]</f>
        <v>Wholesaling &amp; Retailing</v>
      </c>
      <c r="C600" s="4" t="str">
        <f>MasterTable[Sub-Group Title]</f>
        <v>Grocery, Liquor and Tobacco</v>
      </c>
      <c r="D600" s="9" t="str">
        <f>MasterTable[Name]</f>
        <v>Liquor Stores Association of WA</v>
      </c>
      <c r="E600" s="10" t="str">
        <f>MasterTable[Website]</f>
        <v>http://www.lsawa.asn.au/</v>
      </c>
      <c r="F600" s="10" t="str">
        <f>MasterTable[Phone]</f>
        <v>1800 627 233</v>
      </c>
      <c r="G600" s="10" t="str">
        <f>MasterTable[Email]</f>
        <v>info@lsawa.asn.au</v>
      </c>
      <c r="H600" s="10" t="str">
        <f>MasterTable[Post]</f>
        <v>PO Box 1074, West Perth WA 6872</v>
      </c>
    </row>
    <row r="601" spans="2:8" ht="41.25" customHeight="1" x14ac:dyDescent="0.2">
      <c r="B601" s="8" t="str">
        <f>MasterTable[Group Title]</f>
        <v>Wholesaling &amp; Retailing</v>
      </c>
      <c r="C601" s="4" t="str">
        <f>MasterTable[Sub-Group Title]</f>
        <v>Motor Vehicles &amp; Parts</v>
      </c>
      <c r="D601" s="9" t="str">
        <f>MasterTable[Name]</f>
        <v>Australian Automotive Dealer Association</v>
      </c>
      <c r="E601" s="10" t="str">
        <f>MasterTable[Website]</f>
        <v>http://aada.asn.au/</v>
      </c>
      <c r="F601" s="10" t="str">
        <f>MasterTable[Phone]</f>
        <v>0417 755 200</v>
      </c>
      <c r="G601" s="10" t="str">
        <f>MasterTable[Email]</f>
        <v>lou.divirgilio@dvg.com.au</v>
      </c>
      <c r="H601" s="10" t="str">
        <f>MasterTable[Post]</f>
        <v>8/2728 Logan Road, Eight Mile Plains QLD 4113</v>
      </c>
    </row>
    <row r="602" spans="2:8" ht="41.25" customHeight="1" x14ac:dyDescent="0.2">
      <c r="B602" s="8" t="str">
        <f>MasterTable[Group Title]</f>
        <v>Wholesaling &amp; Retailing</v>
      </c>
      <c r="C602" s="4" t="str">
        <f>MasterTable[Sub-Group Title]</f>
        <v>Motor Vehicles &amp; Parts</v>
      </c>
      <c r="D602" s="9" t="str">
        <f>MasterTable[Name]</f>
        <v>Australian Motorcycle Dealers Association</v>
      </c>
      <c r="E602" s="10" t="str">
        <f>MasterTable[Website]</f>
        <v>http://www.amda.org.au/</v>
      </c>
      <c r="F602" s="10" t="str">
        <f>MasterTable[Phone]</f>
        <v>02 6233 0800</v>
      </c>
      <c r="G602" s="10" t="str">
        <f>MasterTable[Email]</f>
        <v>admin@mtaa.com.au</v>
      </c>
      <c r="H602" s="10" t="str">
        <f>MasterTable[Post]</f>
        <v>PO Box 6298, Kingston ACT 2604</v>
      </c>
    </row>
    <row r="603" spans="2:8" ht="41.25" customHeight="1" x14ac:dyDescent="0.2">
      <c r="B603" s="8" t="str">
        <f>MasterTable[Group Title]</f>
        <v>Wholesaling &amp; Retailing</v>
      </c>
      <c r="C603" s="4" t="str">
        <f>MasterTable[Sub-Group Title]</f>
        <v>Motor Vehicles &amp; Parts</v>
      </c>
      <c r="D603" s="9" t="str">
        <f>MasterTable[Name]</f>
        <v>Caravan Industry Association Western Australia</v>
      </c>
      <c r="E603" s="10" t="str">
        <f>MasterTable[Website]</f>
        <v>http://www.caravanwa.com.au/</v>
      </c>
      <c r="F603" s="10" t="str">
        <f>MasterTable[Phone]</f>
        <v>08 9358 5622</v>
      </c>
      <c r="G603" s="10" t="str">
        <f>MasterTable[Email]</f>
        <v>info@caravanwa.com.au</v>
      </c>
      <c r="H603" s="10" t="str">
        <f>MasterTable[Post]</f>
        <v>Unit 15, 64-66 Kent Street, Cannington WA 6107</v>
      </c>
    </row>
    <row r="604" spans="2:8" ht="41.25" customHeight="1" x14ac:dyDescent="0.2">
      <c r="B604" s="8" t="str">
        <f>MasterTable[Group Title]</f>
        <v>Wholesaling &amp; Retailing</v>
      </c>
      <c r="C604" s="4" t="str">
        <f>MasterTable[Sub-Group Title]</f>
        <v>Motor Vehicles &amp; Parts</v>
      </c>
      <c r="D604" s="9" t="str">
        <f>MasterTable[Name]</f>
        <v>Motor Trade Association of WA</v>
      </c>
      <c r="E604" s="10" t="str">
        <f>MasterTable[Website]</f>
        <v>http://mtawa.com.au/</v>
      </c>
      <c r="F604" s="10" t="str">
        <f>MasterTable[Phone]</f>
        <v>08 9233 9800</v>
      </c>
      <c r="G604" s="10" t="str">
        <f>MasterTable[Email]</f>
        <v>mtawa@mtawa.com.au</v>
      </c>
      <c r="H604" s="10" t="str">
        <f>MasterTable[Post]</f>
        <v>PO Box 1060, Balcatta WA 6914</v>
      </c>
    </row>
    <row r="605" spans="2:8" ht="41.25" customHeight="1" x14ac:dyDescent="0.2">
      <c r="B605" s="8" t="str">
        <f>MasterTable[Group Title]</f>
        <v>Wholesaling &amp; Retailing</v>
      </c>
      <c r="C605" s="4" t="str">
        <f>MasterTable[Sub-Group Title]</f>
        <v>Motor Vehicles &amp; Parts</v>
      </c>
      <c r="D605" s="9" t="str">
        <f>MasterTable[Name]</f>
        <v>Australian Automotive Aftermarket Association</v>
      </c>
      <c r="E605" s="10" t="str">
        <f>MasterTable[Website]</f>
        <v>https://www.aaaa.com.au/</v>
      </c>
      <c r="F605" s="10" t="str">
        <f>MasterTable[Phone]</f>
        <v>03 9545 3333</v>
      </c>
      <c r="G605" s="10" t="str">
        <f>MasterTable[Email]</f>
        <v>info@aaaa.com.au</v>
      </c>
      <c r="H605" s="10" t="str">
        <f>MasterTable[Post]</f>
        <v>Suite 16, Building 3, 195 Wellington Rd, Clayton VIC 3168</v>
      </c>
    </row>
    <row r="606" spans="2:8" ht="41.25" customHeight="1" x14ac:dyDescent="0.2">
      <c r="B606" s="8" t="str">
        <f>MasterTable[Group Title]</f>
        <v>Wholesaling &amp; Retailing</v>
      </c>
      <c r="C606" s="4" t="str">
        <f>MasterTable[Sub-Group Title]</f>
        <v>Non-Store Wholesaling and Retailing; Auctioning</v>
      </c>
      <c r="D606" s="9" t="str">
        <f>MasterTable[Name]</f>
        <v>Australian Livestock &amp; Property Agents Association</v>
      </c>
      <c r="E606" s="10" t="str">
        <f>MasterTable[Website]</f>
        <v>http://www.alpa.net.au/</v>
      </c>
      <c r="F606" s="10" t="str">
        <f>MasterTable[Phone]</f>
        <v>02 9262 6633</v>
      </c>
      <c r="G606" s="10" t="str">
        <f>MasterTable[Email]</f>
        <v>admin@alpa.net.au</v>
      </c>
      <c r="H606" s="10" t="str">
        <f>MasterTable[Post]</f>
        <v>Level 6, 2 Barrack St, Sydney NSW 2000</v>
      </c>
    </row>
    <row r="607" spans="2:8" ht="41.25" customHeight="1" x14ac:dyDescent="0.2">
      <c r="B607" s="8" t="str">
        <f>MasterTable[Group Title]</f>
        <v>Wholesaling &amp; Retailing</v>
      </c>
      <c r="C607" s="4" t="str">
        <f>MasterTable[Sub-Group Title]</f>
        <v>Non-Store Wholesaling and Retailing; Auctioning</v>
      </c>
      <c r="D607" s="9" t="str">
        <f>MasterTable[Name]</f>
        <v>Auctioneers &amp; Valuers Association of Australia</v>
      </c>
      <c r="E607" s="10" t="str">
        <f>MasterTable[Website]</f>
        <v>http://www.avaa.com.au/</v>
      </c>
      <c r="F607" s="10" t="str">
        <f>MasterTable[Phone]</f>
        <v>1300 300 485</v>
      </c>
      <c r="G607" s="10" t="str">
        <f>MasterTable[Email]</f>
        <v>aucval@atu.com.au</v>
      </c>
      <c r="H607" s="10" t="str">
        <f>MasterTable[Post]</f>
        <v>Level 13, 167 Macquarie Street, Sydney NSW 2000</v>
      </c>
    </row>
    <row r="608" spans="2:8" ht="41.25" customHeight="1" x14ac:dyDescent="0.2">
      <c r="B608" s="8" t="str">
        <f>MasterTable[Group Title]</f>
        <v>Wholesaling &amp; Retailing</v>
      </c>
      <c r="C608" s="4" t="str">
        <f>MasterTable[Sub-Group Title]</f>
        <v>Non-Store Wholesaling and Retailing; Auctioning</v>
      </c>
      <c r="D608" s="9" t="str">
        <f>MasterTable[Name]</f>
        <v>Direct Selling Australia</v>
      </c>
      <c r="E608" s="10" t="str">
        <f>MasterTable[Website]</f>
        <v>https://directselling.org.au/</v>
      </c>
      <c r="F608" s="10" t="str">
        <f>MasterTable[Phone]</f>
        <v>02 8567 6200</v>
      </c>
      <c r="G608" s="10" t="str">
        <f>MasterTable[Email]</f>
        <v>askus@directselling.org.au</v>
      </c>
      <c r="H608" s="10" t="str">
        <f>MasterTable[Post]</f>
        <v xml:space="preserve">PO Box 744, Kogarah NSW 2217 </v>
      </c>
    </row>
    <row r="609" spans="2:8" ht="41.25" customHeight="1" x14ac:dyDescent="0.2">
      <c r="B609" s="8" t="str">
        <f>MasterTable[Group Title]</f>
        <v>Wholesaling &amp; Retailing</v>
      </c>
      <c r="C609" s="4" t="str">
        <f>MasterTable[Sub-Group Title]</f>
        <v>Other Goods</v>
      </c>
      <c r="D609" s="9" t="str">
        <f>MasterTable[Name]</f>
        <v>Australian Lottery &amp; Newsagents Federation</v>
      </c>
      <c r="E609" s="10" t="str">
        <f>MasterTable[Website]</f>
        <v>http://www.alna.net.au/</v>
      </c>
      <c r="F609" s="10" t="str">
        <f>MasterTable[Phone]</f>
        <v>0431 242 889</v>
      </c>
      <c r="G609" s="10" t="str">
        <f>MasterTable[Email]</f>
        <v>sarah@alna.net.au</v>
      </c>
      <c r="H609" s="10" t="str">
        <f>MasterTable[Post]</f>
        <v>PO Box 1588, Melville South WA 6165</v>
      </c>
    </row>
    <row r="610" spans="2:8" ht="41.25" customHeight="1" x14ac:dyDescent="0.2">
      <c r="B610" s="8" t="str">
        <f>MasterTable[Group Title]</f>
        <v>Wholesaling &amp; Retailing</v>
      </c>
      <c r="C610" s="8" t="str">
        <f>MasterTable[Sub-Group Title]</f>
        <v>Other Goods</v>
      </c>
      <c r="D610" s="9" t="str">
        <f>MasterTable[Name]</f>
        <v>Australasian Convenience and Petroleum Marketers Association</v>
      </c>
      <c r="E610" s="10" t="str">
        <f>MasterTable[Website]</f>
        <v>http://www.acapma.com.au/</v>
      </c>
      <c r="F610" s="10" t="str">
        <f>MasterTable[Phone]</f>
        <v>1300 160 270</v>
      </c>
      <c r="G610" s="10" t="str">
        <f>MasterTable[Email]</f>
        <v>communications@acapma.com.au</v>
      </c>
      <c r="H610" s="10" t="str">
        <f>MasterTable[Post]</f>
        <v>Suite 6, Level 12, 56 Berry St, North Sydney NSW 2060</v>
      </c>
    </row>
    <row r="611" spans="2:8" ht="41.25" customHeight="1" x14ac:dyDescent="0.2">
      <c r="B611" s="8" t="str">
        <f>MasterTable[Group Title]</f>
        <v>Wholesaling &amp; Retailing</v>
      </c>
      <c r="C611" s="8" t="str">
        <f>MasterTable[Sub-Group Title]</f>
        <v>Other Goods</v>
      </c>
      <c r="D611" s="9" t="str">
        <f>MasterTable[Name]</f>
        <v>Hardware Australia</v>
      </c>
      <c r="E611" s="10" t="str">
        <f>MasterTable[Website]</f>
        <v>http://hardwareaustralia.com.au/</v>
      </c>
      <c r="F611" s="10" t="str">
        <f>MasterTable[Phone]</f>
        <v>1800 445 522</v>
      </c>
      <c r="G611" s="10" t="str">
        <f>MasterTable[Email]</f>
        <v>info@hardwareaustralia.com.au</v>
      </c>
      <c r="H611" s="10" t="str">
        <f>MasterTable[Post]</f>
        <v>N/A</v>
      </c>
    </row>
    <row r="612" spans="2:8" ht="41.25" customHeight="1" x14ac:dyDescent="0.2">
      <c r="B612" s="8" t="str">
        <f>MasterTable[Group Title]</f>
        <v>Wholesaling &amp; Retailing</v>
      </c>
      <c r="C612" s="8" t="str">
        <f>MasterTable[Sub-Group Title]</f>
        <v>Other Goods</v>
      </c>
      <c r="D612" s="9" t="str">
        <f>MasterTable[Name]</f>
        <v>Pet Industry Association of Australia</v>
      </c>
      <c r="E612" s="10" t="str">
        <f>MasterTable[Website]</f>
        <v>https://piaa.net.au</v>
      </c>
      <c r="F612" s="10" t="str">
        <f>MasterTable[Phone]</f>
        <v>02 9659 5811</v>
      </c>
      <c r="G612" s="10" t="str">
        <f>MasterTable[Email]</f>
        <v>info@piaa.net.au</v>
      </c>
      <c r="H612" s="10" t="str">
        <f>MasterTable[Post]</f>
        <v>PO Box 7108, Baulkham Hills BC NSW 2153</v>
      </c>
    </row>
    <row r="613" spans="2:8" ht="41.25" customHeight="1" x14ac:dyDescent="0.2">
      <c r="B613" s="8" t="str">
        <f>MasterTable[Group Title]</f>
        <v>Wholesaling &amp; Retailing</v>
      </c>
      <c r="C613" s="8" t="str">
        <f>MasterTable[Sub-Group Title]</f>
        <v>Other Goods</v>
      </c>
      <c r="D613" s="9" t="str">
        <f>MasterTable[Name]</f>
        <v>Australian Antique &amp; Art Dealers Association</v>
      </c>
      <c r="E613" s="10" t="str">
        <f>MasterTable[Website]</f>
        <v>http://aaada.org.au/</v>
      </c>
      <c r="F613" s="10" t="str">
        <f>MasterTable[Phone]</f>
        <v>08 9384 7300</v>
      </c>
      <c r="G613" s="10" t="str">
        <f>MasterTable[Email]</f>
        <v>john@bransantiques.com</v>
      </c>
      <c r="H613" s="10" t="str">
        <f>MasterTable[Post]</f>
        <v>PO Box 294, Apollo Bay VIC 3233</v>
      </c>
    </row>
    <row r="614" spans="2:8" ht="41.25" customHeight="1" x14ac:dyDescent="0.2">
      <c r="B614" s="8" t="str">
        <f>MasterTable[Group Title]</f>
        <v>Wholesaling &amp; Retailing</v>
      </c>
      <c r="C614" s="8" t="str">
        <f>MasterTable[Sub-Group Title]</f>
        <v>Other Goods</v>
      </c>
      <c r="D614" s="9" t="str">
        <f>MasterTable[Name]</f>
        <v>Australian Flower Council</v>
      </c>
      <c r="E614" s="10" t="str">
        <f>MasterTable[Website]</f>
        <v>http://www.australianflowercouncil.org.au/</v>
      </c>
      <c r="F614" s="10" t="str">
        <f>MasterTable[Phone]</f>
        <v>N/A</v>
      </c>
      <c r="G614" s="10" t="str">
        <f>MasterTable[Email]</f>
        <v>N/A</v>
      </c>
      <c r="H614" s="10" t="str">
        <f>MasterTable[Post]</f>
        <v>PO Box 237, Sydney Markets NSW 2129</v>
      </c>
    </row>
    <row r="615" spans="2:8" ht="41.25" customHeight="1" x14ac:dyDescent="0.2">
      <c r="B615" s="8" t="str">
        <f>MasterTable[Group Title]</f>
        <v>Wholesaling &amp; Retailing</v>
      </c>
      <c r="C615" s="8" t="str">
        <f>MasterTable[Sub-Group Title]</f>
        <v>Pharmaceutical and Toiletry Goods</v>
      </c>
      <c r="D615" s="9" t="str">
        <f>MasterTable[Name]</f>
        <v>National Pharmaceutical Services Association</v>
      </c>
      <c r="E615" s="10" t="str">
        <f>MasterTable[Website]</f>
        <v>http://www.npsa.org.au/</v>
      </c>
      <c r="F615" s="10" t="str">
        <f>MasterTable[Phone]</f>
        <v>0439 441 720</v>
      </c>
      <c r="G615" s="10" t="str">
        <f>MasterTable[Email]</f>
        <v>info@npsa.org.au</v>
      </c>
      <c r="H615" s="10" t="str">
        <f>MasterTable[Post]</f>
        <v>Level 7, 167 Macquarie Street, Sydney NSW 2000</v>
      </c>
    </row>
    <row r="616" spans="2:8" ht="41.25" customHeight="1" x14ac:dyDescent="0.2">
      <c r="B616" s="8" t="str">
        <f>MasterTable[Group Title]</f>
        <v>Wholesaling &amp; Retailing</v>
      </c>
      <c r="C616" s="8" t="str">
        <f>MasterTable[Sub-Group Title]</f>
        <v>Pharmaceutical and Toiletry Goods</v>
      </c>
      <c r="D616" s="9" t="str">
        <f>MasterTable[Name]</f>
        <v>The Pharmacy Guild of Australia</v>
      </c>
      <c r="E616" s="10" t="str">
        <f>MasterTable[Website]</f>
        <v>http://www.guild.org.au/</v>
      </c>
      <c r="F616" s="10" t="str">
        <f>MasterTable[Phone]</f>
        <v>08 9429 4100</v>
      </c>
      <c r="G616" s="10" t="str">
        <f>MasterTable[Email]</f>
        <v>reception@wa.guild.org.au</v>
      </c>
      <c r="H616" s="10" t="str">
        <f>MasterTable[Post]</f>
        <v>PO Box 968, West Perth WA 6872</v>
      </c>
    </row>
    <row r="617" spans="2:8" ht="41.25" customHeight="1" x14ac:dyDescent="0.2">
      <c r="B617" s="8" t="str">
        <f>MasterTable[Group Title]</f>
        <v>Wholesaling &amp; Retailing</v>
      </c>
      <c r="C617" s="8" t="str">
        <f>MasterTable[Sub-Group Title]</f>
        <v>Recreational Goods</v>
      </c>
      <c r="D617" s="9" t="str">
        <f>MasterTable[Name]</f>
        <v>Bicycle Industries Australia</v>
      </c>
      <c r="E617" s="10" t="str">
        <f>MasterTable[Website]</f>
        <v>http://www.bikeoz.org/</v>
      </c>
      <c r="F617" s="10" t="str">
        <f>MasterTable[Phone]</f>
        <v>0438 871 271</v>
      </c>
      <c r="G617" s="10" t="str">
        <f>MasterTable[Email]</f>
        <v>office@bikeoz.com.au</v>
      </c>
      <c r="H617" s="10" t="str">
        <f>MasterTable[Post]</f>
        <v>4/7 Bruce Street, Kensington VIC 3031</v>
      </c>
    </row>
    <row r="618" spans="2:8" ht="41.25" customHeight="1" x14ac:dyDescent="0.2">
      <c r="B618" s="8" t="str">
        <f>MasterTable[Group Title]</f>
        <v>Wholesaling &amp; Retailing</v>
      </c>
      <c r="C618" s="8" t="str">
        <f>MasterTable[Sub-Group Title]</f>
        <v>Recreational Goods</v>
      </c>
      <c r="D618" s="9" t="str">
        <f>MasterTable[Name]</f>
        <v>Australian Sporting Goods Association</v>
      </c>
      <c r="E618" s="10" t="str">
        <f>MasterTable[Website]</f>
        <v>http://www.asga.com.au/</v>
      </c>
      <c r="F618" s="10" t="str">
        <f>MasterTable[Phone]</f>
        <v>03 9320 2655</v>
      </c>
      <c r="G618" s="10" t="str">
        <f>MasterTable[Email]</f>
        <v>info@asga.com.au</v>
      </c>
      <c r="H618" s="10" t="str">
        <f>MasterTable[Post]</f>
        <v>492 St Kilda Rd, Melbourne VIC 3004</v>
      </c>
    </row>
    <row r="619" spans="2:8" ht="41.25" customHeight="1" x14ac:dyDescent="0.2">
      <c r="B619" s="8" t="str">
        <f>MasterTable[Group Title]</f>
        <v>Wholesaling &amp; Retailing</v>
      </c>
      <c r="C619" s="8" t="str">
        <f>MasterTable[Sub-Group Title]</f>
        <v>Recreational Goods</v>
      </c>
      <c r="D619" s="9" t="str">
        <f>MasterTable[Name]</f>
        <v>Australian Toy Association</v>
      </c>
      <c r="E619" s="10" t="str">
        <f>MasterTable[Website]</f>
        <v>http://austoy.com.au/</v>
      </c>
      <c r="F619" s="10" t="str">
        <f>MasterTable[Phone]</f>
        <v>03 9320 2600</v>
      </c>
      <c r="G619" s="10" t="str">
        <f>MasterTable[Email]</f>
        <v>admin@austoy.com.au</v>
      </c>
      <c r="H619" s="10" t="str">
        <f>MasterTable[Post]</f>
        <v>PO Box 7061, Melbourne VIC 3004</v>
      </c>
    </row>
    <row r="620" spans="2:8" ht="41.25" customHeight="1" x14ac:dyDescent="0.2">
      <c r="B620" s="8" t="str">
        <f>MasterTable[Group Title]</f>
        <v>Wholesaling &amp; Retailing</v>
      </c>
      <c r="C620" s="8" t="str">
        <f>MasterTable[Sub-Group Title]</f>
        <v>Recreational Goods</v>
      </c>
      <c r="D620" s="9" t="str">
        <f>MasterTable[Name]</f>
        <v>Australian Booksellers Association</v>
      </c>
      <c r="E620" s="10" t="str">
        <f>MasterTable[Website]</f>
        <v>http://www.booksellers.org.au/</v>
      </c>
      <c r="F620" s="10" t="str">
        <f>MasterTable[Phone]</f>
        <v>03 9859 7322</v>
      </c>
      <c r="G620" s="10" t="str">
        <f>MasterTable[Email]</f>
        <v>mail@aba.org.au</v>
      </c>
      <c r="H620" s="10" t="str">
        <f>MasterTable[Post]</f>
        <v>Unit 9, 828 High Street, Kew East VIC 3102</v>
      </c>
    </row>
    <row r="621" spans="2:8" ht="41.25" customHeight="1" x14ac:dyDescent="0.2">
      <c r="B621" s="8" t="str">
        <f>MasterTable[Group Title]</f>
        <v>Wholesaling &amp; Retailing</v>
      </c>
      <c r="C621" s="8" t="str">
        <f>MasterTable[Sub-Group Title]</f>
        <v>Recreational Goods</v>
      </c>
      <c r="D621" s="9" t="str">
        <f>MasterTable[Name]</f>
        <v>Magazine Networks</v>
      </c>
      <c r="E621" s="10" t="str">
        <f>MasterTable[Website]</f>
        <v>http://www.magazines.org.au/</v>
      </c>
      <c r="F621" s="10" t="str">
        <f>MasterTable[Phone]</f>
        <v>02 9282 8305</v>
      </c>
      <c r="G621" s="10" t="str">
        <f>MasterTable[Email]</f>
        <v>magazinenetworks@magazines.org.au</v>
      </c>
      <c r="H621" s="10" t="str">
        <f>MasterTable[Post]</f>
        <v>PO Box A2142, Sydney South NSW 1235</v>
      </c>
    </row>
    <row r="622" spans="2:8" ht="41.25" customHeight="1" x14ac:dyDescent="0.2">
      <c r="B622" s="8" t="str">
        <f>MasterTable[Group Title]</f>
        <v>Wholesaling &amp; Retailing</v>
      </c>
      <c r="C622" s="8" t="str">
        <f>MasterTable[Sub-Group Title]</f>
        <v>Textiles, Clothing and Footwear</v>
      </c>
      <c r="D622" s="9" t="str">
        <f>MasterTable[Name]</f>
        <v>Textile Distributors Association</v>
      </c>
      <c r="E622" s="10" t="str">
        <f>MasterTable[Website]</f>
        <v>http://tda.org.au/</v>
      </c>
      <c r="F622" s="10" t="str">
        <f>MasterTable[Phone]</f>
        <v>02 9428 2180</v>
      </c>
      <c r="G622" s="10" t="str">
        <f>MasterTable[Email]</f>
        <v>textiledistributors@bigpond.com</v>
      </c>
      <c r="H622" s="10" t="str">
        <f>MasterTable[Post]</f>
        <v>5 Campbell Avenue, Lane Cove NSW 2066</v>
      </c>
    </row>
    <row r="623" spans="2:8" ht="41.25" customHeight="1" x14ac:dyDescent="0.2">
      <c r="B623" s="8" t="str">
        <f>MasterTable[Group Title]</f>
        <v>Wholesaling &amp; Retailing</v>
      </c>
      <c r="C623" s="8" t="str">
        <f>MasterTable[Sub-Group Title]</f>
        <v>Textiles, Clothing and Footwear</v>
      </c>
      <c r="D623" s="9" t="str">
        <f>MasterTable[Name]</f>
        <v>National Footwear Retailers' Association</v>
      </c>
      <c r="E623" s="10" t="str">
        <f>MasterTable[Website]</f>
        <v>www.nationalfootwearretailers.com.au</v>
      </c>
      <c r="F623" s="10" t="str">
        <f>MasterTable[Phone]</f>
        <v>03 8637 4713 </v>
      </c>
      <c r="G623" s="10" t="str">
        <f>MasterTable[Email]</f>
        <v>nfra@assocmanoz.com</v>
      </c>
      <c r="H623" s="10" t="str">
        <f>MasterTable[Post]</f>
        <v xml:space="preserve">GPO Box 4401, Melbourne VIC 3001 </v>
      </c>
    </row>
    <row r="624" spans="2:8" ht="41.25" customHeight="1" x14ac:dyDescent="0.2">
      <c r="B624" s="8">
        <f>MasterTable[Group Title]</f>
        <v>0</v>
      </c>
      <c r="C624" s="8">
        <f>MasterTable[Sub-Group Title]</f>
        <v>0</v>
      </c>
      <c r="D624" s="9">
        <f>MasterTable[Name]</f>
        <v>0</v>
      </c>
      <c r="E624" s="10">
        <f>MasterTable[Website]</f>
        <v>0</v>
      </c>
      <c r="F624" s="10">
        <f>MasterTable[Phone]</f>
        <v>0</v>
      </c>
      <c r="G624" s="10">
        <f>MasterTable[Email]</f>
        <v>0</v>
      </c>
      <c r="H624" s="10">
        <f>MasterTable[Post]</f>
        <v>0</v>
      </c>
    </row>
    <row r="625" spans="2:8" ht="41.25" customHeight="1" x14ac:dyDescent="0.2">
      <c r="B625" s="8">
        <f>MasterTable[Group Title]</f>
        <v>0</v>
      </c>
      <c r="C625" s="8">
        <f>MasterTable[Sub-Group Title]</f>
        <v>0</v>
      </c>
      <c r="D625" s="9">
        <f>MasterTable[Name]</f>
        <v>0</v>
      </c>
      <c r="E625" s="10">
        <f>MasterTable[Website]</f>
        <v>0</v>
      </c>
      <c r="F625" s="10">
        <f>MasterTable[Phone]</f>
        <v>0</v>
      </c>
      <c r="G625" s="10">
        <f>MasterTable[Email]</f>
        <v>0</v>
      </c>
      <c r="H625" s="10">
        <f>MasterTable[Post]</f>
        <v>0</v>
      </c>
    </row>
    <row r="626" spans="2:8" ht="41.25" customHeight="1" x14ac:dyDescent="0.2">
      <c r="B626" s="8">
        <f>MasterTable[Group Title]</f>
        <v>0</v>
      </c>
      <c r="C626" s="8">
        <f>MasterTable[Sub-Group Title]</f>
        <v>0</v>
      </c>
      <c r="D626" s="9">
        <f>MasterTable[Name]</f>
        <v>0</v>
      </c>
      <c r="E626" s="10">
        <f>MasterTable[Website]</f>
        <v>0</v>
      </c>
      <c r="F626" s="10">
        <f>MasterTable[Phone]</f>
        <v>0</v>
      </c>
      <c r="G626" s="10">
        <f>MasterTable[Email]</f>
        <v>0</v>
      </c>
      <c r="H626" s="10">
        <f>MasterTable[Post]</f>
        <v>0</v>
      </c>
    </row>
    <row r="627" spans="2:8" ht="41.25" customHeight="1" x14ac:dyDescent="0.2">
      <c r="B627" s="8">
        <f>MasterTable[Group Title]</f>
        <v>0</v>
      </c>
      <c r="C627" s="8">
        <f>MasterTable[Sub-Group Title]</f>
        <v>0</v>
      </c>
      <c r="D627" s="9">
        <f>MasterTable[Name]</f>
        <v>0</v>
      </c>
      <c r="E627" s="10">
        <f>MasterTable[Website]</f>
        <v>0</v>
      </c>
      <c r="F627" s="10">
        <f>MasterTable[Phone]</f>
        <v>0</v>
      </c>
      <c r="G627" s="10">
        <f>MasterTable[Email]</f>
        <v>0</v>
      </c>
      <c r="H627" s="10">
        <f>MasterTable[Post]</f>
        <v>0</v>
      </c>
    </row>
    <row r="628" spans="2:8" ht="41.25" customHeight="1" x14ac:dyDescent="0.2">
      <c r="B628" s="8">
        <f>MasterTable[Group Title]</f>
        <v>0</v>
      </c>
      <c r="C628" s="8">
        <f>MasterTable[Sub-Group Title]</f>
        <v>0</v>
      </c>
      <c r="D628" s="9">
        <f>MasterTable[Name]</f>
        <v>0</v>
      </c>
      <c r="E628" s="10">
        <f>MasterTable[Website]</f>
        <v>0</v>
      </c>
      <c r="F628" s="10">
        <f>MasterTable[Phone]</f>
        <v>0</v>
      </c>
      <c r="G628" s="10">
        <f>MasterTable[Email]</f>
        <v>0</v>
      </c>
      <c r="H628" s="10">
        <f>MasterTable[Post]</f>
        <v>0</v>
      </c>
    </row>
    <row r="629" spans="2:8" ht="41.25" customHeight="1" x14ac:dyDescent="0.2">
      <c r="B629" s="8">
        <f>MasterTable[Group Title]</f>
        <v>0</v>
      </c>
      <c r="C629" s="8">
        <f>MasterTable[Sub-Group Title]</f>
        <v>0</v>
      </c>
      <c r="D629" s="9">
        <f>MasterTable[Name]</f>
        <v>0</v>
      </c>
      <c r="E629" s="10">
        <f>MasterTable[Website]</f>
        <v>0</v>
      </c>
      <c r="F629" s="10">
        <f>MasterTable[Phone]</f>
        <v>0</v>
      </c>
      <c r="G629" s="10">
        <f>MasterTable[Email]</f>
        <v>0</v>
      </c>
      <c r="H629" s="10">
        <f>MasterTable[Post]</f>
        <v>0</v>
      </c>
    </row>
    <row r="630" spans="2:8" ht="41.25" customHeight="1" x14ac:dyDescent="0.2">
      <c r="B630" s="8">
        <f>MasterTable[Group Title]</f>
        <v>0</v>
      </c>
      <c r="C630" s="8">
        <f>MasterTable[Sub-Group Title]</f>
        <v>0</v>
      </c>
      <c r="D630" s="9">
        <f>MasterTable[Name]</f>
        <v>0</v>
      </c>
      <c r="E630" s="10">
        <f>MasterTable[Website]</f>
        <v>0</v>
      </c>
      <c r="F630" s="10">
        <f>MasterTable[Phone]</f>
        <v>0</v>
      </c>
      <c r="G630" s="10">
        <f>MasterTable[Email]</f>
        <v>0</v>
      </c>
      <c r="H630" s="10">
        <f>MasterTable[Post]</f>
        <v>0</v>
      </c>
    </row>
    <row r="631" spans="2:8" ht="41.25" customHeight="1" x14ac:dyDescent="0.2">
      <c r="B631" s="8">
        <f>MasterTable[Group Title]</f>
        <v>0</v>
      </c>
      <c r="C631" s="8">
        <f>MasterTable[Sub-Group Title]</f>
        <v>0</v>
      </c>
      <c r="D631" s="9">
        <f>MasterTable[Name]</f>
        <v>0</v>
      </c>
      <c r="E631" s="10">
        <f>MasterTable[Website]</f>
        <v>0</v>
      </c>
      <c r="F631" s="10">
        <f>MasterTable[Phone]</f>
        <v>0</v>
      </c>
      <c r="G631" s="10">
        <f>MasterTable[Email]</f>
        <v>0</v>
      </c>
      <c r="H631" s="10">
        <f>MasterTable[Post]</f>
        <v>0</v>
      </c>
    </row>
    <row r="632" spans="2:8" ht="41.25" customHeight="1" x14ac:dyDescent="0.2">
      <c r="B632" s="8">
        <f>MasterTable[Group Title]</f>
        <v>0</v>
      </c>
      <c r="C632" s="8">
        <f>MasterTable[Sub-Group Title]</f>
        <v>0</v>
      </c>
      <c r="D632" s="9">
        <f>MasterTable[Name]</f>
        <v>0</v>
      </c>
      <c r="E632" s="10">
        <f>MasterTable[Website]</f>
        <v>0</v>
      </c>
      <c r="F632" s="10">
        <f>MasterTable[Phone]</f>
        <v>0</v>
      </c>
      <c r="G632" s="10">
        <f>MasterTable[Email]</f>
        <v>0</v>
      </c>
      <c r="H632" s="10">
        <f>MasterTable[Post]</f>
        <v>0</v>
      </c>
    </row>
    <row r="633" spans="2:8" ht="41.25" customHeight="1" x14ac:dyDescent="0.2">
      <c r="B633" s="8">
        <f>MasterTable[Group Title]</f>
        <v>0</v>
      </c>
      <c r="C633" s="8">
        <f>MasterTable[Sub-Group Title]</f>
        <v>0</v>
      </c>
      <c r="D633" s="9">
        <f>MasterTable[Name]</f>
        <v>0</v>
      </c>
      <c r="E633" s="10">
        <f>MasterTable[Website]</f>
        <v>0</v>
      </c>
      <c r="F633" s="10">
        <f>MasterTable[Phone]</f>
        <v>0</v>
      </c>
      <c r="G633" s="10">
        <f>MasterTable[Email]</f>
        <v>0</v>
      </c>
      <c r="H633" s="10">
        <f>MasterTable[Post]</f>
        <v>0</v>
      </c>
    </row>
    <row r="634" spans="2:8" ht="41.25" customHeight="1" x14ac:dyDescent="0.2">
      <c r="B634" s="8">
        <f>MasterTable[Group Title]</f>
        <v>0</v>
      </c>
      <c r="C634" s="8">
        <f>MasterTable[Sub-Group Title]</f>
        <v>0</v>
      </c>
      <c r="D634" s="9">
        <f>MasterTable[Name]</f>
        <v>0</v>
      </c>
      <c r="E634" s="10">
        <f>MasterTable[Website]</f>
        <v>0</v>
      </c>
      <c r="F634" s="10">
        <f>MasterTable[Phone]</f>
        <v>0</v>
      </c>
      <c r="G634" s="10">
        <f>MasterTable[Email]</f>
        <v>0</v>
      </c>
      <c r="H634" s="10">
        <f>MasterTable[Post]</f>
        <v>0</v>
      </c>
    </row>
    <row r="635" spans="2:8" ht="41.25" customHeight="1" x14ac:dyDescent="0.2">
      <c r="B635" s="8">
        <f>MasterTable[Group Title]</f>
        <v>0</v>
      </c>
      <c r="C635" s="8">
        <f>MasterTable[Sub-Group Title]</f>
        <v>0</v>
      </c>
      <c r="D635" s="9">
        <f>MasterTable[Name]</f>
        <v>0</v>
      </c>
      <c r="E635" s="10">
        <f>MasterTable[Website]</f>
        <v>0</v>
      </c>
      <c r="F635" s="10">
        <f>MasterTable[Phone]</f>
        <v>0</v>
      </c>
      <c r="G635" s="10">
        <f>MasterTable[Email]</f>
        <v>0</v>
      </c>
      <c r="H635" s="10">
        <f>MasterTable[Post]</f>
        <v>0</v>
      </c>
    </row>
    <row r="636" spans="2:8" ht="41.25" customHeight="1" x14ac:dyDescent="0.2">
      <c r="B636" s="8">
        <f>MasterTable[Group Title]</f>
        <v>0</v>
      </c>
      <c r="C636" s="8">
        <f>MasterTable[Sub-Group Title]</f>
        <v>0</v>
      </c>
      <c r="D636" s="9">
        <f>MasterTable[Name]</f>
        <v>0</v>
      </c>
      <c r="E636" s="10">
        <f>MasterTable[Website]</f>
        <v>0</v>
      </c>
      <c r="F636" s="10">
        <f>MasterTable[Phone]</f>
        <v>0</v>
      </c>
      <c r="G636" s="10">
        <f>MasterTable[Email]</f>
        <v>0</v>
      </c>
      <c r="H636" s="10">
        <f>MasterTable[Post]</f>
        <v>0</v>
      </c>
    </row>
    <row r="637" spans="2:8" ht="41.25" customHeight="1" x14ac:dyDescent="0.2">
      <c r="B637" s="8">
        <f>MasterTable[Group Title]</f>
        <v>0</v>
      </c>
      <c r="C637" s="8">
        <f>MasterTable[Sub-Group Title]</f>
        <v>0</v>
      </c>
      <c r="D637" s="9">
        <f>MasterTable[Name]</f>
        <v>0</v>
      </c>
      <c r="E637" s="10">
        <f>MasterTable[Website]</f>
        <v>0</v>
      </c>
      <c r="F637" s="10">
        <f>MasterTable[Phone]</f>
        <v>0</v>
      </c>
      <c r="G637" s="10">
        <f>MasterTable[Email]</f>
        <v>0</v>
      </c>
      <c r="H637" s="10">
        <f>MasterTable[Post]</f>
        <v>0</v>
      </c>
    </row>
    <row r="638" spans="2:8" ht="41.25" customHeight="1" x14ac:dyDescent="0.2">
      <c r="B638" s="8">
        <f>MasterTable[Group Title]</f>
        <v>0</v>
      </c>
      <c r="C638" s="8">
        <f>MasterTable[Sub-Group Title]</f>
        <v>0</v>
      </c>
      <c r="D638" s="9">
        <f>MasterTable[Name]</f>
        <v>0</v>
      </c>
      <c r="E638" s="10">
        <f>MasterTable[Website]</f>
        <v>0</v>
      </c>
      <c r="F638" s="10">
        <f>MasterTable[Phone]</f>
        <v>0</v>
      </c>
      <c r="G638" s="10">
        <f>MasterTable[Email]</f>
        <v>0</v>
      </c>
      <c r="H638" s="10">
        <f>MasterTable[Post]</f>
        <v>0</v>
      </c>
    </row>
    <row r="639" spans="2:8" ht="41.25" customHeight="1" x14ac:dyDescent="0.2">
      <c r="B639" s="8">
        <f>MasterTable[Group Title]</f>
        <v>0</v>
      </c>
      <c r="C639" s="8">
        <f>MasterTable[Sub-Group Title]</f>
        <v>0</v>
      </c>
      <c r="D639" s="9">
        <f>MasterTable[Name]</f>
        <v>0</v>
      </c>
      <c r="E639" s="10">
        <f>MasterTable[Website]</f>
        <v>0</v>
      </c>
      <c r="F639" s="10">
        <f>MasterTable[Phone]</f>
        <v>0</v>
      </c>
      <c r="G639" s="10">
        <f>MasterTable[Email]</f>
        <v>0</v>
      </c>
      <c r="H639" s="10">
        <f>MasterTable[Post]</f>
        <v>0</v>
      </c>
    </row>
    <row r="640" spans="2:8" ht="41.25" customHeight="1" x14ac:dyDescent="0.2">
      <c r="B640" s="8">
        <f>MasterTable[Group Title]</f>
        <v>0</v>
      </c>
      <c r="C640" s="4">
        <f>MasterTable[Sub-Group Title]</f>
        <v>0</v>
      </c>
      <c r="D640" s="9">
        <f>MasterTable[Name]</f>
        <v>0</v>
      </c>
      <c r="E640" s="10">
        <f>MasterTable[Website]</f>
        <v>0</v>
      </c>
      <c r="F640" s="10">
        <f>MasterTable[Phone]</f>
        <v>0</v>
      </c>
      <c r="G640" s="10">
        <f>MasterTable[Email]</f>
        <v>0</v>
      </c>
      <c r="H640" s="10">
        <f>MasterTable[Post]</f>
        <v>0</v>
      </c>
    </row>
    <row r="641" spans="2:8" ht="41.25" customHeight="1" x14ac:dyDescent="0.2">
      <c r="B641" s="8">
        <f>MasterTable[Group Title]</f>
        <v>0</v>
      </c>
      <c r="C641" s="4">
        <f>MasterTable[Sub-Group Title]</f>
        <v>0</v>
      </c>
      <c r="D641" s="9">
        <f>MasterTable[Name]</f>
        <v>0</v>
      </c>
      <c r="E641" s="10">
        <f>MasterTable[Website]</f>
        <v>0</v>
      </c>
      <c r="F641" s="10">
        <f>MasterTable[Phone]</f>
        <v>0</v>
      </c>
      <c r="G641" s="10">
        <f>MasterTable[Email]</f>
        <v>0</v>
      </c>
      <c r="H641" s="10">
        <f>MasterTable[Post]</f>
        <v>0</v>
      </c>
    </row>
    <row r="642" spans="2:8" ht="41.25" customHeight="1" x14ac:dyDescent="0.2">
      <c r="B642" s="8">
        <f>MasterTable[Group Title]</f>
        <v>0</v>
      </c>
      <c r="C642" s="4">
        <f>MasterTable[Sub-Group Title]</f>
        <v>0</v>
      </c>
      <c r="D642" s="9">
        <f>MasterTable[Name]</f>
        <v>0</v>
      </c>
      <c r="E642" s="10">
        <f>MasterTable[Website]</f>
        <v>0</v>
      </c>
      <c r="F642" s="10">
        <f>MasterTable[Phone]</f>
        <v>0</v>
      </c>
      <c r="G642" s="10">
        <f>MasterTable[Email]</f>
        <v>0</v>
      </c>
      <c r="H642" s="10">
        <f>MasterTable[Post]</f>
        <v>0</v>
      </c>
    </row>
    <row r="643" spans="2:8" ht="41.25" customHeight="1" x14ac:dyDescent="0.2">
      <c r="B643" s="8">
        <f>MasterTable[Group Title]</f>
        <v>0</v>
      </c>
      <c r="C643" s="4">
        <f>MasterTable[Sub-Group Title]</f>
        <v>0</v>
      </c>
      <c r="D643" s="9">
        <f>MasterTable[Name]</f>
        <v>0</v>
      </c>
      <c r="E643" s="10">
        <f>MasterTable[Website]</f>
        <v>0</v>
      </c>
      <c r="F643" s="10">
        <f>MasterTable[Phone]</f>
        <v>0</v>
      </c>
      <c r="G643" s="10">
        <f>MasterTable[Email]</f>
        <v>0</v>
      </c>
      <c r="H643" s="10">
        <f>MasterTable[Post]</f>
        <v>0</v>
      </c>
    </row>
    <row r="644" spans="2:8" ht="41.25" customHeight="1" x14ac:dyDescent="0.2">
      <c r="B644" s="8">
        <f>MasterTable[Group Title]</f>
        <v>0</v>
      </c>
      <c r="C644" s="4">
        <f>MasterTable[Sub-Group Title]</f>
        <v>0</v>
      </c>
      <c r="D644" s="9">
        <f>MasterTable[Name]</f>
        <v>0</v>
      </c>
      <c r="E644" s="10">
        <f>MasterTable[Website]</f>
        <v>0</v>
      </c>
      <c r="F644" s="10">
        <f>MasterTable[Phone]</f>
        <v>0</v>
      </c>
      <c r="G644" s="10">
        <f>MasterTable[Email]</f>
        <v>0</v>
      </c>
      <c r="H644" s="10">
        <f>MasterTable[Post]</f>
        <v>0</v>
      </c>
    </row>
    <row r="645" spans="2:8" ht="41.25" customHeight="1" x14ac:dyDescent="0.2">
      <c r="B645" s="8">
        <f>MasterTable[Group Title]</f>
        <v>0</v>
      </c>
      <c r="C645" s="4">
        <f>MasterTable[Sub-Group Title]</f>
        <v>0</v>
      </c>
      <c r="D645" s="9">
        <f>MasterTable[Name]</f>
        <v>0</v>
      </c>
      <c r="E645" s="10">
        <f>MasterTable[Website]</f>
        <v>0</v>
      </c>
      <c r="F645" s="10">
        <f>MasterTable[Phone]</f>
        <v>0</v>
      </c>
      <c r="G645" s="10">
        <f>MasterTable[Email]</f>
        <v>0</v>
      </c>
      <c r="H645" s="10">
        <f>MasterTable[Post]</f>
        <v>0</v>
      </c>
    </row>
    <row r="646" spans="2:8" ht="41.25" customHeight="1" x14ac:dyDescent="0.2">
      <c r="B646" s="8">
        <f>MasterTable[Group Title]</f>
        <v>0</v>
      </c>
      <c r="C646" s="4">
        <f>MasterTable[Sub-Group Title]</f>
        <v>0</v>
      </c>
      <c r="D646" s="9">
        <f>MasterTable[Name]</f>
        <v>0</v>
      </c>
      <c r="E646" s="10">
        <f>MasterTable[Website]</f>
        <v>0</v>
      </c>
      <c r="F646" s="10">
        <f>MasterTable[Phone]</f>
        <v>0</v>
      </c>
      <c r="G646" s="10">
        <f>MasterTable[Email]</f>
        <v>0</v>
      </c>
      <c r="H646" s="10">
        <f>MasterTable[Post]</f>
        <v>0</v>
      </c>
    </row>
    <row r="647" spans="2:8" ht="41.25" customHeight="1" x14ac:dyDescent="0.2">
      <c r="B647" s="8">
        <f>MasterTable[Group Title]</f>
        <v>0</v>
      </c>
      <c r="C647" s="4">
        <f>MasterTable[Sub-Group Title]</f>
        <v>0</v>
      </c>
      <c r="D647" s="9">
        <f>MasterTable[Name]</f>
        <v>0</v>
      </c>
      <c r="E647" s="10">
        <f>MasterTable[Website]</f>
        <v>0</v>
      </c>
      <c r="F647" s="10">
        <f>MasterTable[Phone]</f>
        <v>0</v>
      </c>
      <c r="G647" s="10">
        <f>MasterTable[Email]</f>
        <v>0</v>
      </c>
      <c r="H647" s="10">
        <f>MasterTable[Post]</f>
        <v>0</v>
      </c>
    </row>
    <row r="648" spans="2:8" ht="41.25" customHeight="1" x14ac:dyDescent="0.2">
      <c r="B648" s="8">
        <f>MasterTable[Group Title]</f>
        <v>0</v>
      </c>
      <c r="C648" s="4">
        <f>MasterTable[Sub-Group Title]</f>
        <v>0</v>
      </c>
      <c r="D648" s="9">
        <f>MasterTable[Name]</f>
        <v>0</v>
      </c>
      <c r="E648" s="10">
        <f>MasterTable[Website]</f>
        <v>0</v>
      </c>
      <c r="F648" s="10">
        <f>MasterTable[Phone]</f>
        <v>0</v>
      </c>
      <c r="G648" s="10">
        <f>MasterTable[Email]</f>
        <v>0</v>
      </c>
      <c r="H648" s="10">
        <f>MasterTable[Post]</f>
        <v>0</v>
      </c>
    </row>
    <row r="649" spans="2:8" ht="41.25" customHeight="1" x14ac:dyDescent="0.2">
      <c r="B649" s="8">
        <f>MasterTable[Group Title]</f>
        <v>0</v>
      </c>
      <c r="C649" s="4">
        <f>MasterTable[Sub-Group Title]</f>
        <v>0</v>
      </c>
      <c r="D649" s="9">
        <f>MasterTable[Name]</f>
        <v>0</v>
      </c>
      <c r="E649" s="10">
        <f>MasterTable[Website]</f>
        <v>0</v>
      </c>
      <c r="F649" s="10">
        <f>MasterTable[Phone]</f>
        <v>0</v>
      </c>
      <c r="G649" s="10">
        <f>MasterTable[Email]</f>
        <v>0</v>
      </c>
      <c r="H649" s="10">
        <f>MasterTable[Post]</f>
        <v>0</v>
      </c>
    </row>
    <row r="650" spans="2:8" ht="41.25" customHeight="1" x14ac:dyDescent="0.2">
      <c r="B650" s="8">
        <f>MasterTable[Group Title]</f>
        <v>0</v>
      </c>
      <c r="C650" s="4">
        <f>MasterTable[Sub-Group Title]</f>
        <v>0</v>
      </c>
      <c r="D650" s="9">
        <f>MasterTable[Name]</f>
        <v>0</v>
      </c>
      <c r="E650" s="10">
        <f>MasterTable[Website]</f>
        <v>0</v>
      </c>
      <c r="F650" s="10">
        <f>MasterTable[Phone]</f>
        <v>0</v>
      </c>
      <c r="G650" s="10">
        <f>MasterTable[Email]</f>
        <v>0</v>
      </c>
      <c r="H650" s="10">
        <f>MasterTable[Post]</f>
        <v>0</v>
      </c>
    </row>
    <row r="651" spans="2:8" ht="41.25" customHeight="1" x14ac:dyDescent="0.2">
      <c r="B651" s="8">
        <f>MasterTable[Group Title]</f>
        <v>0</v>
      </c>
      <c r="C651" s="4">
        <f>MasterTable[Sub-Group Title]</f>
        <v>0</v>
      </c>
      <c r="D651" s="9">
        <f>MasterTable[Name]</f>
        <v>0</v>
      </c>
      <c r="E651" s="10">
        <f>MasterTable[Website]</f>
        <v>0</v>
      </c>
      <c r="F651" s="10">
        <f>MasterTable[Phone]</f>
        <v>0</v>
      </c>
      <c r="G651" s="10">
        <f>MasterTable[Email]</f>
        <v>0</v>
      </c>
      <c r="H651" s="10">
        <f>MasterTable[Post]</f>
        <v>0</v>
      </c>
    </row>
    <row r="652" spans="2:8" ht="41.25" customHeight="1" x14ac:dyDescent="0.2">
      <c r="B652" s="8">
        <f>MasterTable[Group Title]</f>
        <v>0</v>
      </c>
      <c r="C652" s="4">
        <f>MasterTable[Sub-Group Title]</f>
        <v>0</v>
      </c>
      <c r="D652" s="9">
        <f>MasterTable[Name]</f>
        <v>0</v>
      </c>
      <c r="E652" s="10">
        <f>MasterTable[Website]</f>
        <v>0</v>
      </c>
      <c r="F652" s="10">
        <f>MasterTable[Phone]</f>
        <v>0</v>
      </c>
      <c r="G652" s="10">
        <f>MasterTable[Email]</f>
        <v>0</v>
      </c>
      <c r="H652" s="10">
        <f>MasterTable[Post]</f>
        <v>0</v>
      </c>
    </row>
    <row r="653" spans="2:8" ht="41.25" customHeight="1" x14ac:dyDescent="0.2">
      <c r="B653" s="8">
        <f>MasterTable[Group Title]</f>
        <v>0</v>
      </c>
      <c r="C653" s="4">
        <f>MasterTable[Sub-Group Title]</f>
        <v>0</v>
      </c>
      <c r="D653" s="9">
        <f>MasterTable[Name]</f>
        <v>0</v>
      </c>
      <c r="E653" s="10">
        <f>MasterTable[Website]</f>
        <v>0</v>
      </c>
      <c r="F653" s="10">
        <f>MasterTable[Phone]</f>
        <v>0</v>
      </c>
      <c r="G653" s="10">
        <f>MasterTable[Email]</f>
        <v>0</v>
      </c>
      <c r="H653" s="10">
        <f>MasterTable[Post]</f>
        <v>0</v>
      </c>
    </row>
    <row r="654" spans="2:8" ht="41.25" customHeight="1" x14ac:dyDescent="0.2">
      <c r="B654" s="8">
        <f>MasterTable[Group Title]</f>
        <v>0</v>
      </c>
      <c r="C654" s="4">
        <f>MasterTable[Sub-Group Title]</f>
        <v>0</v>
      </c>
      <c r="D654" s="9">
        <f>MasterTable[Name]</f>
        <v>0</v>
      </c>
      <c r="E654" s="10">
        <f>MasterTable[Website]</f>
        <v>0</v>
      </c>
      <c r="F654" s="10">
        <f>MasterTable[Phone]</f>
        <v>0</v>
      </c>
      <c r="G654" s="10">
        <f>MasterTable[Email]</f>
        <v>0</v>
      </c>
      <c r="H654" s="10">
        <f>MasterTable[Post]</f>
        <v>0</v>
      </c>
    </row>
    <row r="655" spans="2:8" ht="41.25" customHeight="1" x14ac:dyDescent="0.2">
      <c r="B655" s="8">
        <f>MasterTable[Group Title]</f>
        <v>0</v>
      </c>
      <c r="C655" s="4">
        <f>MasterTable[Sub-Group Title]</f>
        <v>0</v>
      </c>
      <c r="D655" s="9">
        <f>MasterTable[Name]</f>
        <v>0</v>
      </c>
      <c r="E655" s="10">
        <f>MasterTable[Website]</f>
        <v>0</v>
      </c>
      <c r="F655" s="10">
        <f>MasterTable[Phone]</f>
        <v>0</v>
      </c>
      <c r="G655" s="10">
        <f>MasterTable[Email]</f>
        <v>0</v>
      </c>
      <c r="H655" s="10">
        <f>MasterTable[Post]</f>
        <v>0</v>
      </c>
    </row>
    <row r="656" spans="2:8" ht="41.25" customHeight="1" x14ac:dyDescent="0.2">
      <c r="B656" s="8">
        <f>MasterTable[Group Title]</f>
        <v>0</v>
      </c>
      <c r="C656" s="4">
        <f>MasterTable[Sub-Group Title]</f>
        <v>0</v>
      </c>
      <c r="D656" s="9">
        <f>MasterTable[Name]</f>
        <v>0</v>
      </c>
      <c r="E656" s="10">
        <f>MasterTable[Website]</f>
        <v>0</v>
      </c>
      <c r="F656" s="10">
        <f>MasterTable[Phone]</f>
        <v>0</v>
      </c>
      <c r="G656" s="10">
        <f>MasterTable[Email]</f>
        <v>0</v>
      </c>
      <c r="H656" s="10">
        <f>MasterTable[Post]</f>
        <v>0</v>
      </c>
    </row>
    <row r="657" spans="2:8" ht="41.25" customHeight="1" x14ac:dyDescent="0.2">
      <c r="B657" s="8">
        <f>MasterTable[Group Title]</f>
        <v>0</v>
      </c>
      <c r="C657" s="4">
        <f>MasterTable[Sub-Group Title]</f>
        <v>0</v>
      </c>
      <c r="D657" s="9">
        <f>MasterTable[Name]</f>
        <v>0</v>
      </c>
      <c r="E657" s="10">
        <f>MasterTable[Website]</f>
        <v>0</v>
      </c>
      <c r="F657" s="10">
        <f>MasterTable[Phone]</f>
        <v>0</v>
      </c>
      <c r="G657" s="10">
        <f>MasterTable[Email]</f>
        <v>0</v>
      </c>
      <c r="H657" s="10">
        <f>MasterTable[Post]</f>
        <v>0</v>
      </c>
    </row>
    <row r="658" spans="2:8" ht="41.25" customHeight="1" x14ac:dyDescent="0.2">
      <c r="B658" s="8">
        <f>MasterTable[Group Title]</f>
        <v>0</v>
      </c>
      <c r="C658" s="4">
        <f>MasterTable[Sub-Group Title]</f>
        <v>0</v>
      </c>
      <c r="D658" s="9">
        <f>MasterTable[Name]</f>
        <v>0</v>
      </c>
      <c r="E658" s="10">
        <f>MasterTable[Website]</f>
        <v>0</v>
      </c>
      <c r="F658" s="10">
        <f>MasterTable[Phone]</f>
        <v>0</v>
      </c>
      <c r="G658" s="10">
        <f>MasterTable[Email]</f>
        <v>0</v>
      </c>
      <c r="H658" s="10">
        <f>MasterTable[Post]</f>
        <v>0</v>
      </c>
    </row>
    <row r="659" spans="2:8" ht="41.25" customHeight="1" x14ac:dyDescent="0.2">
      <c r="B659" s="8">
        <f>MasterTable[Group Title]</f>
        <v>0</v>
      </c>
      <c r="C659" s="4">
        <f>MasterTable[Sub-Group Title]</f>
        <v>0</v>
      </c>
      <c r="D659" s="9">
        <f>MasterTable[Name]</f>
        <v>0</v>
      </c>
      <c r="E659" s="10">
        <f>MasterTable[Website]</f>
        <v>0</v>
      </c>
      <c r="F659" s="10">
        <f>MasterTable[Phone]</f>
        <v>0</v>
      </c>
      <c r="G659" s="10">
        <f>MasterTable[Email]</f>
        <v>0</v>
      </c>
      <c r="H659" s="10">
        <f>MasterTable[Post]</f>
        <v>0</v>
      </c>
    </row>
    <row r="660" spans="2:8" ht="41.25" customHeight="1" x14ac:dyDescent="0.2">
      <c r="B660" s="8">
        <f>MasterTable[Group Title]</f>
        <v>0</v>
      </c>
      <c r="C660" s="4">
        <f>MasterTable[Sub-Group Title]</f>
        <v>0</v>
      </c>
      <c r="D660" s="9">
        <f>MasterTable[Name]</f>
        <v>0</v>
      </c>
      <c r="E660" s="10">
        <f>MasterTable[Website]</f>
        <v>0</v>
      </c>
      <c r="F660" s="10">
        <f>MasterTable[Phone]</f>
        <v>0</v>
      </c>
      <c r="G660" s="10">
        <f>MasterTable[Email]</f>
        <v>0</v>
      </c>
      <c r="H660" s="10">
        <f>MasterTable[Post]</f>
        <v>0</v>
      </c>
    </row>
    <row r="661" spans="2:8" ht="41.25" customHeight="1" x14ac:dyDescent="0.2">
      <c r="B661" s="8">
        <f>MasterTable[Group Title]</f>
        <v>0</v>
      </c>
      <c r="C661" s="4">
        <f>MasterTable[Sub-Group Title]</f>
        <v>0</v>
      </c>
      <c r="D661" s="9">
        <f>MasterTable[Name]</f>
        <v>0</v>
      </c>
      <c r="E661" s="10">
        <f>MasterTable[Website]</f>
        <v>0</v>
      </c>
      <c r="F661" s="10">
        <f>MasterTable[Phone]</f>
        <v>0</v>
      </c>
      <c r="G661" s="10">
        <f>MasterTable[Email]</f>
        <v>0</v>
      </c>
      <c r="H661" s="10">
        <f>MasterTable[Post]</f>
        <v>0</v>
      </c>
    </row>
    <row r="662" spans="2:8" ht="41.25" customHeight="1" x14ac:dyDescent="0.2">
      <c r="B662" s="8">
        <f>MasterTable[Group Title]</f>
        <v>0</v>
      </c>
      <c r="C662" s="4">
        <f>MasterTable[Sub-Group Title]</f>
        <v>0</v>
      </c>
      <c r="D662" s="9">
        <f>MasterTable[Name]</f>
        <v>0</v>
      </c>
      <c r="E662" s="10">
        <f>MasterTable[Website]</f>
        <v>0</v>
      </c>
      <c r="F662" s="10">
        <f>MasterTable[Phone]</f>
        <v>0</v>
      </c>
      <c r="G662" s="10">
        <f>MasterTable[Email]</f>
        <v>0</v>
      </c>
      <c r="H662" s="10">
        <f>MasterTable[Post]</f>
        <v>0</v>
      </c>
    </row>
    <row r="663" spans="2:8" ht="41.25" customHeight="1" x14ac:dyDescent="0.2">
      <c r="B663" s="8">
        <f>MasterTable[Group Title]</f>
        <v>0</v>
      </c>
      <c r="C663" s="4">
        <f>MasterTable[Sub-Group Title]</f>
        <v>0</v>
      </c>
      <c r="D663" s="9">
        <f>MasterTable[Name]</f>
        <v>0</v>
      </c>
      <c r="E663" s="10">
        <f>MasterTable[Website]</f>
        <v>0</v>
      </c>
      <c r="F663" s="10">
        <f>MasterTable[Phone]</f>
        <v>0</v>
      </c>
      <c r="G663" s="10">
        <f>MasterTable[Email]</f>
        <v>0</v>
      </c>
      <c r="H663" s="10">
        <f>MasterTable[Post]</f>
        <v>0</v>
      </c>
    </row>
    <row r="664" spans="2:8" ht="41.25" customHeight="1" x14ac:dyDescent="0.2">
      <c r="B664" s="8">
        <f>MasterTable[Group Title]</f>
        <v>0</v>
      </c>
      <c r="C664" s="4">
        <f>MasterTable[Sub-Group Title]</f>
        <v>0</v>
      </c>
      <c r="D664" s="9">
        <f>MasterTable[Name]</f>
        <v>0</v>
      </c>
      <c r="E664" s="10">
        <f>MasterTable[Website]</f>
        <v>0</v>
      </c>
      <c r="F664" s="10">
        <f>MasterTable[Phone]</f>
        <v>0</v>
      </c>
      <c r="G664" s="10">
        <f>MasterTable[Email]</f>
        <v>0</v>
      </c>
      <c r="H664" s="10">
        <f>MasterTable[Post]</f>
        <v>0</v>
      </c>
    </row>
    <row r="665" spans="2:8" ht="41.25" customHeight="1" x14ac:dyDescent="0.2">
      <c r="B665" s="8">
        <f>MasterTable[Group Title]</f>
        <v>0</v>
      </c>
      <c r="C665" s="4">
        <f>MasterTable[Sub-Group Title]</f>
        <v>0</v>
      </c>
      <c r="D665" s="9">
        <f>MasterTable[Name]</f>
        <v>0</v>
      </c>
      <c r="E665" s="10">
        <f>MasterTable[Website]</f>
        <v>0</v>
      </c>
      <c r="F665" s="10">
        <f>MasterTable[Phone]</f>
        <v>0</v>
      </c>
      <c r="G665" s="10">
        <f>MasterTable[Email]</f>
        <v>0</v>
      </c>
      <c r="H665" s="10">
        <f>MasterTable[Post]</f>
        <v>0</v>
      </c>
    </row>
    <row r="666" spans="2:8" ht="41.25" customHeight="1" x14ac:dyDescent="0.2">
      <c r="B666" s="8">
        <f>MasterTable[Group Title]</f>
        <v>0</v>
      </c>
      <c r="C666" s="4">
        <f>MasterTable[Sub-Group Title]</f>
        <v>0</v>
      </c>
      <c r="D666" s="9">
        <f>MasterTable[Name]</f>
        <v>0</v>
      </c>
      <c r="E666" s="10">
        <f>MasterTable[Website]</f>
        <v>0</v>
      </c>
      <c r="F666" s="10">
        <f>MasterTable[Phone]</f>
        <v>0</v>
      </c>
      <c r="G666" s="10">
        <f>MasterTable[Email]</f>
        <v>0</v>
      </c>
      <c r="H666" s="10">
        <f>MasterTable[Post]</f>
        <v>0</v>
      </c>
    </row>
    <row r="667" spans="2:8" ht="41.25" customHeight="1" x14ac:dyDescent="0.2">
      <c r="B667" s="8">
        <f>MasterTable[Group Title]</f>
        <v>0</v>
      </c>
      <c r="C667" s="4">
        <f>MasterTable[Sub-Group Title]</f>
        <v>0</v>
      </c>
      <c r="D667" s="9">
        <f>MasterTable[Name]</f>
        <v>0</v>
      </c>
      <c r="E667" s="10">
        <f>MasterTable[Website]</f>
        <v>0</v>
      </c>
      <c r="F667" s="10">
        <f>MasterTable[Phone]</f>
        <v>0</v>
      </c>
      <c r="G667" s="10">
        <f>MasterTable[Email]</f>
        <v>0</v>
      </c>
      <c r="H667" s="10">
        <f>MasterTable[Post]</f>
        <v>0</v>
      </c>
    </row>
    <row r="668" spans="2:8" ht="41.25" customHeight="1" x14ac:dyDescent="0.2">
      <c r="B668" s="8">
        <f>MasterTable[Group Title]</f>
        <v>0</v>
      </c>
      <c r="C668" s="4">
        <f>MasterTable[Sub-Group Title]</f>
        <v>0</v>
      </c>
      <c r="D668" s="9">
        <f>MasterTable[Name]</f>
        <v>0</v>
      </c>
      <c r="E668" s="10">
        <f>MasterTable[Website]</f>
        <v>0</v>
      </c>
      <c r="F668" s="10">
        <f>MasterTable[Phone]</f>
        <v>0</v>
      </c>
      <c r="G668" s="10">
        <f>MasterTable[Email]</f>
        <v>0</v>
      </c>
      <c r="H668" s="10">
        <f>MasterTable[Post]</f>
        <v>0</v>
      </c>
    </row>
    <row r="669" spans="2:8" ht="41.25" customHeight="1" x14ac:dyDescent="0.2">
      <c r="B669" s="8">
        <f>MasterTable[Group Title]</f>
        <v>0</v>
      </c>
      <c r="C669" s="4">
        <f>MasterTable[Sub-Group Title]</f>
        <v>0</v>
      </c>
      <c r="D669" s="9">
        <f>MasterTable[Name]</f>
        <v>0</v>
      </c>
      <c r="E669" s="10">
        <f>MasterTable[Website]</f>
        <v>0</v>
      </c>
      <c r="F669" s="10">
        <f>MasterTable[Phone]</f>
        <v>0</v>
      </c>
      <c r="G669" s="10">
        <f>MasterTable[Email]</f>
        <v>0</v>
      </c>
      <c r="H669" s="10">
        <f>MasterTable[Post]</f>
        <v>0</v>
      </c>
    </row>
    <row r="670" spans="2:8" ht="41.25" customHeight="1" x14ac:dyDescent="0.2">
      <c r="B670" s="8">
        <f>MasterTable[Group Title]</f>
        <v>0</v>
      </c>
      <c r="C670" s="4">
        <f>MasterTable[Sub-Group Title]</f>
        <v>0</v>
      </c>
      <c r="D670" s="9">
        <f>MasterTable[Name]</f>
        <v>0</v>
      </c>
      <c r="E670" s="10">
        <f>MasterTable[Website]</f>
        <v>0</v>
      </c>
      <c r="F670" s="10">
        <f>MasterTable[Phone]</f>
        <v>0</v>
      </c>
      <c r="G670" s="10">
        <f>MasterTable[Email]</f>
        <v>0</v>
      </c>
      <c r="H670" s="10">
        <f>MasterTable[Post]</f>
        <v>0</v>
      </c>
    </row>
    <row r="671" spans="2:8" ht="41.25" customHeight="1" x14ac:dyDescent="0.2">
      <c r="B671" s="8">
        <f>MasterTable[Group Title]</f>
        <v>0</v>
      </c>
      <c r="C671" s="4">
        <f>MasterTable[Sub-Group Title]</f>
        <v>0</v>
      </c>
      <c r="D671" s="9">
        <f>MasterTable[Name]</f>
        <v>0</v>
      </c>
      <c r="E671" s="10">
        <f>MasterTable[Website]</f>
        <v>0</v>
      </c>
      <c r="F671" s="10">
        <f>MasterTable[Phone]</f>
        <v>0</v>
      </c>
      <c r="G671" s="10">
        <f>MasterTable[Email]</f>
        <v>0</v>
      </c>
      <c r="H671" s="10">
        <f>MasterTable[Post]</f>
        <v>0</v>
      </c>
    </row>
    <row r="672" spans="2:8" ht="41.25" customHeight="1" x14ac:dyDescent="0.2">
      <c r="B672" s="8">
        <f>MasterTable[Group Title]</f>
        <v>0</v>
      </c>
      <c r="C672" s="4">
        <f>MasterTable[Sub-Group Title]</f>
        <v>0</v>
      </c>
      <c r="D672" s="9">
        <f>MasterTable[Name]</f>
        <v>0</v>
      </c>
      <c r="E672" s="10">
        <f>MasterTable[Website]</f>
        <v>0</v>
      </c>
      <c r="F672" s="10">
        <f>MasterTable[Phone]</f>
        <v>0</v>
      </c>
      <c r="G672" s="10">
        <f>MasterTable[Email]</f>
        <v>0</v>
      </c>
      <c r="H672" s="10">
        <f>MasterTable[Post]</f>
        <v>0</v>
      </c>
    </row>
    <row r="673" spans="2:8" ht="41.25" customHeight="1" x14ac:dyDescent="0.2">
      <c r="B673" s="8">
        <f>MasterTable[Group Title]</f>
        <v>0</v>
      </c>
      <c r="C673" s="4">
        <f>MasterTable[Sub-Group Title]</f>
        <v>0</v>
      </c>
      <c r="D673" s="9">
        <f>MasterTable[Name]</f>
        <v>0</v>
      </c>
      <c r="E673" s="10">
        <f>MasterTable[Website]</f>
        <v>0</v>
      </c>
      <c r="F673" s="10">
        <f>MasterTable[Phone]</f>
        <v>0</v>
      </c>
      <c r="G673" s="10">
        <f>MasterTable[Email]</f>
        <v>0</v>
      </c>
      <c r="H673" s="10">
        <f>MasterTable[Post]</f>
        <v>0</v>
      </c>
    </row>
    <row r="674" spans="2:8" ht="41.25" customHeight="1" x14ac:dyDescent="0.2">
      <c r="B674" s="8">
        <f>MasterTable[Group Title]</f>
        <v>0</v>
      </c>
      <c r="C674" s="4">
        <f>MasterTable[Sub-Group Title]</f>
        <v>0</v>
      </c>
      <c r="D674" s="9">
        <f>MasterTable[Name]</f>
        <v>0</v>
      </c>
      <c r="E674" s="10">
        <f>MasterTable[Website]</f>
        <v>0</v>
      </c>
      <c r="F674" s="10">
        <f>MasterTable[Phone]</f>
        <v>0</v>
      </c>
      <c r="G674" s="10">
        <f>MasterTable[Email]</f>
        <v>0</v>
      </c>
      <c r="H674" s="10">
        <f>MasterTable[Post]</f>
        <v>0</v>
      </c>
    </row>
    <row r="675" spans="2:8" ht="41.25" customHeight="1" x14ac:dyDescent="0.2">
      <c r="B675" s="8">
        <f>MasterTable[Group Title]</f>
        <v>0</v>
      </c>
      <c r="C675" s="4">
        <f>MasterTable[Sub-Group Title]</f>
        <v>0</v>
      </c>
      <c r="D675" s="9">
        <f>MasterTable[Name]</f>
        <v>0</v>
      </c>
      <c r="E675" s="10">
        <f>MasterTable[Website]</f>
        <v>0</v>
      </c>
      <c r="F675" s="10">
        <f>MasterTable[Phone]</f>
        <v>0</v>
      </c>
      <c r="G675" s="10">
        <f>MasterTable[Email]</f>
        <v>0</v>
      </c>
      <c r="H675" s="10">
        <f>MasterTable[Post]</f>
        <v>0</v>
      </c>
    </row>
    <row r="676" spans="2:8" ht="41.25" customHeight="1" x14ac:dyDescent="0.2">
      <c r="B676" s="8">
        <f>MasterTable[Group Title]</f>
        <v>0</v>
      </c>
      <c r="C676" s="4">
        <f>MasterTable[Sub-Group Title]</f>
        <v>0</v>
      </c>
      <c r="D676" s="9">
        <f>MasterTable[Name]</f>
        <v>0</v>
      </c>
      <c r="E676" s="10">
        <f>MasterTable[Website]</f>
        <v>0</v>
      </c>
      <c r="F676" s="10">
        <f>MasterTable[Phone]</f>
        <v>0</v>
      </c>
      <c r="G676" s="10">
        <f>MasterTable[Email]</f>
        <v>0</v>
      </c>
      <c r="H676" s="10">
        <f>MasterTable[Post]</f>
        <v>0</v>
      </c>
    </row>
    <row r="677" spans="2:8" ht="41.25" customHeight="1" x14ac:dyDescent="0.2">
      <c r="B677" s="8">
        <f>MasterTable[Group Title]</f>
        <v>0</v>
      </c>
      <c r="C677" s="4">
        <f>MasterTable[Sub-Group Title]</f>
        <v>0</v>
      </c>
      <c r="D677" s="9">
        <f>MasterTable[Name]</f>
        <v>0</v>
      </c>
      <c r="E677" s="10">
        <f>MasterTable[Website]</f>
        <v>0</v>
      </c>
      <c r="F677" s="10">
        <f>MasterTable[Phone]</f>
        <v>0</v>
      </c>
      <c r="G677" s="10">
        <f>MasterTable[Email]</f>
        <v>0</v>
      </c>
      <c r="H677" s="10">
        <f>MasterTable[Post]</f>
        <v>0</v>
      </c>
    </row>
    <row r="678" spans="2:8" ht="41.25" customHeight="1" x14ac:dyDescent="0.2">
      <c r="B678" s="8">
        <f>MasterTable[Group Title]</f>
        <v>0</v>
      </c>
      <c r="C678" s="4">
        <f>MasterTable[Sub-Group Title]</f>
        <v>0</v>
      </c>
      <c r="D678" s="9">
        <f>MasterTable[Name]</f>
        <v>0</v>
      </c>
      <c r="E678" s="10">
        <f>MasterTable[Website]</f>
        <v>0</v>
      </c>
      <c r="F678" s="10">
        <f>MasterTable[Phone]</f>
        <v>0</v>
      </c>
      <c r="G678" s="10">
        <f>MasterTable[Email]</f>
        <v>0</v>
      </c>
      <c r="H678" s="10">
        <f>MasterTable[Post]</f>
        <v>0</v>
      </c>
    </row>
    <row r="679" spans="2:8" ht="41.25" customHeight="1" x14ac:dyDescent="0.2">
      <c r="B679" s="8">
        <f>MasterTable[Group Title]</f>
        <v>0</v>
      </c>
      <c r="C679" s="4">
        <f>MasterTable[Sub-Group Title]</f>
        <v>0</v>
      </c>
      <c r="D679" s="9">
        <f>MasterTable[Name]</f>
        <v>0</v>
      </c>
      <c r="E679" s="10">
        <f>MasterTable[Website]</f>
        <v>0</v>
      </c>
      <c r="F679" s="10">
        <f>MasterTable[Phone]</f>
        <v>0</v>
      </c>
      <c r="G679" s="10">
        <f>MasterTable[Email]</f>
        <v>0</v>
      </c>
      <c r="H679" s="10">
        <f>MasterTable[Post]</f>
        <v>0</v>
      </c>
    </row>
    <row r="680" spans="2:8" ht="41.25" customHeight="1" x14ac:dyDescent="0.2">
      <c r="B680" s="8">
        <f>MasterTable[Group Title]</f>
        <v>0</v>
      </c>
      <c r="C680" s="4">
        <f>MasterTable[Sub-Group Title]</f>
        <v>0</v>
      </c>
      <c r="D680" s="9">
        <f>MasterTable[Name]</f>
        <v>0</v>
      </c>
      <c r="E680" s="10">
        <f>MasterTable[Website]</f>
        <v>0</v>
      </c>
      <c r="F680" s="10">
        <f>MasterTable[Phone]</f>
        <v>0</v>
      </c>
      <c r="G680" s="10">
        <f>MasterTable[Email]</f>
        <v>0</v>
      </c>
      <c r="H680" s="10">
        <f>MasterTable[Post]</f>
        <v>0</v>
      </c>
    </row>
    <row r="681" spans="2:8" ht="41.25" customHeight="1" x14ac:dyDescent="0.2">
      <c r="B681" s="8">
        <f>MasterTable[Group Title]</f>
        <v>0</v>
      </c>
      <c r="C681" s="4">
        <f>MasterTable[Sub-Group Title]</f>
        <v>0</v>
      </c>
      <c r="D681" s="9">
        <f>MasterTable[Name]</f>
        <v>0</v>
      </c>
      <c r="E681" s="10">
        <f>MasterTable[Website]</f>
        <v>0</v>
      </c>
      <c r="F681" s="10">
        <f>MasterTable[Phone]</f>
        <v>0</v>
      </c>
      <c r="G681" s="10">
        <f>MasterTable[Email]</f>
        <v>0</v>
      </c>
      <c r="H681" s="10">
        <f>MasterTable[Post]</f>
        <v>0</v>
      </c>
    </row>
    <row r="682" spans="2:8" ht="41.25" customHeight="1" x14ac:dyDescent="0.2">
      <c r="B682" s="8">
        <f>MasterTable[Group Title]</f>
        <v>0</v>
      </c>
      <c r="C682" s="4">
        <f>MasterTable[Sub-Group Title]</f>
        <v>0</v>
      </c>
      <c r="D682" s="9">
        <f>MasterTable[Name]</f>
        <v>0</v>
      </c>
      <c r="E682" s="10">
        <f>MasterTable[Website]</f>
        <v>0</v>
      </c>
      <c r="F682" s="10">
        <f>MasterTable[Phone]</f>
        <v>0</v>
      </c>
      <c r="G682" s="10">
        <f>MasterTable[Email]</f>
        <v>0</v>
      </c>
      <c r="H682" s="10">
        <f>MasterTable[Post]</f>
        <v>0</v>
      </c>
    </row>
    <row r="683" spans="2:8" ht="41.25" customHeight="1" x14ac:dyDescent="0.2">
      <c r="B683" s="8">
        <f>MasterTable[Group Title]</f>
        <v>0</v>
      </c>
      <c r="C683" s="4">
        <f>MasterTable[Sub-Group Title]</f>
        <v>0</v>
      </c>
      <c r="D683" s="9">
        <f>MasterTable[Name]</f>
        <v>0</v>
      </c>
      <c r="E683" s="10">
        <f>MasterTable[Website]</f>
        <v>0</v>
      </c>
      <c r="F683" s="10">
        <f>MasterTable[Phone]</f>
        <v>0</v>
      </c>
      <c r="G683" s="10">
        <f>MasterTable[Email]</f>
        <v>0</v>
      </c>
      <c r="H683" s="10">
        <f>MasterTable[Post]</f>
        <v>0</v>
      </c>
    </row>
    <row r="684" spans="2:8" ht="41.25" customHeight="1" x14ac:dyDescent="0.2">
      <c r="B684" s="8">
        <f>MasterTable[Group Title]</f>
        <v>0</v>
      </c>
      <c r="C684" s="4">
        <f>MasterTable[Sub-Group Title]</f>
        <v>0</v>
      </c>
      <c r="D684" s="9">
        <f>MasterTable[Name]</f>
        <v>0</v>
      </c>
      <c r="E684" s="10">
        <f>MasterTable[Website]</f>
        <v>0</v>
      </c>
      <c r="F684" s="10">
        <f>MasterTable[Phone]</f>
        <v>0</v>
      </c>
      <c r="G684" s="10">
        <f>MasterTable[Email]</f>
        <v>0</v>
      </c>
      <c r="H684" s="10">
        <f>MasterTable[Post]</f>
        <v>0</v>
      </c>
    </row>
    <row r="685" spans="2:8" ht="41.25" customHeight="1" x14ac:dyDescent="0.2">
      <c r="B685" s="8">
        <f>MasterTable[Group Title]</f>
        <v>0</v>
      </c>
      <c r="C685" s="4">
        <f>MasterTable[Sub-Group Title]</f>
        <v>0</v>
      </c>
      <c r="D685" s="9">
        <f>MasterTable[Name]</f>
        <v>0</v>
      </c>
      <c r="E685" s="10">
        <f>MasterTable[Website]</f>
        <v>0</v>
      </c>
      <c r="F685" s="10">
        <f>MasterTable[Phone]</f>
        <v>0</v>
      </c>
      <c r="G685" s="10">
        <f>MasterTable[Email]</f>
        <v>0</v>
      </c>
      <c r="H685" s="10">
        <f>MasterTable[Post]</f>
        <v>0</v>
      </c>
    </row>
    <row r="686" spans="2:8" ht="41.25" customHeight="1" x14ac:dyDescent="0.2">
      <c r="B686" s="8">
        <f>MasterTable[Group Title]</f>
        <v>0</v>
      </c>
      <c r="C686" s="4">
        <f>MasterTable[Sub-Group Title]</f>
        <v>0</v>
      </c>
      <c r="D686" s="9">
        <f>MasterTable[Name]</f>
        <v>0</v>
      </c>
      <c r="E686" s="10">
        <f>MasterTable[Website]</f>
        <v>0</v>
      </c>
      <c r="F686" s="10">
        <f>MasterTable[Phone]</f>
        <v>0</v>
      </c>
      <c r="G686" s="10">
        <f>MasterTable[Email]</f>
        <v>0</v>
      </c>
      <c r="H686" s="10">
        <f>MasterTable[Post]</f>
        <v>0</v>
      </c>
    </row>
    <row r="687" spans="2:8" ht="41.25" customHeight="1" x14ac:dyDescent="0.2">
      <c r="B687" s="8">
        <f>MasterTable[Group Title]</f>
        <v>0</v>
      </c>
      <c r="C687" s="4">
        <f>MasterTable[Sub-Group Title]</f>
        <v>0</v>
      </c>
      <c r="D687" s="9">
        <f>MasterTable[Name]</f>
        <v>0</v>
      </c>
      <c r="E687" s="10">
        <f>MasterTable[Website]</f>
        <v>0</v>
      </c>
      <c r="F687" s="10">
        <f>MasterTable[Phone]</f>
        <v>0</v>
      </c>
      <c r="G687" s="10">
        <f>MasterTable[Email]</f>
        <v>0</v>
      </c>
      <c r="H687" s="10">
        <f>MasterTable[Post]</f>
        <v>0</v>
      </c>
    </row>
    <row r="688" spans="2:8" ht="41.25" customHeight="1" x14ac:dyDescent="0.2">
      <c r="B688" s="8">
        <f>MasterTable[Group Title]</f>
        <v>0</v>
      </c>
      <c r="C688" s="4">
        <f>MasterTable[Sub-Group Title]</f>
        <v>0</v>
      </c>
      <c r="D688" s="9">
        <f>MasterTable[Name]</f>
        <v>0</v>
      </c>
      <c r="E688" s="10">
        <f>MasterTable[Website]</f>
        <v>0</v>
      </c>
      <c r="F688" s="10">
        <f>MasterTable[Phone]</f>
        <v>0</v>
      </c>
      <c r="G688" s="10">
        <f>MasterTable[Email]</f>
        <v>0</v>
      </c>
      <c r="H688" s="10">
        <f>MasterTable[Post]</f>
        <v>0</v>
      </c>
    </row>
    <row r="689" spans="2:8" ht="41.25" customHeight="1" x14ac:dyDescent="0.2">
      <c r="B689" s="8">
        <f>MasterTable[Group Title]</f>
        <v>0</v>
      </c>
      <c r="C689" s="4">
        <f>MasterTable[Sub-Group Title]</f>
        <v>0</v>
      </c>
      <c r="D689" s="9">
        <f>MasterTable[Name]</f>
        <v>0</v>
      </c>
      <c r="E689" s="10">
        <f>MasterTable[Website]</f>
        <v>0</v>
      </c>
      <c r="F689" s="10">
        <f>MasterTable[Phone]</f>
        <v>0</v>
      </c>
      <c r="G689" s="10">
        <f>MasterTable[Email]</f>
        <v>0</v>
      </c>
      <c r="H689" s="10">
        <f>MasterTable[Post]</f>
        <v>0</v>
      </c>
    </row>
    <row r="690" spans="2:8" ht="41.25" customHeight="1" x14ac:dyDescent="0.2">
      <c r="B690" s="8">
        <f>MasterTable[Group Title]</f>
        <v>0</v>
      </c>
      <c r="C690" s="4">
        <f>MasterTable[Sub-Group Title]</f>
        <v>0</v>
      </c>
      <c r="D690" s="9">
        <f>MasterTable[Name]</f>
        <v>0</v>
      </c>
      <c r="E690" s="10">
        <f>MasterTable[Website]</f>
        <v>0</v>
      </c>
      <c r="F690" s="10">
        <f>MasterTable[Phone]</f>
        <v>0</v>
      </c>
      <c r="G690" s="10">
        <f>MasterTable[Email]</f>
        <v>0</v>
      </c>
      <c r="H690" s="10">
        <f>MasterTable[Post]</f>
        <v>0</v>
      </c>
    </row>
    <row r="691" spans="2:8" ht="41.25" customHeight="1" x14ac:dyDescent="0.2">
      <c r="B691" s="8">
        <f>MasterTable[Group Title]</f>
        <v>0</v>
      </c>
      <c r="C691" s="4">
        <f>MasterTable[Sub-Group Title]</f>
        <v>0</v>
      </c>
      <c r="D691" s="9">
        <f>MasterTable[Name]</f>
        <v>0</v>
      </c>
      <c r="E691" s="10">
        <f>MasterTable[Website]</f>
        <v>0</v>
      </c>
      <c r="F691" s="10">
        <f>MasterTable[Phone]</f>
        <v>0</v>
      </c>
      <c r="G691" s="10">
        <f>MasterTable[Email]</f>
        <v>0</v>
      </c>
      <c r="H691" s="10">
        <f>MasterTable[Post]</f>
        <v>0</v>
      </c>
    </row>
    <row r="692" spans="2:8" ht="41.25" customHeight="1" x14ac:dyDescent="0.2">
      <c r="B692" s="8">
        <f>MasterTable[Group Title]</f>
        <v>0</v>
      </c>
      <c r="C692" s="4">
        <f>MasterTable[Sub-Group Title]</f>
        <v>0</v>
      </c>
      <c r="D692" s="9">
        <f>MasterTable[Name]</f>
        <v>0</v>
      </c>
      <c r="E692" s="10">
        <f>MasterTable[Website]</f>
        <v>0</v>
      </c>
      <c r="F692" s="10">
        <f>MasterTable[Phone]</f>
        <v>0</v>
      </c>
      <c r="G692" s="10">
        <f>MasterTable[Email]</f>
        <v>0</v>
      </c>
      <c r="H692" s="10">
        <f>MasterTable[Post]</f>
        <v>0</v>
      </c>
    </row>
    <row r="693" spans="2:8" ht="41.25" customHeight="1" x14ac:dyDescent="0.2">
      <c r="B693" s="8">
        <f>MasterTable[Group Title]</f>
        <v>0</v>
      </c>
      <c r="C693" s="4">
        <f>MasterTable[Sub-Group Title]</f>
        <v>0</v>
      </c>
      <c r="D693" s="9">
        <f>MasterTable[Name]</f>
        <v>0</v>
      </c>
      <c r="E693" s="10">
        <f>MasterTable[Website]</f>
        <v>0</v>
      </c>
      <c r="F693" s="10">
        <f>MasterTable[Phone]</f>
        <v>0</v>
      </c>
      <c r="G693" s="10">
        <f>MasterTable[Email]</f>
        <v>0</v>
      </c>
      <c r="H693" s="10">
        <f>MasterTable[Post]</f>
        <v>0</v>
      </c>
    </row>
    <row r="694" spans="2:8" ht="41.25" customHeight="1" x14ac:dyDescent="0.2">
      <c r="B694" s="8">
        <f>MasterTable[Group Title]</f>
        <v>0</v>
      </c>
      <c r="C694" s="4">
        <f>MasterTable[Sub-Group Title]</f>
        <v>0</v>
      </c>
      <c r="D694" s="9">
        <f>MasterTable[Name]</f>
        <v>0</v>
      </c>
      <c r="E694" s="10">
        <f>MasterTable[Website]</f>
        <v>0</v>
      </c>
      <c r="F694" s="10">
        <f>MasterTable[Phone]</f>
        <v>0</v>
      </c>
      <c r="G694" s="10">
        <f>MasterTable[Email]</f>
        <v>0</v>
      </c>
      <c r="H694" s="10">
        <f>MasterTable[Post]</f>
        <v>0</v>
      </c>
    </row>
    <row r="695" spans="2:8" ht="41.25" customHeight="1" x14ac:dyDescent="0.2">
      <c r="B695" s="8">
        <f>MasterTable[Group Title]</f>
        <v>0</v>
      </c>
      <c r="C695" s="4">
        <f>MasterTable[Sub-Group Title]</f>
        <v>0</v>
      </c>
      <c r="D695" s="9">
        <f>MasterTable[Name]</f>
        <v>0</v>
      </c>
      <c r="E695" s="10">
        <f>MasterTable[Website]</f>
        <v>0</v>
      </c>
      <c r="F695" s="10">
        <f>MasterTable[Phone]</f>
        <v>0</v>
      </c>
      <c r="G695" s="10">
        <f>MasterTable[Email]</f>
        <v>0</v>
      </c>
      <c r="H695" s="10">
        <f>MasterTable[Post]</f>
        <v>0</v>
      </c>
    </row>
    <row r="696" spans="2:8" ht="41.25" customHeight="1" x14ac:dyDescent="0.2">
      <c r="B696" s="8">
        <f>MasterTable[Group Title]</f>
        <v>0</v>
      </c>
      <c r="C696" s="4">
        <f>MasterTable[Sub-Group Title]</f>
        <v>0</v>
      </c>
      <c r="D696" s="9">
        <f>MasterTable[Name]</f>
        <v>0</v>
      </c>
      <c r="E696" s="10">
        <f>MasterTable[Website]</f>
        <v>0</v>
      </c>
      <c r="F696" s="10">
        <f>MasterTable[Phone]</f>
        <v>0</v>
      </c>
      <c r="G696" s="10">
        <f>MasterTable[Email]</f>
        <v>0</v>
      </c>
      <c r="H696" s="10">
        <f>MasterTable[Post]</f>
        <v>0</v>
      </c>
    </row>
    <row r="697" spans="2:8" ht="41.25" customHeight="1" x14ac:dyDescent="0.2">
      <c r="B697" s="8">
        <f>MasterTable[Group Title]</f>
        <v>0</v>
      </c>
      <c r="C697" s="4">
        <f>MasterTable[Sub-Group Title]</f>
        <v>0</v>
      </c>
      <c r="D697" s="9">
        <f>MasterTable[Name]</f>
        <v>0</v>
      </c>
      <c r="E697" s="10">
        <f>MasterTable[Website]</f>
        <v>0</v>
      </c>
      <c r="F697" s="10">
        <f>MasterTable[Phone]</f>
        <v>0</v>
      </c>
      <c r="G697" s="10">
        <f>MasterTable[Email]</f>
        <v>0</v>
      </c>
      <c r="H697" s="10">
        <f>MasterTable[Post]</f>
        <v>0</v>
      </c>
    </row>
    <row r="698" spans="2:8" ht="41.25" customHeight="1" x14ac:dyDescent="0.2">
      <c r="B698" s="8">
        <f>MasterTable[Group Title]</f>
        <v>0</v>
      </c>
      <c r="C698" s="4">
        <f>MasterTable[Sub-Group Title]</f>
        <v>0</v>
      </c>
      <c r="D698" s="9">
        <f>MasterTable[Name]</f>
        <v>0</v>
      </c>
      <c r="E698" s="10">
        <f>MasterTable[Website]</f>
        <v>0</v>
      </c>
      <c r="F698" s="10">
        <f>MasterTable[Phone]</f>
        <v>0</v>
      </c>
      <c r="G698" s="10">
        <f>MasterTable[Email]</f>
        <v>0</v>
      </c>
      <c r="H698" s="10">
        <f>MasterTable[Post]</f>
        <v>0</v>
      </c>
    </row>
    <row r="699" spans="2:8" ht="41.25" customHeight="1" x14ac:dyDescent="0.2">
      <c r="B699" s="8">
        <f>MasterTable[Group Title]</f>
        <v>0</v>
      </c>
      <c r="C699" s="4">
        <f>MasterTable[Sub-Group Title]</f>
        <v>0</v>
      </c>
      <c r="D699" s="9">
        <f>MasterTable[Name]</f>
        <v>0</v>
      </c>
      <c r="E699" s="10">
        <f>MasterTable[Website]</f>
        <v>0</v>
      </c>
      <c r="F699" s="10">
        <f>MasterTable[Phone]</f>
        <v>0</v>
      </c>
      <c r="G699" s="10">
        <f>MasterTable[Email]</f>
        <v>0</v>
      </c>
      <c r="H699" s="10">
        <f>MasterTable[Post]</f>
        <v>0</v>
      </c>
    </row>
    <row r="700" spans="2:8" ht="41.25" customHeight="1" x14ac:dyDescent="0.2">
      <c r="B700" s="8">
        <f>MasterTable[Group Title]</f>
        <v>0</v>
      </c>
      <c r="C700" s="4">
        <f>MasterTable[Sub-Group Title]</f>
        <v>0</v>
      </c>
      <c r="D700" s="9">
        <f>MasterTable[Name]</f>
        <v>0</v>
      </c>
      <c r="E700" s="10">
        <f>MasterTable[Website]</f>
        <v>0</v>
      </c>
      <c r="F700" s="10">
        <f>MasterTable[Phone]</f>
        <v>0</v>
      </c>
      <c r="G700" s="10">
        <f>MasterTable[Email]</f>
        <v>0</v>
      </c>
      <c r="H700" s="10">
        <f>MasterTable[Post]</f>
        <v>0</v>
      </c>
    </row>
    <row r="701" spans="2:8" ht="41.25" customHeight="1" x14ac:dyDescent="0.2">
      <c r="B701" s="8">
        <f>MasterTable[Group Title]</f>
        <v>0</v>
      </c>
      <c r="C701" s="4">
        <f>MasterTable[Sub-Group Title]</f>
        <v>0</v>
      </c>
      <c r="D701" s="9">
        <f>MasterTable[Name]</f>
        <v>0</v>
      </c>
      <c r="E701" s="10">
        <f>MasterTable[Website]</f>
        <v>0</v>
      </c>
      <c r="F701" s="10">
        <f>MasterTable[Phone]</f>
        <v>0</v>
      </c>
      <c r="G701" s="10">
        <f>MasterTable[Email]</f>
        <v>0</v>
      </c>
      <c r="H701" s="10">
        <f>MasterTable[Post]</f>
        <v>0</v>
      </c>
    </row>
    <row r="702" spans="2:8" ht="41.25" customHeight="1" x14ac:dyDescent="0.2">
      <c r="B702" s="8">
        <f>MasterTable[Group Title]</f>
        <v>0</v>
      </c>
      <c r="C702" s="4">
        <f>MasterTable[Sub-Group Title]</f>
        <v>0</v>
      </c>
      <c r="D702" s="9">
        <f>MasterTable[Name]</f>
        <v>0</v>
      </c>
      <c r="E702" s="10">
        <f>MasterTable[Website]</f>
        <v>0</v>
      </c>
      <c r="F702" s="10">
        <f>MasterTable[Phone]</f>
        <v>0</v>
      </c>
      <c r="G702" s="10">
        <f>MasterTable[Email]</f>
        <v>0</v>
      </c>
      <c r="H702" s="10">
        <f>MasterTable[Post]</f>
        <v>0</v>
      </c>
    </row>
    <row r="703" spans="2:8" ht="41.25" customHeight="1" x14ac:dyDescent="0.2">
      <c r="B703" s="8">
        <f>MasterTable[Group Title]</f>
        <v>0</v>
      </c>
      <c r="C703" s="4">
        <f>MasterTable[Sub-Group Title]</f>
        <v>0</v>
      </c>
      <c r="D703" s="9">
        <f>MasterTable[Name]</f>
        <v>0</v>
      </c>
      <c r="E703" s="10">
        <f>MasterTable[Website]</f>
        <v>0</v>
      </c>
      <c r="F703" s="10">
        <f>MasterTable[Phone]</f>
        <v>0</v>
      </c>
      <c r="G703" s="10">
        <f>MasterTable[Email]</f>
        <v>0</v>
      </c>
      <c r="H703" s="10">
        <f>MasterTable[Post]</f>
        <v>0</v>
      </c>
    </row>
    <row r="704" spans="2:8" ht="41.25" customHeight="1" x14ac:dyDescent="0.2">
      <c r="B704" s="8">
        <f>MasterTable[Group Title]</f>
        <v>0</v>
      </c>
      <c r="C704" s="4">
        <f>MasterTable[Sub-Group Title]</f>
        <v>0</v>
      </c>
      <c r="D704" s="9">
        <f>MasterTable[Name]</f>
        <v>0</v>
      </c>
      <c r="E704" s="10">
        <f>MasterTable[Website]</f>
        <v>0</v>
      </c>
      <c r="F704" s="10">
        <f>MasterTable[Phone]</f>
        <v>0</v>
      </c>
      <c r="G704" s="10">
        <f>MasterTable[Email]</f>
        <v>0</v>
      </c>
      <c r="H704" s="10">
        <f>MasterTable[Post]</f>
        <v>0</v>
      </c>
    </row>
    <row r="705" spans="2:8" ht="41.25" customHeight="1" x14ac:dyDescent="0.2">
      <c r="B705" s="8">
        <f>MasterTable[Group Title]</f>
        <v>0</v>
      </c>
      <c r="C705" s="4">
        <f>MasterTable[Sub-Group Title]</f>
        <v>0</v>
      </c>
      <c r="D705" s="9">
        <f>MasterTable[Name]</f>
        <v>0</v>
      </c>
      <c r="E705" s="10">
        <f>MasterTable[Website]</f>
        <v>0</v>
      </c>
      <c r="F705" s="10">
        <f>MasterTable[Phone]</f>
        <v>0</v>
      </c>
      <c r="G705" s="10">
        <f>MasterTable[Email]</f>
        <v>0</v>
      </c>
      <c r="H705" s="10">
        <f>MasterTable[Post]</f>
        <v>0</v>
      </c>
    </row>
    <row r="706" spans="2:8" ht="41.25" customHeight="1" x14ac:dyDescent="0.2">
      <c r="B706" s="8">
        <f>MasterTable[Group Title]</f>
        <v>0</v>
      </c>
      <c r="C706" s="4">
        <f>MasterTable[Sub-Group Title]</f>
        <v>0</v>
      </c>
      <c r="D706" s="9">
        <f>MasterTable[Name]</f>
        <v>0</v>
      </c>
      <c r="E706" s="10">
        <f>MasterTable[Website]</f>
        <v>0</v>
      </c>
      <c r="F706" s="10">
        <f>MasterTable[Phone]</f>
        <v>0</v>
      </c>
      <c r="G706" s="10">
        <f>MasterTable[Email]</f>
        <v>0</v>
      </c>
      <c r="H706" s="10">
        <f>MasterTable[Post]</f>
        <v>0</v>
      </c>
    </row>
    <row r="707" spans="2:8" ht="41.25" customHeight="1" x14ac:dyDescent="0.2">
      <c r="B707" s="8">
        <f>MasterTable[Group Title]</f>
        <v>0</v>
      </c>
      <c r="C707" s="4">
        <f>MasterTable[Sub-Group Title]</f>
        <v>0</v>
      </c>
      <c r="D707" s="9">
        <f>MasterTable[Name]</f>
        <v>0</v>
      </c>
      <c r="E707" s="10">
        <f>MasterTable[Website]</f>
        <v>0</v>
      </c>
      <c r="F707" s="10">
        <f>MasterTable[Phone]</f>
        <v>0</v>
      </c>
      <c r="G707" s="10">
        <f>MasterTable[Email]</f>
        <v>0</v>
      </c>
      <c r="H707" s="10">
        <f>MasterTable[Post]</f>
        <v>0</v>
      </c>
    </row>
    <row r="708" spans="2:8" ht="41.25" customHeight="1" x14ac:dyDescent="0.2">
      <c r="B708" s="8">
        <f>MasterTable[Group Title]</f>
        <v>0</v>
      </c>
      <c r="C708" s="4">
        <f>MasterTable[Sub-Group Title]</f>
        <v>0</v>
      </c>
      <c r="D708" s="9">
        <f>MasterTable[Name]</f>
        <v>0</v>
      </c>
      <c r="E708" s="10">
        <f>MasterTable[Website]</f>
        <v>0</v>
      </c>
      <c r="F708" s="10">
        <f>MasterTable[Phone]</f>
        <v>0</v>
      </c>
      <c r="G708" s="10">
        <f>MasterTable[Email]</f>
        <v>0</v>
      </c>
      <c r="H708" s="10">
        <f>MasterTable[Post]</f>
        <v>0</v>
      </c>
    </row>
    <row r="709" spans="2:8" ht="41.25" customHeight="1" x14ac:dyDescent="0.2">
      <c r="B709" s="8">
        <f>MasterTable[Group Title]</f>
        <v>0</v>
      </c>
      <c r="C709" s="4">
        <f>MasterTable[Sub-Group Title]</f>
        <v>0</v>
      </c>
      <c r="D709" s="9">
        <f>MasterTable[Name]</f>
        <v>0</v>
      </c>
      <c r="E709" s="10">
        <f>MasterTable[Website]</f>
        <v>0</v>
      </c>
      <c r="F709" s="10">
        <f>MasterTable[Phone]</f>
        <v>0</v>
      </c>
      <c r="G709" s="10">
        <f>MasterTable[Email]</f>
        <v>0</v>
      </c>
      <c r="H709" s="10">
        <f>MasterTable[Post]</f>
        <v>0</v>
      </c>
    </row>
    <row r="710" spans="2:8" ht="41.25" customHeight="1" x14ac:dyDescent="0.2">
      <c r="B710" s="8">
        <f>MasterTable[Group Title]</f>
        <v>0</v>
      </c>
      <c r="C710" s="4">
        <f>MasterTable[Sub-Group Title]</f>
        <v>0</v>
      </c>
      <c r="D710" s="9">
        <f>MasterTable[Name]</f>
        <v>0</v>
      </c>
      <c r="E710" s="10">
        <f>MasterTable[Website]</f>
        <v>0</v>
      </c>
      <c r="F710" s="10">
        <f>MasterTable[Phone]</f>
        <v>0</v>
      </c>
      <c r="G710" s="10">
        <f>MasterTable[Email]</f>
        <v>0</v>
      </c>
      <c r="H710" s="10">
        <f>MasterTable[Post]</f>
        <v>0</v>
      </c>
    </row>
    <row r="711" spans="2:8" ht="41.25" customHeight="1" x14ac:dyDescent="0.2">
      <c r="B711" s="8">
        <f>MasterTable[Group Title]</f>
        <v>0</v>
      </c>
      <c r="C711" s="4">
        <f>MasterTable[Sub-Group Title]</f>
        <v>0</v>
      </c>
      <c r="D711" s="9">
        <f>MasterTable[Name]</f>
        <v>0</v>
      </c>
      <c r="E711" s="10">
        <f>MasterTable[Website]</f>
        <v>0</v>
      </c>
      <c r="F711" s="10">
        <f>MasterTable[Phone]</f>
        <v>0</v>
      </c>
      <c r="G711" s="10">
        <f>MasterTable[Email]</f>
        <v>0</v>
      </c>
      <c r="H711" s="10">
        <f>MasterTable[Post]</f>
        <v>0</v>
      </c>
    </row>
    <row r="712" spans="2:8" ht="41.25" customHeight="1" x14ac:dyDescent="0.2">
      <c r="B712" s="8">
        <f>MasterTable[Group Title]</f>
        <v>0</v>
      </c>
      <c r="C712" s="4">
        <f>MasterTable[Sub-Group Title]</f>
        <v>0</v>
      </c>
      <c r="D712" s="9">
        <f>MasterTable[Name]</f>
        <v>0</v>
      </c>
      <c r="E712" s="10">
        <f>MasterTable[Website]</f>
        <v>0</v>
      </c>
      <c r="F712" s="10">
        <f>MasterTable[Phone]</f>
        <v>0</v>
      </c>
      <c r="G712" s="10">
        <f>MasterTable[Email]</f>
        <v>0</v>
      </c>
      <c r="H712" s="10">
        <f>MasterTable[Post]</f>
        <v>0</v>
      </c>
    </row>
    <row r="713" spans="2:8" ht="41.25" customHeight="1" x14ac:dyDescent="0.2">
      <c r="B713" s="8">
        <f>MasterTable[Group Title]</f>
        <v>0</v>
      </c>
      <c r="C713" s="4">
        <f>MasterTable[Sub-Group Title]</f>
        <v>0</v>
      </c>
      <c r="D713" s="9">
        <f>MasterTable[Name]</f>
        <v>0</v>
      </c>
      <c r="E713" s="10">
        <f>MasterTable[Website]</f>
        <v>0</v>
      </c>
      <c r="F713" s="10">
        <f>MasterTable[Phone]</f>
        <v>0</v>
      </c>
      <c r="G713" s="10">
        <f>MasterTable[Email]</f>
        <v>0</v>
      </c>
      <c r="H713" s="10">
        <f>MasterTable[Post]</f>
        <v>0</v>
      </c>
    </row>
    <row r="714" spans="2:8" ht="41.25" customHeight="1" x14ac:dyDescent="0.2">
      <c r="B714" s="8">
        <f>MasterTable[Group Title]</f>
        <v>0</v>
      </c>
      <c r="C714" s="4">
        <f>MasterTable[Sub-Group Title]</f>
        <v>0</v>
      </c>
      <c r="D714" s="9">
        <f>MasterTable[Name]</f>
        <v>0</v>
      </c>
      <c r="E714" s="10">
        <f>MasterTable[Website]</f>
        <v>0</v>
      </c>
      <c r="F714" s="10">
        <f>MasterTable[Phone]</f>
        <v>0</v>
      </c>
      <c r="G714" s="10">
        <f>MasterTable[Email]</f>
        <v>0</v>
      </c>
      <c r="H714" s="10">
        <f>MasterTable[Post]</f>
        <v>0</v>
      </c>
    </row>
    <row r="715" spans="2:8" ht="41.25" customHeight="1" x14ac:dyDescent="0.2">
      <c r="B715" s="8">
        <f>MasterTable[Group Title]</f>
        <v>0</v>
      </c>
      <c r="C715" s="4">
        <f>MasterTable[Sub-Group Title]</f>
        <v>0</v>
      </c>
      <c r="D715" s="9">
        <f>MasterTable[Name]</f>
        <v>0</v>
      </c>
      <c r="E715" s="10">
        <f>MasterTable[Website]</f>
        <v>0</v>
      </c>
      <c r="F715" s="10">
        <f>MasterTable[Phone]</f>
        <v>0</v>
      </c>
      <c r="G715" s="10">
        <f>MasterTable[Email]</f>
        <v>0</v>
      </c>
      <c r="H715" s="10">
        <f>MasterTable[Post]</f>
        <v>0</v>
      </c>
    </row>
    <row r="716" spans="2:8" ht="41.25" customHeight="1" x14ac:dyDescent="0.2">
      <c r="B716" s="8">
        <f>MasterTable[Group Title]</f>
        <v>0</v>
      </c>
      <c r="C716" s="4">
        <f>MasterTable[Sub-Group Title]</f>
        <v>0</v>
      </c>
      <c r="D716" s="9">
        <f>MasterTable[Name]</f>
        <v>0</v>
      </c>
      <c r="E716" s="10">
        <f>MasterTable[Website]</f>
        <v>0</v>
      </c>
      <c r="F716" s="10">
        <f>MasterTable[Phone]</f>
        <v>0</v>
      </c>
      <c r="G716" s="10">
        <f>MasterTable[Email]</f>
        <v>0</v>
      </c>
      <c r="H716" s="10">
        <f>MasterTable[Post]</f>
        <v>0</v>
      </c>
    </row>
    <row r="717" spans="2:8" ht="41.25" customHeight="1" x14ac:dyDescent="0.2">
      <c r="B717" s="8">
        <f>MasterTable[Group Title]</f>
        <v>0</v>
      </c>
      <c r="C717" s="4">
        <f>MasterTable[Sub-Group Title]</f>
        <v>0</v>
      </c>
      <c r="D717" s="9">
        <f>MasterTable[Name]</f>
        <v>0</v>
      </c>
      <c r="E717" s="10">
        <f>MasterTable[Website]</f>
        <v>0</v>
      </c>
      <c r="F717" s="10">
        <f>MasterTable[Phone]</f>
        <v>0</v>
      </c>
      <c r="G717" s="10">
        <f>MasterTable[Email]</f>
        <v>0</v>
      </c>
      <c r="H717" s="10">
        <f>MasterTable[Post]</f>
        <v>0</v>
      </c>
    </row>
    <row r="718" spans="2:8" ht="41.25" customHeight="1" x14ac:dyDescent="0.2">
      <c r="B718" s="8">
        <f>MasterTable[Group Title]</f>
        <v>0</v>
      </c>
      <c r="C718" s="4">
        <f>MasterTable[Sub-Group Title]</f>
        <v>0</v>
      </c>
      <c r="D718" s="9">
        <f>MasterTable[Name]</f>
        <v>0</v>
      </c>
      <c r="E718" s="10">
        <f>MasterTable[Website]</f>
        <v>0</v>
      </c>
      <c r="F718" s="10">
        <f>MasterTable[Phone]</f>
        <v>0</v>
      </c>
      <c r="G718" s="10">
        <f>MasterTable[Email]</f>
        <v>0</v>
      </c>
      <c r="H718" s="10">
        <f>MasterTable[Post]</f>
        <v>0</v>
      </c>
    </row>
    <row r="719" spans="2:8" ht="41.25" customHeight="1" x14ac:dyDescent="0.2">
      <c r="B719" s="8">
        <f>MasterTable[Group Title]</f>
        <v>0</v>
      </c>
      <c r="C719" s="4">
        <f>MasterTable[Sub-Group Title]</f>
        <v>0</v>
      </c>
      <c r="D719" s="9">
        <f>MasterTable[Name]</f>
        <v>0</v>
      </c>
      <c r="E719" s="10">
        <f>MasterTable[Website]</f>
        <v>0</v>
      </c>
      <c r="F719" s="10">
        <f>MasterTable[Phone]</f>
        <v>0</v>
      </c>
      <c r="G719" s="10">
        <f>MasterTable[Email]</f>
        <v>0</v>
      </c>
      <c r="H719" s="10">
        <f>MasterTable[Post]</f>
        <v>0</v>
      </c>
    </row>
    <row r="720" spans="2:8" ht="41.25" customHeight="1" x14ac:dyDescent="0.2">
      <c r="B720" s="8">
        <f>MasterTable[Group Title]</f>
        <v>0</v>
      </c>
      <c r="C720" s="4">
        <f>MasterTable[Sub-Group Title]</f>
        <v>0</v>
      </c>
      <c r="D720" s="9">
        <f>MasterTable[Name]</f>
        <v>0</v>
      </c>
      <c r="E720" s="10">
        <f>MasterTable[Website]</f>
        <v>0</v>
      </c>
      <c r="F720" s="10">
        <f>MasterTable[Phone]</f>
        <v>0</v>
      </c>
      <c r="G720" s="10">
        <f>MasterTable[Email]</f>
        <v>0</v>
      </c>
      <c r="H720" s="10">
        <f>MasterTable[Post]</f>
        <v>0</v>
      </c>
    </row>
    <row r="721" spans="2:8" ht="41.25" customHeight="1" x14ac:dyDescent="0.2">
      <c r="B721" s="8">
        <f>MasterTable[Group Title]</f>
        <v>0</v>
      </c>
      <c r="C721" s="4">
        <f>MasterTable[Sub-Group Title]</f>
        <v>0</v>
      </c>
      <c r="D721" s="9">
        <f>MasterTable[Name]</f>
        <v>0</v>
      </c>
      <c r="E721" s="10">
        <f>MasterTable[Website]</f>
        <v>0</v>
      </c>
      <c r="F721" s="10">
        <f>MasterTable[Phone]</f>
        <v>0</v>
      </c>
      <c r="G721" s="10">
        <f>MasterTable[Email]</f>
        <v>0</v>
      </c>
      <c r="H721" s="10">
        <f>MasterTable[Post]</f>
        <v>0</v>
      </c>
    </row>
    <row r="722" spans="2:8" ht="41.25" customHeight="1" x14ac:dyDescent="0.2">
      <c r="B722" s="8">
        <f>MasterTable[Group Title]</f>
        <v>0</v>
      </c>
      <c r="C722" s="4">
        <f>MasterTable[Sub-Group Title]</f>
        <v>0</v>
      </c>
      <c r="D722" s="9">
        <f>MasterTable[Name]</f>
        <v>0</v>
      </c>
      <c r="E722" s="10">
        <f>MasterTable[Website]</f>
        <v>0</v>
      </c>
      <c r="F722" s="10">
        <f>MasterTable[Phone]</f>
        <v>0</v>
      </c>
      <c r="G722" s="10">
        <f>MasterTable[Email]</f>
        <v>0</v>
      </c>
      <c r="H722" s="10">
        <f>MasterTable[Post]</f>
        <v>0</v>
      </c>
    </row>
    <row r="723" spans="2:8" ht="41.25" customHeight="1" x14ac:dyDescent="0.2">
      <c r="B723" s="8">
        <f>MasterTable[Group Title]</f>
        <v>0</v>
      </c>
      <c r="C723" s="4">
        <f>MasterTable[Sub-Group Title]</f>
        <v>0</v>
      </c>
      <c r="D723" s="9">
        <f>MasterTable[Name]</f>
        <v>0</v>
      </c>
      <c r="E723" s="10">
        <f>MasterTable[Website]</f>
        <v>0</v>
      </c>
      <c r="F723" s="10">
        <f>MasterTable[Phone]</f>
        <v>0</v>
      </c>
      <c r="G723" s="10">
        <f>MasterTable[Email]</f>
        <v>0</v>
      </c>
      <c r="H723" s="10">
        <f>MasterTable[Post]</f>
        <v>0</v>
      </c>
    </row>
    <row r="724" spans="2:8" ht="41.25" customHeight="1" x14ac:dyDescent="0.2">
      <c r="B724" s="8">
        <f>MasterTable[Group Title]</f>
        <v>0</v>
      </c>
      <c r="C724" s="4">
        <f>MasterTable[Sub-Group Title]</f>
        <v>0</v>
      </c>
      <c r="D724" s="9">
        <f>MasterTable[Name]</f>
        <v>0</v>
      </c>
      <c r="E724" s="10">
        <f>MasterTable[Website]</f>
        <v>0</v>
      </c>
      <c r="F724" s="10">
        <f>MasterTable[Phone]</f>
        <v>0</v>
      </c>
      <c r="G724" s="10">
        <f>MasterTable[Email]</f>
        <v>0</v>
      </c>
      <c r="H724" s="10">
        <f>MasterTable[Post]</f>
        <v>0</v>
      </c>
    </row>
    <row r="725" spans="2:8" ht="41.25" customHeight="1" x14ac:dyDescent="0.2">
      <c r="B725" s="8">
        <f>MasterTable[Group Title]</f>
        <v>0</v>
      </c>
      <c r="C725" s="4">
        <f>MasterTable[Sub-Group Title]</f>
        <v>0</v>
      </c>
      <c r="D725" s="9">
        <f>MasterTable[Name]</f>
        <v>0</v>
      </c>
      <c r="E725" s="10">
        <f>MasterTable[Website]</f>
        <v>0</v>
      </c>
      <c r="F725" s="10">
        <f>MasterTable[Phone]</f>
        <v>0</v>
      </c>
      <c r="G725" s="10">
        <f>MasterTable[Email]</f>
        <v>0</v>
      </c>
      <c r="H725" s="10">
        <f>MasterTable[Post]</f>
        <v>0</v>
      </c>
    </row>
    <row r="726" spans="2:8" ht="41.25" customHeight="1" x14ac:dyDescent="0.2">
      <c r="B726" s="8">
        <f>MasterTable[Group Title]</f>
        <v>0</v>
      </c>
      <c r="C726" s="4">
        <f>MasterTable[Sub-Group Title]</f>
        <v>0</v>
      </c>
      <c r="D726" s="9">
        <f>MasterTable[Name]</f>
        <v>0</v>
      </c>
      <c r="E726" s="10">
        <f>MasterTable[Website]</f>
        <v>0</v>
      </c>
      <c r="F726" s="10">
        <f>MasterTable[Phone]</f>
        <v>0</v>
      </c>
      <c r="G726" s="10">
        <f>MasterTable[Email]</f>
        <v>0</v>
      </c>
      <c r="H726" s="10">
        <f>MasterTable[Post]</f>
        <v>0</v>
      </c>
    </row>
    <row r="727" spans="2:8" ht="41.25" customHeight="1" x14ac:dyDescent="0.2">
      <c r="B727" s="8">
        <f>MasterTable[Group Title]</f>
        <v>0</v>
      </c>
      <c r="C727" s="4">
        <f>MasterTable[Sub-Group Title]</f>
        <v>0</v>
      </c>
      <c r="D727" s="9">
        <f>MasterTable[Name]</f>
        <v>0</v>
      </c>
      <c r="E727" s="10">
        <f>MasterTable[Website]</f>
        <v>0</v>
      </c>
      <c r="F727" s="10">
        <f>MasterTable[Phone]</f>
        <v>0</v>
      </c>
      <c r="G727" s="10">
        <f>MasterTable[Email]</f>
        <v>0</v>
      </c>
      <c r="H727" s="10">
        <f>MasterTable[Post]</f>
        <v>0</v>
      </c>
    </row>
    <row r="728" spans="2:8" ht="41.25" customHeight="1" x14ac:dyDescent="0.2">
      <c r="B728" s="8">
        <f>MasterTable[Group Title]</f>
        <v>0</v>
      </c>
      <c r="C728" s="4">
        <f>MasterTable[Sub-Group Title]</f>
        <v>0</v>
      </c>
      <c r="D728" s="9">
        <f>MasterTable[Name]</f>
        <v>0</v>
      </c>
      <c r="E728" s="10">
        <f>MasterTable[Website]</f>
        <v>0</v>
      </c>
      <c r="F728" s="10">
        <f>MasterTable[Phone]</f>
        <v>0</v>
      </c>
      <c r="G728" s="10">
        <f>MasterTable[Email]</f>
        <v>0</v>
      </c>
      <c r="H728" s="10">
        <f>MasterTable[Post]</f>
        <v>0</v>
      </c>
    </row>
    <row r="729" spans="2:8" ht="41.25" customHeight="1" x14ac:dyDescent="0.2">
      <c r="B729" s="8">
        <f>MasterTable[Group Title]</f>
        <v>0</v>
      </c>
      <c r="C729" s="4">
        <f>MasterTable[Sub-Group Title]</f>
        <v>0</v>
      </c>
      <c r="D729" s="9">
        <f>MasterTable[Name]</f>
        <v>0</v>
      </c>
      <c r="E729" s="10">
        <f>MasterTable[Website]</f>
        <v>0</v>
      </c>
      <c r="F729" s="10">
        <f>MasterTable[Phone]</f>
        <v>0</v>
      </c>
      <c r="G729" s="10">
        <f>MasterTable[Email]</f>
        <v>0</v>
      </c>
      <c r="H729" s="10">
        <f>MasterTable[Post]</f>
        <v>0</v>
      </c>
    </row>
    <row r="730" spans="2:8" ht="41.25" customHeight="1" x14ac:dyDescent="0.2">
      <c r="B730" s="8">
        <f>MasterTable[Group Title]</f>
        <v>0</v>
      </c>
      <c r="C730" s="4">
        <f>MasterTable[Sub-Group Title]</f>
        <v>0</v>
      </c>
      <c r="D730" s="9">
        <f>MasterTable[Name]</f>
        <v>0</v>
      </c>
      <c r="E730" s="10">
        <f>MasterTable[Website]</f>
        <v>0</v>
      </c>
      <c r="F730" s="10">
        <f>MasterTable[Phone]</f>
        <v>0</v>
      </c>
      <c r="G730" s="10">
        <f>MasterTable[Email]</f>
        <v>0</v>
      </c>
      <c r="H730" s="10">
        <f>MasterTable[Post]</f>
        <v>0</v>
      </c>
    </row>
    <row r="731" spans="2:8" ht="41.25" customHeight="1" x14ac:dyDescent="0.2">
      <c r="B731" s="8">
        <f>MasterTable[Group Title]</f>
        <v>0</v>
      </c>
      <c r="C731" s="4">
        <f>MasterTable[Sub-Group Title]</f>
        <v>0</v>
      </c>
      <c r="D731" s="9">
        <f>MasterTable[Name]</f>
        <v>0</v>
      </c>
      <c r="E731" s="10">
        <f>MasterTable[Website]</f>
        <v>0</v>
      </c>
      <c r="F731" s="10">
        <f>MasterTable[Phone]</f>
        <v>0</v>
      </c>
      <c r="G731" s="10">
        <f>MasterTable[Email]</f>
        <v>0</v>
      </c>
      <c r="H731" s="10">
        <f>MasterTable[Post]</f>
        <v>0</v>
      </c>
    </row>
    <row r="732" spans="2:8" ht="41.25" customHeight="1" x14ac:dyDescent="0.2">
      <c r="B732" s="8">
        <f>MasterTable[Group Title]</f>
        <v>0</v>
      </c>
      <c r="C732" s="4">
        <f>MasterTable[Sub-Group Title]</f>
        <v>0</v>
      </c>
      <c r="D732" s="9">
        <f>MasterTable[Name]</f>
        <v>0</v>
      </c>
      <c r="E732" s="10">
        <f>MasterTable[Website]</f>
        <v>0</v>
      </c>
      <c r="F732" s="10">
        <f>MasterTable[Phone]</f>
        <v>0</v>
      </c>
      <c r="G732" s="10">
        <f>MasterTable[Email]</f>
        <v>0</v>
      </c>
      <c r="H732" s="10">
        <f>MasterTable[Post]</f>
        <v>0</v>
      </c>
    </row>
    <row r="733" spans="2:8" ht="41.25" customHeight="1" x14ac:dyDescent="0.2">
      <c r="B733" s="8">
        <f>MasterTable[Group Title]</f>
        <v>0</v>
      </c>
      <c r="C733" s="4">
        <f>MasterTable[Sub-Group Title]</f>
        <v>0</v>
      </c>
      <c r="D733" s="9">
        <f>MasterTable[Name]</f>
        <v>0</v>
      </c>
      <c r="E733" s="10">
        <f>MasterTable[Website]</f>
        <v>0</v>
      </c>
      <c r="F733" s="10">
        <f>MasterTable[Phone]</f>
        <v>0</v>
      </c>
      <c r="G733" s="10">
        <f>MasterTable[Email]</f>
        <v>0</v>
      </c>
      <c r="H733" s="10">
        <f>MasterTable[Post]</f>
        <v>0</v>
      </c>
    </row>
    <row r="734" spans="2:8" ht="41.25" customHeight="1" x14ac:dyDescent="0.2">
      <c r="B734" s="8">
        <f>MasterTable[Group Title]</f>
        <v>0</v>
      </c>
      <c r="C734" s="4">
        <f>MasterTable[Sub-Group Title]</f>
        <v>0</v>
      </c>
      <c r="D734" s="9">
        <f>MasterTable[Name]</f>
        <v>0</v>
      </c>
      <c r="E734" s="10">
        <f>MasterTable[Website]</f>
        <v>0</v>
      </c>
      <c r="F734" s="10">
        <f>MasterTable[Phone]</f>
        <v>0</v>
      </c>
      <c r="G734" s="10">
        <f>MasterTable[Email]</f>
        <v>0</v>
      </c>
      <c r="H734" s="10">
        <f>MasterTable[Post]</f>
        <v>0</v>
      </c>
    </row>
    <row r="735" spans="2:8" ht="41.25" customHeight="1" x14ac:dyDescent="0.2">
      <c r="B735" s="8">
        <f>MasterTable[Group Title]</f>
        <v>0</v>
      </c>
      <c r="C735" s="4">
        <f>MasterTable[Sub-Group Title]</f>
        <v>0</v>
      </c>
      <c r="D735" s="9">
        <f>MasterTable[Name]</f>
        <v>0</v>
      </c>
      <c r="E735" s="10">
        <f>MasterTable[Website]</f>
        <v>0</v>
      </c>
      <c r="F735" s="10">
        <f>MasterTable[Phone]</f>
        <v>0</v>
      </c>
      <c r="G735" s="10">
        <f>MasterTable[Email]</f>
        <v>0</v>
      </c>
      <c r="H735" s="10">
        <f>MasterTable[Post]</f>
        <v>0</v>
      </c>
    </row>
    <row r="736" spans="2:8" ht="41.25" customHeight="1" x14ac:dyDescent="0.2">
      <c r="B736" s="8">
        <f>MasterTable[Group Title]</f>
        <v>0</v>
      </c>
      <c r="C736" s="4">
        <f>MasterTable[Sub-Group Title]</f>
        <v>0</v>
      </c>
      <c r="D736" s="9">
        <f>MasterTable[Name]</f>
        <v>0</v>
      </c>
      <c r="E736" s="10">
        <f>MasterTable[Website]</f>
        <v>0</v>
      </c>
      <c r="F736" s="10">
        <f>MasterTable[Phone]</f>
        <v>0</v>
      </c>
      <c r="G736" s="10">
        <f>MasterTable[Email]</f>
        <v>0</v>
      </c>
      <c r="H736" s="10">
        <f>MasterTable[Post]</f>
        <v>0</v>
      </c>
    </row>
    <row r="737" spans="2:8" ht="41.25" customHeight="1" x14ac:dyDescent="0.2">
      <c r="B737" s="8">
        <f>MasterTable[Group Title]</f>
        <v>0</v>
      </c>
      <c r="C737" s="4">
        <f>MasterTable[Sub-Group Title]</f>
        <v>0</v>
      </c>
      <c r="D737" s="9">
        <f>MasterTable[Name]</f>
        <v>0</v>
      </c>
      <c r="E737" s="10">
        <f>MasterTable[Website]</f>
        <v>0</v>
      </c>
      <c r="F737" s="10">
        <f>MasterTable[Phone]</f>
        <v>0</v>
      </c>
      <c r="G737" s="10">
        <f>MasterTable[Email]</f>
        <v>0</v>
      </c>
      <c r="H737" s="10">
        <f>MasterTable[Post]</f>
        <v>0</v>
      </c>
    </row>
    <row r="738" spans="2:8" ht="41.25" customHeight="1" x14ac:dyDescent="0.2">
      <c r="B738" s="8">
        <f>MasterTable[Group Title]</f>
        <v>0</v>
      </c>
      <c r="C738" s="4">
        <f>MasterTable[Sub-Group Title]</f>
        <v>0</v>
      </c>
      <c r="D738" s="9">
        <f>MasterTable[Name]</f>
        <v>0</v>
      </c>
      <c r="E738" s="10">
        <f>MasterTable[Website]</f>
        <v>0</v>
      </c>
      <c r="F738" s="10">
        <f>MasterTable[Phone]</f>
        <v>0</v>
      </c>
      <c r="G738" s="10">
        <f>MasterTable[Email]</f>
        <v>0</v>
      </c>
      <c r="H738" s="10">
        <f>MasterTable[Post]</f>
        <v>0</v>
      </c>
    </row>
    <row r="739" spans="2:8" ht="41.25" customHeight="1" x14ac:dyDescent="0.2">
      <c r="B739" s="8">
        <f>MasterTable[Group Title]</f>
        <v>0</v>
      </c>
      <c r="C739" s="4">
        <f>MasterTable[Sub-Group Title]</f>
        <v>0</v>
      </c>
      <c r="D739" s="9">
        <f>MasterTable[Name]</f>
        <v>0</v>
      </c>
      <c r="E739" s="10">
        <f>MasterTable[Website]</f>
        <v>0</v>
      </c>
      <c r="F739" s="10">
        <f>MasterTable[Phone]</f>
        <v>0</v>
      </c>
      <c r="G739" s="10">
        <f>MasterTable[Email]</f>
        <v>0</v>
      </c>
      <c r="H739" s="10">
        <f>MasterTable[Post]</f>
        <v>0</v>
      </c>
    </row>
    <row r="740" spans="2:8" ht="41.25" customHeight="1" x14ac:dyDescent="0.2">
      <c r="B740" s="8">
        <f>MasterTable[Group Title]</f>
        <v>0</v>
      </c>
      <c r="C740" s="4">
        <f>MasterTable[Sub-Group Title]</f>
        <v>0</v>
      </c>
      <c r="D740" s="9">
        <f>MasterTable[Name]</f>
        <v>0</v>
      </c>
      <c r="E740" s="10">
        <f>MasterTable[Website]</f>
        <v>0</v>
      </c>
      <c r="F740" s="10">
        <f>MasterTable[Phone]</f>
        <v>0</v>
      </c>
      <c r="G740" s="10">
        <f>MasterTable[Email]</f>
        <v>0</v>
      </c>
      <c r="H740" s="10">
        <f>MasterTable[Post]</f>
        <v>0</v>
      </c>
    </row>
    <row r="741" spans="2:8" ht="41.25" customHeight="1" x14ac:dyDescent="0.2">
      <c r="B741" s="8">
        <f>MasterTable[Group Title]</f>
        <v>0</v>
      </c>
      <c r="C741" s="4">
        <f>MasterTable[Sub-Group Title]</f>
        <v>0</v>
      </c>
      <c r="D741" s="9">
        <f>MasterTable[Name]</f>
        <v>0</v>
      </c>
      <c r="E741" s="10">
        <f>MasterTable[Website]</f>
        <v>0</v>
      </c>
      <c r="F741" s="10">
        <f>MasterTable[Phone]</f>
        <v>0</v>
      </c>
      <c r="G741" s="10">
        <f>MasterTable[Email]</f>
        <v>0</v>
      </c>
      <c r="H741" s="10">
        <f>MasterTable[Post]</f>
        <v>0</v>
      </c>
    </row>
    <row r="742" spans="2:8" ht="41.25" customHeight="1" x14ac:dyDescent="0.2">
      <c r="B742" s="8">
        <f>MasterTable[Group Title]</f>
        <v>0</v>
      </c>
      <c r="C742" s="4">
        <f>MasterTable[Sub-Group Title]</f>
        <v>0</v>
      </c>
      <c r="D742" s="9">
        <f>MasterTable[Name]</f>
        <v>0</v>
      </c>
      <c r="E742" s="10">
        <f>MasterTable[Website]</f>
        <v>0</v>
      </c>
      <c r="F742" s="10">
        <f>MasterTable[Phone]</f>
        <v>0</v>
      </c>
      <c r="G742" s="10">
        <f>MasterTable[Email]</f>
        <v>0</v>
      </c>
      <c r="H742" s="10">
        <f>MasterTable[Post]</f>
        <v>0</v>
      </c>
    </row>
    <row r="743" spans="2:8" ht="41.25" customHeight="1" x14ac:dyDescent="0.2">
      <c r="B743" s="8">
        <f>MasterTable[Group Title]</f>
        <v>0</v>
      </c>
      <c r="C743" s="4">
        <f>MasterTable[Sub-Group Title]</f>
        <v>0</v>
      </c>
      <c r="D743" s="9">
        <f>MasterTable[Name]</f>
        <v>0</v>
      </c>
      <c r="E743" s="10">
        <f>MasterTable[Website]</f>
        <v>0</v>
      </c>
      <c r="F743" s="10">
        <f>MasterTable[Phone]</f>
        <v>0</v>
      </c>
      <c r="G743" s="10">
        <f>MasterTable[Email]</f>
        <v>0</v>
      </c>
      <c r="H743" s="10">
        <f>MasterTable[Post]</f>
        <v>0</v>
      </c>
    </row>
    <row r="744" spans="2:8" ht="41.25" customHeight="1" x14ac:dyDescent="0.2">
      <c r="B744" s="8">
        <f>MasterTable[Group Title]</f>
        <v>0</v>
      </c>
      <c r="C744" s="4">
        <f>MasterTable[Sub-Group Title]</f>
        <v>0</v>
      </c>
      <c r="D744" s="9">
        <f>MasterTable[Name]</f>
        <v>0</v>
      </c>
      <c r="E744" s="10">
        <f>MasterTable[Website]</f>
        <v>0</v>
      </c>
      <c r="F744" s="10">
        <f>MasterTable[Phone]</f>
        <v>0</v>
      </c>
      <c r="G744" s="10">
        <f>MasterTable[Email]</f>
        <v>0</v>
      </c>
      <c r="H744" s="10">
        <f>MasterTable[Post]</f>
        <v>0</v>
      </c>
    </row>
    <row r="745" spans="2:8" ht="41.25" customHeight="1" x14ac:dyDescent="0.2">
      <c r="B745" s="8">
        <f>MasterTable[Group Title]</f>
        <v>0</v>
      </c>
      <c r="C745" s="4">
        <f>MasterTable[Sub-Group Title]</f>
        <v>0</v>
      </c>
      <c r="D745" s="9">
        <f>MasterTable[Name]</f>
        <v>0</v>
      </c>
      <c r="E745" s="10">
        <f>MasterTable[Website]</f>
        <v>0</v>
      </c>
      <c r="F745" s="10">
        <f>MasterTable[Phone]</f>
        <v>0</v>
      </c>
      <c r="G745" s="10">
        <f>MasterTable[Email]</f>
        <v>0</v>
      </c>
      <c r="H745" s="10">
        <f>MasterTable[Post]</f>
        <v>0</v>
      </c>
    </row>
    <row r="746" spans="2:8" ht="41.25" customHeight="1" x14ac:dyDescent="0.2">
      <c r="B746" s="8">
        <f>MasterTable[Group Title]</f>
        <v>0</v>
      </c>
      <c r="C746" s="4">
        <f>MasterTable[Sub-Group Title]</f>
        <v>0</v>
      </c>
      <c r="D746" s="9">
        <f>MasterTable[Name]</f>
        <v>0</v>
      </c>
      <c r="E746" s="10">
        <f>MasterTable[Website]</f>
        <v>0</v>
      </c>
      <c r="F746" s="10">
        <f>MasterTable[Phone]</f>
        <v>0</v>
      </c>
      <c r="G746" s="10">
        <f>MasterTable[Email]</f>
        <v>0</v>
      </c>
      <c r="H746" s="10">
        <f>MasterTable[Post]</f>
        <v>0</v>
      </c>
    </row>
    <row r="747" spans="2:8" ht="41.25" customHeight="1" x14ac:dyDescent="0.2">
      <c r="B747" s="8">
        <f>MasterTable[Group Title]</f>
        <v>0</v>
      </c>
      <c r="C747" s="4">
        <f>MasterTable[Sub-Group Title]</f>
        <v>0</v>
      </c>
      <c r="D747" s="9">
        <f>MasterTable[Name]</f>
        <v>0</v>
      </c>
      <c r="E747" s="10">
        <f>MasterTable[Website]</f>
        <v>0</v>
      </c>
      <c r="F747" s="10">
        <f>MasterTable[Phone]</f>
        <v>0</v>
      </c>
      <c r="G747" s="10">
        <f>MasterTable[Email]</f>
        <v>0</v>
      </c>
      <c r="H747" s="10">
        <f>MasterTable[Post]</f>
        <v>0</v>
      </c>
    </row>
    <row r="748" spans="2:8" ht="41.25" customHeight="1" x14ac:dyDescent="0.2">
      <c r="B748" s="8">
        <f>MasterTable[Group Title]</f>
        <v>0</v>
      </c>
      <c r="C748" s="4">
        <f>MasterTable[Sub-Group Title]</f>
        <v>0</v>
      </c>
      <c r="D748" s="9">
        <f>MasterTable[Name]</f>
        <v>0</v>
      </c>
      <c r="E748" s="10">
        <f>MasterTable[Website]</f>
        <v>0</v>
      </c>
      <c r="F748" s="10">
        <f>MasterTable[Phone]</f>
        <v>0</v>
      </c>
      <c r="G748" s="10">
        <f>MasterTable[Email]</f>
        <v>0</v>
      </c>
      <c r="H748" s="10">
        <f>MasterTable[Post]</f>
        <v>0</v>
      </c>
    </row>
    <row r="749" spans="2:8" ht="41.25" customHeight="1" x14ac:dyDescent="0.2">
      <c r="B749" s="8">
        <f>MasterTable[Group Title]</f>
        <v>0</v>
      </c>
      <c r="C749" s="4">
        <f>MasterTable[Sub-Group Title]</f>
        <v>0</v>
      </c>
      <c r="D749" s="9">
        <f>MasterTable[Name]</f>
        <v>0</v>
      </c>
      <c r="E749" s="10">
        <f>MasterTable[Website]</f>
        <v>0</v>
      </c>
      <c r="F749" s="10">
        <f>MasterTable[Phone]</f>
        <v>0</v>
      </c>
      <c r="G749" s="10">
        <f>MasterTable[Email]</f>
        <v>0</v>
      </c>
      <c r="H749" s="10">
        <f>MasterTable[Post]</f>
        <v>0</v>
      </c>
    </row>
    <row r="750" spans="2:8" ht="41.25" customHeight="1" x14ac:dyDescent="0.2">
      <c r="B750" s="8">
        <f>MasterTable[Group Title]</f>
        <v>0</v>
      </c>
      <c r="C750" s="4">
        <f>MasterTable[Sub-Group Title]</f>
        <v>0</v>
      </c>
      <c r="D750" s="9">
        <f>MasterTable[Name]</f>
        <v>0</v>
      </c>
      <c r="E750" s="10">
        <f>MasterTable[Website]</f>
        <v>0</v>
      </c>
      <c r="F750" s="10">
        <f>MasterTable[Phone]</f>
        <v>0</v>
      </c>
      <c r="G750" s="10">
        <f>MasterTable[Email]</f>
        <v>0</v>
      </c>
      <c r="H750" s="10">
        <f>MasterTable[Post]</f>
        <v>0</v>
      </c>
    </row>
    <row r="751" spans="2:8" ht="41.25" customHeight="1" x14ac:dyDescent="0.2">
      <c r="B751" s="8">
        <f>MasterTable[Group Title]</f>
        <v>0</v>
      </c>
      <c r="C751" s="4">
        <f>MasterTable[Sub-Group Title]</f>
        <v>0</v>
      </c>
      <c r="D751" s="9">
        <f>MasterTable[Name]</f>
        <v>0</v>
      </c>
      <c r="E751" s="10">
        <f>MasterTable[Website]</f>
        <v>0</v>
      </c>
      <c r="F751" s="10">
        <f>MasterTable[Phone]</f>
        <v>0</v>
      </c>
      <c r="G751" s="10">
        <f>MasterTable[Email]</f>
        <v>0</v>
      </c>
      <c r="H751" s="10">
        <f>MasterTable[Post]</f>
        <v>0</v>
      </c>
    </row>
    <row r="752" spans="2:8" ht="41.25" customHeight="1" x14ac:dyDescent="0.2">
      <c r="B752" s="8">
        <f>MasterTable[Group Title]</f>
        <v>0</v>
      </c>
      <c r="C752" s="4">
        <f>MasterTable[Sub-Group Title]</f>
        <v>0</v>
      </c>
      <c r="D752" s="9">
        <f>MasterTable[Name]</f>
        <v>0</v>
      </c>
      <c r="E752" s="10">
        <f>MasterTable[Website]</f>
        <v>0</v>
      </c>
      <c r="F752" s="10">
        <f>MasterTable[Phone]</f>
        <v>0</v>
      </c>
      <c r="G752" s="10">
        <f>MasterTable[Email]</f>
        <v>0</v>
      </c>
      <c r="H752" s="10">
        <f>MasterTable[Post]</f>
        <v>0</v>
      </c>
    </row>
    <row r="753" spans="2:8" ht="41.25" customHeight="1" x14ac:dyDescent="0.2">
      <c r="B753" s="8">
        <f>MasterTable[Group Title]</f>
        <v>0</v>
      </c>
      <c r="C753" s="4">
        <f>MasterTable[Sub-Group Title]</f>
        <v>0</v>
      </c>
      <c r="D753" s="9">
        <f>MasterTable[Name]</f>
        <v>0</v>
      </c>
      <c r="E753" s="10">
        <f>MasterTable[Website]</f>
        <v>0</v>
      </c>
      <c r="F753" s="10">
        <f>MasterTable[Phone]</f>
        <v>0</v>
      </c>
      <c r="G753" s="10">
        <f>MasterTable[Email]</f>
        <v>0</v>
      </c>
      <c r="H753" s="10">
        <f>MasterTable[Post]</f>
        <v>0</v>
      </c>
    </row>
    <row r="754" spans="2:8" ht="41.25" customHeight="1" x14ac:dyDescent="0.2">
      <c r="B754" s="8">
        <f>MasterTable[Group Title]</f>
        <v>0</v>
      </c>
      <c r="C754" s="4">
        <f>MasterTable[Sub-Group Title]</f>
        <v>0</v>
      </c>
      <c r="D754" s="9">
        <f>MasterTable[Name]</f>
        <v>0</v>
      </c>
      <c r="E754" s="10">
        <f>MasterTable[Website]</f>
        <v>0</v>
      </c>
      <c r="F754" s="10">
        <f>MasterTable[Phone]</f>
        <v>0</v>
      </c>
      <c r="G754" s="10">
        <f>MasterTable[Email]</f>
        <v>0</v>
      </c>
      <c r="H754" s="10">
        <f>MasterTable[Post]</f>
        <v>0</v>
      </c>
    </row>
    <row r="755" spans="2:8" ht="41.25" customHeight="1" x14ac:dyDescent="0.2">
      <c r="B755" s="8">
        <f>MasterTable[Group Title]</f>
        <v>0</v>
      </c>
      <c r="C755" s="4">
        <f>MasterTable[Sub-Group Title]</f>
        <v>0</v>
      </c>
      <c r="D755" s="9">
        <f>MasterTable[Name]</f>
        <v>0</v>
      </c>
      <c r="E755" s="10">
        <f>MasterTable[Website]</f>
        <v>0</v>
      </c>
      <c r="F755" s="10">
        <f>MasterTable[Phone]</f>
        <v>0</v>
      </c>
      <c r="G755" s="10">
        <f>MasterTable[Email]</f>
        <v>0</v>
      </c>
      <c r="H755" s="10">
        <f>MasterTable[Post]</f>
        <v>0</v>
      </c>
    </row>
    <row r="756" spans="2:8" ht="41.25" customHeight="1" x14ac:dyDescent="0.2">
      <c r="B756" s="8">
        <f>MasterTable[Group Title]</f>
        <v>0</v>
      </c>
      <c r="C756" s="4">
        <f>MasterTable[Sub-Group Title]</f>
        <v>0</v>
      </c>
      <c r="D756" s="9">
        <f>MasterTable[Name]</f>
        <v>0</v>
      </c>
      <c r="E756" s="10">
        <f>MasterTable[Website]</f>
        <v>0</v>
      </c>
      <c r="F756" s="10">
        <f>MasterTable[Phone]</f>
        <v>0</v>
      </c>
      <c r="G756" s="10">
        <f>MasterTable[Email]</f>
        <v>0</v>
      </c>
      <c r="H756" s="10">
        <f>MasterTable[Post]</f>
        <v>0</v>
      </c>
    </row>
    <row r="757" spans="2:8" ht="41.25" customHeight="1" x14ac:dyDescent="0.2">
      <c r="B757" s="8">
        <f>MasterTable[Group Title]</f>
        <v>0</v>
      </c>
      <c r="C757" s="4">
        <f>MasterTable[Sub-Group Title]</f>
        <v>0</v>
      </c>
      <c r="D757" s="9">
        <f>MasterTable[Name]</f>
        <v>0</v>
      </c>
      <c r="E757" s="10">
        <f>MasterTable[Website]</f>
        <v>0</v>
      </c>
      <c r="F757" s="10">
        <f>MasterTable[Phone]</f>
        <v>0</v>
      </c>
      <c r="G757" s="10">
        <f>MasterTable[Email]</f>
        <v>0</v>
      </c>
      <c r="H757" s="10">
        <f>MasterTable[Post]</f>
        <v>0</v>
      </c>
    </row>
    <row r="758" spans="2:8" ht="41.25" customHeight="1" x14ac:dyDescent="0.2">
      <c r="B758" s="8">
        <f>MasterTable[Group Title]</f>
        <v>0</v>
      </c>
      <c r="C758" s="4">
        <f>MasterTable[Sub-Group Title]</f>
        <v>0</v>
      </c>
      <c r="D758" s="9">
        <f>MasterTable[Name]</f>
        <v>0</v>
      </c>
      <c r="E758" s="10">
        <f>MasterTable[Website]</f>
        <v>0</v>
      </c>
      <c r="F758" s="10">
        <f>MasterTable[Phone]</f>
        <v>0</v>
      </c>
      <c r="G758" s="10">
        <f>MasterTable[Email]</f>
        <v>0</v>
      </c>
      <c r="H758" s="10">
        <f>MasterTable[Post]</f>
        <v>0</v>
      </c>
    </row>
    <row r="759" spans="2:8" ht="41.25" customHeight="1" x14ac:dyDescent="0.2">
      <c r="B759" s="8">
        <f>MasterTable[Group Title]</f>
        <v>0</v>
      </c>
      <c r="C759" s="4">
        <f>MasterTable[Sub-Group Title]</f>
        <v>0</v>
      </c>
      <c r="D759" s="9">
        <f>MasterTable[Name]</f>
        <v>0</v>
      </c>
      <c r="E759" s="10">
        <f>MasterTable[Website]</f>
        <v>0</v>
      </c>
      <c r="F759" s="10">
        <f>MasterTable[Phone]</f>
        <v>0</v>
      </c>
      <c r="G759" s="10">
        <f>MasterTable[Email]</f>
        <v>0</v>
      </c>
      <c r="H759" s="10">
        <f>MasterTable[Post]</f>
        <v>0</v>
      </c>
    </row>
    <row r="760" spans="2:8" ht="41.25" customHeight="1" x14ac:dyDescent="0.2">
      <c r="B760" s="8">
        <f>MasterTable[Group Title]</f>
        <v>0</v>
      </c>
      <c r="C760" s="4">
        <f>MasterTable[Sub-Group Title]</f>
        <v>0</v>
      </c>
      <c r="D760" s="9">
        <f>MasterTable[Name]</f>
        <v>0</v>
      </c>
      <c r="E760" s="10">
        <f>MasterTable[Website]</f>
        <v>0</v>
      </c>
      <c r="F760" s="10">
        <f>MasterTable[Phone]</f>
        <v>0</v>
      </c>
      <c r="G760" s="10">
        <f>MasterTable[Email]</f>
        <v>0</v>
      </c>
      <c r="H760" s="10">
        <f>MasterTable[Post]</f>
        <v>0</v>
      </c>
    </row>
    <row r="761" spans="2:8" ht="41.25" customHeight="1" x14ac:dyDescent="0.2">
      <c r="B761" s="8">
        <f>MasterTable[Group Title]</f>
        <v>0</v>
      </c>
      <c r="C761" s="4">
        <f>MasterTable[Sub-Group Title]</f>
        <v>0</v>
      </c>
      <c r="D761" s="9">
        <f>MasterTable[Name]</f>
        <v>0</v>
      </c>
      <c r="E761" s="10">
        <f>MasterTable[Website]</f>
        <v>0</v>
      </c>
      <c r="F761" s="10">
        <f>MasterTable[Phone]</f>
        <v>0</v>
      </c>
      <c r="G761" s="10">
        <f>MasterTable[Email]</f>
        <v>0</v>
      </c>
      <c r="H761" s="10">
        <f>MasterTable[Post]</f>
        <v>0</v>
      </c>
    </row>
    <row r="762" spans="2:8" ht="41.25" customHeight="1" x14ac:dyDescent="0.2">
      <c r="B762" s="8">
        <f>MasterTable[Group Title]</f>
        <v>0</v>
      </c>
      <c r="C762" s="4">
        <f>MasterTable[Sub-Group Title]</f>
        <v>0</v>
      </c>
      <c r="D762" s="9">
        <f>MasterTable[Name]</f>
        <v>0</v>
      </c>
      <c r="E762" s="10">
        <f>MasterTable[Website]</f>
        <v>0</v>
      </c>
      <c r="F762" s="10">
        <f>MasterTable[Phone]</f>
        <v>0</v>
      </c>
      <c r="G762" s="10">
        <f>MasterTable[Email]</f>
        <v>0</v>
      </c>
      <c r="H762" s="10">
        <f>MasterTable[Post]</f>
        <v>0</v>
      </c>
    </row>
    <row r="763" spans="2:8" ht="41.25" customHeight="1" x14ac:dyDescent="0.2">
      <c r="B763" s="8">
        <f>MasterTable[Group Title]</f>
        <v>0</v>
      </c>
      <c r="C763" s="4">
        <f>MasterTable[Sub-Group Title]</f>
        <v>0</v>
      </c>
      <c r="D763" s="9">
        <f>MasterTable[Name]</f>
        <v>0</v>
      </c>
      <c r="E763" s="10">
        <f>MasterTable[Website]</f>
        <v>0</v>
      </c>
      <c r="F763" s="10">
        <f>MasterTable[Phone]</f>
        <v>0</v>
      </c>
      <c r="G763" s="10">
        <f>MasterTable[Email]</f>
        <v>0</v>
      </c>
      <c r="H763" s="10">
        <f>MasterTable[Post]</f>
        <v>0</v>
      </c>
    </row>
    <row r="764" spans="2:8" ht="41.25" customHeight="1" x14ac:dyDescent="0.2">
      <c r="B764" s="8">
        <f>MasterTable[Group Title]</f>
        <v>0</v>
      </c>
      <c r="C764" s="4">
        <f>MasterTable[Sub-Group Title]</f>
        <v>0</v>
      </c>
      <c r="D764" s="9">
        <f>MasterTable[Name]</f>
        <v>0</v>
      </c>
      <c r="E764" s="10">
        <f>MasterTable[Website]</f>
        <v>0</v>
      </c>
      <c r="F764" s="10">
        <f>MasterTable[Phone]</f>
        <v>0</v>
      </c>
      <c r="G764" s="10">
        <f>MasterTable[Email]</f>
        <v>0</v>
      </c>
      <c r="H764" s="10">
        <f>MasterTable[Post]</f>
        <v>0</v>
      </c>
    </row>
    <row r="765" spans="2:8" ht="41.25" customHeight="1" x14ac:dyDescent="0.2">
      <c r="B765" s="8">
        <f>MasterTable[Group Title]</f>
        <v>0</v>
      </c>
      <c r="C765" s="4">
        <f>MasterTable[Sub-Group Title]</f>
        <v>0</v>
      </c>
      <c r="D765" s="9">
        <f>MasterTable[Name]</f>
        <v>0</v>
      </c>
      <c r="E765" s="10">
        <f>MasterTable[Website]</f>
        <v>0</v>
      </c>
      <c r="F765" s="10">
        <f>MasterTable[Phone]</f>
        <v>0</v>
      </c>
      <c r="G765" s="10">
        <f>MasterTable[Email]</f>
        <v>0</v>
      </c>
      <c r="H765" s="10">
        <f>MasterTable[Post]</f>
        <v>0</v>
      </c>
    </row>
    <row r="766" spans="2:8" ht="41.25" customHeight="1" x14ac:dyDescent="0.2">
      <c r="B766" s="8">
        <f>MasterTable[Group Title]</f>
        <v>0</v>
      </c>
      <c r="C766" s="4">
        <f>MasterTable[Sub-Group Title]</f>
        <v>0</v>
      </c>
      <c r="D766" s="9">
        <f>MasterTable[Name]</f>
        <v>0</v>
      </c>
      <c r="E766" s="10">
        <f>MasterTable[Website]</f>
        <v>0</v>
      </c>
      <c r="F766" s="10">
        <f>MasterTable[Phone]</f>
        <v>0</v>
      </c>
      <c r="G766" s="10">
        <f>MasterTable[Email]</f>
        <v>0</v>
      </c>
      <c r="H766" s="10">
        <f>MasterTable[Post]</f>
        <v>0</v>
      </c>
    </row>
    <row r="767" spans="2:8" ht="41.25" customHeight="1" x14ac:dyDescent="0.2">
      <c r="B767" s="8">
        <f>MasterTable[Group Title]</f>
        <v>0</v>
      </c>
      <c r="C767" s="4">
        <f>MasterTable[Sub-Group Title]</f>
        <v>0</v>
      </c>
      <c r="D767" s="9">
        <f>MasterTable[Name]</f>
        <v>0</v>
      </c>
      <c r="E767" s="10">
        <f>MasterTable[Website]</f>
        <v>0</v>
      </c>
      <c r="F767" s="10">
        <f>MasterTable[Phone]</f>
        <v>0</v>
      </c>
      <c r="G767" s="10">
        <f>MasterTable[Email]</f>
        <v>0</v>
      </c>
      <c r="H767" s="10">
        <f>MasterTable[Post]</f>
        <v>0</v>
      </c>
    </row>
    <row r="768" spans="2:8" ht="41.25" customHeight="1" x14ac:dyDescent="0.2">
      <c r="B768" s="8">
        <f>MasterTable[Group Title]</f>
        <v>0</v>
      </c>
      <c r="C768" s="4">
        <f>MasterTable[Sub-Group Title]</f>
        <v>0</v>
      </c>
      <c r="D768" s="9">
        <f>MasterTable[Name]</f>
        <v>0</v>
      </c>
      <c r="E768" s="10">
        <f>MasterTable[Website]</f>
        <v>0</v>
      </c>
      <c r="F768" s="10">
        <f>MasterTable[Phone]</f>
        <v>0</v>
      </c>
      <c r="G768" s="10">
        <f>MasterTable[Email]</f>
        <v>0</v>
      </c>
      <c r="H768" s="10">
        <f>MasterTable[Post]</f>
        <v>0</v>
      </c>
    </row>
    <row r="769" spans="2:8" ht="41.25" customHeight="1" x14ac:dyDescent="0.2">
      <c r="B769" s="8">
        <f>MasterTable[Group Title]</f>
        <v>0</v>
      </c>
      <c r="C769" s="4">
        <f>MasterTable[Sub-Group Title]</f>
        <v>0</v>
      </c>
      <c r="D769" s="9">
        <f>MasterTable[Name]</f>
        <v>0</v>
      </c>
      <c r="E769" s="10">
        <f>MasterTable[Website]</f>
        <v>0</v>
      </c>
      <c r="F769" s="10">
        <f>MasterTable[Phone]</f>
        <v>0</v>
      </c>
      <c r="G769" s="10">
        <f>MasterTable[Email]</f>
        <v>0</v>
      </c>
      <c r="H769" s="10">
        <f>MasterTable[Post]</f>
        <v>0</v>
      </c>
    </row>
    <row r="770" spans="2:8" ht="41.25" customHeight="1" x14ac:dyDescent="0.2">
      <c r="B770" s="8">
        <f>MasterTable[Group Title]</f>
        <v>0</v>
      </c>
      <c r="C770" s="4">
        <f>MasterTable[Sub-Group Title]</f>
        <v>0</v>
      </c>
      <c r="D770" s="9">
        <f>MasterTable[Name]</f>
        <v>0</v>
      </c>
      <c r="E770" s="10">
        <f>MasterTable[Website]</f>
        <v>0</v>
      </c>
      <c r="F770" s="10">
        <f>MasterTable[Phone]</f>
        <v>0</v>
      </c>
      <c r="G770" s="10">
        <f>MasterTable[Email]</f>
        <v>0</v>
      </c>
      <c r="H770" s="10">
        <f>MasterTable[Post]</f>
        <v>0</v>
      </c>
    </row>
    <row r="771" spans="2:8" ht="41.25" customHeight="1" x14ac:dyDescent="0.2">
      <c r="B771" s="8">
        <f>MasterTable[Group Title]</f>
        <v>0</v>
      </c>
      <c r="C771" s="4">
        <f>MasterTable[Sub-Group Title]</f>
        <v>0</v>
      </c>
      <c r="D771" s="9">
        <f>MasterTable[Name]</f>
        <v>0</v>
      </c>
      <c r="E771" s="10">
        <f>MasterTable[Website]</f>
        <v>0</v>
      </c>
      <c r="F771" s="10">
        <f>MasterTable[Phone]</f>
        <v>0</v>
      </c>
      <c r="G771" s="10">
        <f>MasterTable[Email]</f>
        <v>0</v>
      </c>
      <c r="H771" s="10">
        <f>MasterTable[Post]</f>
        <v>0</v>
      </c>
    </row>
    <row r="772" spans="2:8" ht="41.25" customHeight="1" x14ac:dyDescent="0.2">
      <c r="B772" s="8">
        <f>MasterTable[Group Title]</f>
        <v>0</v>
      </c>
      <c r="C772" s="4">
        <f>MasterTable[Sub-Group Title]</f>
        <v>0</v>
      </c>
      <c r="D772" s="9">
        <f>MasterTable[Name]</f>
        <v>0</v>
      </c>
      <c r="E772" s="10">
        <f>MasterTable[Website]</f>
        <v>0</v>
      </c>
      <c r="F772" s="10">
        <f>MasterTable[Phone]</f>
        <v>0</v>
      </c>
      <c r="G772" s="10">
        <f>MasterTable[Email]</f>
        <v>0</v>
      </c>
      <c r="H772" s="10">
        <f>MasterTable[Post]</f>
        <v>0</v>
      </c>
    </row>
    <row r="773" spans="2:8" ht="41.25" customHeight="1" x14ac:dyDescent="0.2">
      <c r="B773" s="8">
        <f>MasterTable[Group Title]</f>
        <v>0</v>
      </c>
      <c r="C773" s="4">
        <f>MasterTable[Sub-Group Title]</f>
        <v>0</v>
      </c>
      <c r="D773" s="9">
        <f>MasterTable[Name]</f>
        <v>0</v>
      </c>
      <c r="E773" s="10">
        <f>MasterTable[Website]</f>
        <v>0</v>
      </c>
      <c r="F773" s="10">
        <f>MasterTable[Phone]</f>
        <v>0</v>
      </c>
      <c r="G773" s="10">
        <f>MasterTable[Email]</f>
        <v>0</v>
      </c>
      <c r="H773" s="10">
        <f>MasterTable[Post]</f>
        <v>0</v>
      </c>
    </row>
    <row r="774" spans="2:8" ht="41.25" customHeight="1" x14ac:dyDescent="0.2">
      <c r="B774" s="8">
        <f>MasterTable[Group Title]</f>
        <v>0</v>
      </c>
      <c r="C774" s="4">
        <f>MasterTable[Sub-Group Title]</f>
        <v>0</v>
      </c>
      <c r="D774" s="9">
        <f>MasterTable[Name]</f>
        <v>0</v>
      </c>
      <c r="E774" s="10">
        <f>MasterTable[Website]</f>
        <v>0</v>
      </c>
      <c r="F774" s="10">
        <f>MasterTable[Phone]</f>
        <v>0</v>
      </c>
      <c r="G774" s="10">
        <f>MasterTable[Email]</f>
        <v>0</v>
      </c>
      <c r="H774" s="10">
        <f>MasterTable[Post]</f>
        <v>0</v>
      </c>
    </row>
    <row r="775" spans="2:8" ht="41.25" customHeight="1" x14ac:dyDescent="0.2">
      <c r="B775" s="8">
        <f>MasterTable[Group Title]</f>
        <v>0</v>
      </c>
      <c r="C775" s="4">
        <f>MasterTable[Sub-Group Title]</f>
        <v>0</v>
      </c>
      <c r="D775" s="9">
        <f>MasterTable[Name]</f>
        <v>0</v>
      </c>
      <c r="E775" s="10">
        <f>MasterTable[Website]</f>
        <v>0</v>
      </c>
      <c r="F775" s="10">
        <f>MasterTable[Phone]</f>
        <v>0</v>
      </c>
      <c r="G775" s="10">
        <f>MasterTable[Email]</f>
        <v>0</v>
      </c>
      <c r="H775" s="10">
        <f>MasterTable[Post]</f>
        <v>0</v>
      </c>
    </row>
    <row r="776" spans="2:8" ht="41.25" customHeight="1" x14ac:dyDescent="0.2">
      <c r="B776" s="8">
        <f>MasterTable[Group Title]</f>
        <v>0</v>
      </c>
      <c r="C776" s="4">
        <f>MasterTable[Sub-Group Title]</f>
        <v>0</v>
      </c>
      <c r="D776" s="9">
        <f>MasterTable[Name]</f>
        <v>0</v>
      </c>
      <c r="E776" s="10">
        <f>MasterTable[Website]</f>
        <v>0</v>
      </c>
      <c r="F776" s="10">
        <f>MasterTable[Phone]</f>
        <v>0</v>
      </c>
      <c r="G776" s="10">
        <f>MasterTable[Email]</f>
        <v>0</v>
      </c>
      <c r="H776" s="10">
        <f>MasterTable[Post]</f>
        <v>0</v>
      </c>
    </row>
    <row r="777" spans="2:8" ht="41.25" customHeight="1" x14ac:dyDescent="0.2">
      <c r="B777" s="8">
        <f>MasterTable[Group Title]</f>
        <v>0</v>
      </c>
      <c r="C777" s="4">
        <f>MasterTable[Sub-Group Title]</f>
        <v>0</v>
      </c>
      <c r="D777" s="9">
        <f>MasterTable[Name]</f>
        <v>0</v>
      </c>
      <c r="E777" s="10">
        <f>MasterTable[Website]</f>
        <v>0</v>
      </c>
      <c r="F777" s="10">
        <f>MasterTable[Phone]</f>
        <v>0</v>
      </c>
      <c r="G777" s="10">
        <f>MasterTable[Email]</f>
        <v>0</v>
      </c>
      <c r="H777" s="10">
        <f>MasterTable[Post]</f>
        <v>0</v>
      </c>
    </row>
    <row r="778" spans="2:8" ht="41.25" customHeight="1" x14ac:dyDescent="0.2">
      <c r="B778" s="8">
        <f>MasterTable[Group Title]</f>
        <v>0</v>
      </c>
      <c r="C778" s="4">
        <f>MasterTable[Sub-Group Title]</f>
        <v>0</v>
      </c>
      <c r="D778" s="9">
        <f>MasterTable[Name]</f>
        <v>0</v>
      </c>
      <c r="E778" s="10">
        <f>MasterTable[Website]</f>
        <v>0</v>
      </c>
      <c r="F778" s="10">
        <f>MasterTable[Phone]</f>
        <v>0</v>
      </c>
      <c r="G778" s="10">
        <f>MasterTable[Email]</f>
        <v>0</v>
      </c>
      <c r="H778" s="10">
        <f>MasterTable[Post]</f>
        <v>0</v>
      </c>
    </row>
    <row r="779" spans="2:8" ht="41.25" customHeight="1" x14ac:dyDescent="0.2">
      <c r="B779" s="8">
        <f>MasterTable[Group Title]</f>
        <v>0</v>
      </c>
      <c r="C779" s="4">
        <f>MasterTable[Sub-Group Title]</f>
        <v>0</v>
      </c>
      <c r="D779" s="9">
        <f>MasterTable[Name]</f>
        <v>0</v>
      </c>
      <c r="E779" s="10">
        <f>MasterTable[Website]</f>
        <v>0</v>
      </c>
      <c r="F779" s="10">
        <f>MasterTable[Phone]</f>
        <v>0</v>
      </c>
      <c r="G779" s="10">
        <f>MasterTable[Email]</f>
        <v>0</v>
      </c>
      <c r="H779" s="10">
        <f>MasterTable[Post]</f>
        <v>0</v>
      </c>
    </row>
    <row r="780" spans="2:8" ht="41.25" customHeight="1" x14ac:dyDescent="0.2">
      <c r="B780" s="8">
        <f>MasterTable[Group Title]</f>
        <v>0</v>
      </c>
      <c r="C780" s="4">
        <f>MasterTable[Sub-Group Title]</f>
        <v>0</v>
      </c>
      <c r="D780" s="9">
        <f>MasterTable[Name]</f>
        <v>0</v>
      </c>
      <c r="E780" s="10">
        <f>MasterTable[Website]</f>
        <v>0</v>
      </c>
      <c r="F780" s="10">
        <f>MasterTable[Phone]</f>
        <v>0</v>
      </c>
      <c r="G780" s="10">
        <f>MasterTable[Email]</f>
        <v>0</v>
      </c>
      <c r="H780" s="10">
        <f>MasterTable[Post]</f>
        <v>0</v>
      </c>
    </row>
    <row r="781" spans="2:8" ht="41.25" customHeight="1" x14ac:dyDescent="0.2">
      <c r="B781" s="8">
        <f>MasterTable[Group Title]</f>
        <v>0</v>
      </c>
      <c r="C781" s="4">
        <f>MasterTable[Sub-Group Title]</f>
        <v>0</v>
      </c>
      <c r="D781" s="9">
        <f>MasterTable[Name]</f>
        <v>0</v>
      </c>
      <c r="E781" s="10">
        <f>MasterTable[Website]</f>
        <v>0</v>
      </c>
      <c r="F781" s="10">
        <f>MasterTable[Phone]</f>
        <v>0</v>
      </c>
      <c r="G781" s="10">
        <f>MasterTable[Email]</f>
        <v>0</v>
      </c>
      <c r="H781" s="10">
        <f>MasterTable[Post]</f>
        <v>0</v>
      </c>
    </row>
    <row r="782" spans="2:8" ht="41.25" customHeight="1" x14ac:dyDescent="0.2">
      <c r="B782" s="8">
        <f>MasterTable[Group Title]</f>
        <v>0</v>
      </c>
      <c r="C782" s="4">
        <f>MasterTable[Sub-Group Title]</f>
        <v>0</v>
      </c>
      <c r="D782" s="9">
        <f>MasterTable[Name]</f>
        <v>0</v>
      </c>
      <c r="E782" s="10">
        <f>MasterTable[Website]</f>
        <v>0</v>
      </c>
      <c r="F782" s="10">
        <f>MasterTable[Phone]</f>
        <v>0</v>
      </c>
      <c r="G782" s="10">
        <f>MasterTable[Email]</f>
        <v>0</v>
      </c>
      <c r="H782" s="10">
        <f>MasterTable[Post]</f>
        <v>0</v>
      </c>
    </row>
    <row r="783" spans="2:8" ht="41.25" customHeight="1" x14ac:dyDescent="0.2">
      <c r="B783" s="8">
        <f>MasterTable[Group Title]</f>
        <v>0</v>
      </c>
      <c r="C783" s="4">
        <f>MasterTable[Sub-Group Title]</f>
        <v>0</v>
      </c>
      <c r="D783" s="9">
        <f>MasterTable[Name]</f>
        <v>0</v>
      </c>
      <c r="E783" s="10">
        <f>MasterTable[Website]</f>
        <v>0</v>
      </c>
      <c r="F783" s="10">
        <f>MasterTable[Phone]</f>
        <v>0</v>
      </c>
      <c r="G783" s="10">
        <f>MasterTable[Email]</f>
        <v>0</v>
      </c>
      <c r="H783" s="10">
        <f>MasterTable[Post]</f>
        <v>0</v>
      </c>
    </row>
    <row r="784" spans="2:8" ht="41.25" customHeight="1" x14ac:dyDescent="0.2">
      <c r="B784" s="8">
        <f>MasterTable[Group Title]</f>
        <v>0</v>
      </c>
      <c r="C784" s="4">
        <f>MasterTable[Sub-Group Title]</f>
        <v>0</v>
      </c>
      <c r="D784" s="9">
        <f>MasterTable[Name]</f>
        <v>0</v>
      </c>
      <c r="E784" s="10">
        <f>MasterTable[Website]</f>
        <v>0</v>
      </c>
      <c r="F784" s="10">
        <f>MasterTable[Phone]</f>
        <v>0</v>
      </c>
      <c r="G784" s="10">
        <f>MasterTable[Email]</f>
        <v>0</v>
      </c>
      <c r="H784" s="10">
        <f>MasterTable[Post]</f>
        <v>0</v>
      </c>
    </row>
    <row r="785" spans="2:8" ht="41.25" customHeight="1" x14ac:dyDescent="0.2">
      <c r="B785" s="8">
        <f>MasterTable[Group Title]</f>
        <v>0</v>
      </c>
      <c r="C785" s="4">
        <f>MasterTable[Sub-Group Title]</f>
        <v>0</v>
      </c>
      <c r="D785" s="9">
        <f>MasterTable[Name]</f>
        <v>0</v>
      </c>
      <c r="E785" s="10">
        <f>MasterTable[Website]</f>
        <v>0</v>
      </c>
      <c r="F785" s="10">
        <f>MasterTable[Phone]</f>
        <v>0</v>
      </c>
      <c r="G785" s="10">
        <f>MasterTable[Email]</f>
        <v>0</v>
      </c>
      <c r="H785" s="10">
        <f>MasterTable[Post]</f>
        <v>0</v>
      </c>
    </row>
    <row r="786" spans="2:8" ht="41.25" customHeight="1" x14ac:dyDescent="0.2">
      <c r="B786" s="8">
        <f>MasterTable[Group Title]</f>
        <v>0</v>
      </c>
      <c r="C786" s="4">
        <f>MasterTable[Sub-Group Title]</f>
        <v>0</v>
      </c>
      <c r="D786" s="9">
        <f>MasterTable[Name]</f>
        <v>0</v>
      </c>
      <c r="E786" s="10">
        <f>MasterTable[Website]</f>
        <v>0</v>
      </c>
      <c r="F786" s="10">
        <f>MasterTable[Phone]</f>
        <v>0</v>
      </c>
      <c r="G786" s="10">
        <f>MasterTable[Email]</f>
        <v>0</v>
      </c>
      <c r="H786" s="10">
        <f>MasterTable[Post]</f>
        <v>0</v>
      </c>
    </row>
    <row r="787" spans="2:8" ht="41.25" customHeight="1" x14ac:dyDescent="0.2">
      <c r="B787" s="8">
        <f>MasterTable[Group Title]</f>
        <v>0</v>
      </c>
      <c r="C787" s="4">
        <f>MasterTable[Sub-Group Title]</f>
        <v>0</v>
      </c>
      <c r="D787" s="9">
        <f>MasterTable[Name]</f>
        <v>0</v>
      </c>
      <c r="E787" s="10">
        <f>MasterTable[Website]</f>
        <v>0</v>
      </c>
      <c r="F787" s="10">
        <f>MasterTable[Phone]</f>
        <v>0</v>
      </c>
      <c r="G787" s="10">
        <f>MasterTable[Email]</f>
        <v>0</v>
      </c>
      <c r="H787" s="10">
        <f>MasterTable[Post]</f>
        <v>0</v>
      </c>
    </row>
    <row r="788" spans="2:8" ht="41.25" customHeight="1" x14ac:dyDescent="0.2">
      <c r="B788" s="8">
        <f>MasterTable[Group Title]</f>
        <v>0</v>
      </c>
      <c r="C788" s="4">
        <f>MasterTable[Sub-Group Title]</f>
        <v>0</v>
      </c>
      <c r="D788" s="9">
        <f>MasterTable[Name]</f>
        <v>0</v>
      </c>
      <c r="E788" s="10">
        <f>MasterTable[Website]</f>
        <v>0</v>
      </c>
      <c r="F788" s="10">
        <f>MasterTable[Phone]</f>
        <v>0</v>
      </c>
      <c r="G788" s="10">
        <f>MasterTable[Email]</f>
        <v>0</v>
      </c>
      <c r="H788" s="10">
        <f>MasterTable[Post]</f>
        <v>0</v>
      </c>
    </row>
    <row r="789" spans="2:8" ht="41.25" customHeight="1" x14ac:dyDescent="0.2">
      <c r="B789" s="8">
        <f>MasterTable[Group Title]</f>
        <v>0</v>
      </c>
      <c r="C789" s="4">
        <f>MasterTable[Sub-Group Title]</f>
        <v>0</v>
      </c>
      <c r="D789" s="9">
        <f>MasterTable[Name]</f>
        <v>0</v>
      </c>
      <c r="E789" s="10">
        <f>MasterTable[Website]</f>
        <v>0</v>
      </c>
      <c r="F789" s="10">
        <f>MasterTable[Phone]</f>
        <v>0</v>
      </c>
      <c r="G789" s="10">
        <f>MasterTable[Email]</f>
        <v>0</v>
      </c>
      <c r="H789" s="10">
        <f>MasterTable[Post]</f>
        <v>0</v>
      </c>
    </row>
    <row r="790" spans="2:8" ht="41.25" customHeight="1" x14ac:dyDescent="0.2">
      <c r="B790" s="8">
        <f>MasterTable[Group Title]</f>
        <v>0</v>
      </c>
      <c r="C790" s="4">
        <f>MasterTable[Sub-Group Title]</f>
        <v>0</v>
      </c>
      <c r="D790" s="9">
        <f>MasterTable[Name]</f>
        <v>0</v>
      </c>
      <c r="E790" s="10">
        <f>MasterTable[Website]</f>
        <v>0</v>
      </c>
      <c r="F790" s="10">
        <f>MasterTable[Phone]</f>
        <v>0</v>
      </c>
      <c r="G790" s="10">
        <f>MasterTable[Email]</f>
        <v>0</v>
      </c>
      <c r="H790" s="10">
        <f>MasterTable[Post]</f>
        <v>0</v>
      </c>
    </row>
    <row r="791" spans="2:8" ht="41.25" customHeight="1" x14ac:dyDescent="0.2">
      <c r="B791" s="8">
        <f>MasterTable[Group Title]</f>
        <v>0</v>
      </c>
      <c r="C791" s="4">
        <f>MasterTable[Sub-Group Title]</f>
        <v>0</v>
      </c>
      <c r="D791" s="9">
        <f>MasterTable[Name]</f>
        <v>0</v>
      </c>
      <c r="E791" s="10">
        <f>MasterTable[Website]</f>
        <v>0</v>
      </c>
      <c r="F791" s="10">
        <f>MasterTable[Phone]</f>
        <v>0</v>
      </c>
      <c r="G791" s="10">
        <f>MasterTable[Email]</f>
        <v>0</v>
      </c>
      <c r="H791" s="10">
        <f>MasterTable[Post]</f>
        <v>0</v>
      </c>
    </row>
    <row r="792" spans="2:8" ht="41.25" customHeight="1" x14ac:dyDescent="0.2">
      <c r="B792" s="8">
        <f>MasterTable[Group Title]</f>
        <v>0</v>
      </c>
      <c r="C792" s="4">
        <f>MasterTable[Sub-Group Title]</f>
        <v>0</v>
      </c>
      <c r="D792" s="9">
        <f>MasterTable[Name]</f>
        <v>0</v>
      </c>
      <c r="E792" s="10">
        <f>MasterTable[Website]</f>
        <v>0</v>
      </c>
      <c r="F792" s="10">
        <f>MasterTable[Phone]</f>
        <v>0</v>
      </c>
      <c r="G792" s="10">
        <f>MasterTable[Email]</f>
        <v>0</v>
      </c>
      <c r="H792" s="10">
        <f>MasterTable[Post]</f>
        <v>0</v>
      </c>
    </row>
    <row r="793" spans="2:8" ht="41.25" customHeight="1" x14ac:dyDescent="0.2">
      <c r="B793" s="8">
        <f>MasterTable[Group Title]</f>
        <v>0</v>
      </c>
      <c r="C793" s="4">
        <f>MasterTable[Sub-Group Title]</f>
        <v>0</v>
      </c>
      <c r="D793" s="9">
        <f>MasterTable[Name]</f>
        <v>0</v>
      </c>
      <c r="E793" s="10">
        <f>MasterTable[Website]</f>
        <v>0</v>
      </c>
      <c r="F793" s="10">
        <f>MasterTable[Phone]</f>
        <v>0</v>
      </c>
      <c r="G793" s="10">
        <f>MasterTable[Email]</f>
        <v>0</v>
      </c>
      <c r="H793" s="10">
        <f>MasterTable[Post]</f>
        <v>0</v>
      </c>
    </row>
    <row r="794" spans="2:8" ht="41.25" customHeight="1" x14ac:dyDescent="0.2">
      <c r="B794" s="8">
        <f>MasterTable[Group Title]</f>
        <v>0</v>
      </c>
      <c r="C794" s="4">
        <f>MasterTable[Sub-Group Title]</f>
        <v>0</v>
      </c>
      <c r="D794" s="9">
        <f>MasterTable[Name]</f>
        <v>0</v>
      </c>
      <c r="E794" s="10">
        <f>MasterTable[Website]</f>
        <v>0</v>
      </c>
      <c r="F794" s="10">
        <f>MasterTable[Phone]</f>
        <v>0</v>
      </c>
      <c r="G794" s="10">
        <f>MasterTable[Email]</f>
        <v>0</v>
      </c>
      <c r="H794" s="10">
        <f>MasterTable[Post]</f>
        <v>0</v>
      </c>
    </row>
    <row r="795" spans="2:8" ht="41.25" customHeight="1" x14ac:dyDescent="0.2">
      <c r="B795" s="8">
        <f>MasterTable[Group Title]</f>
        <v>0</v>
      </c>
      <c r="C795" s="4">
        <f>MasterTable[Sub-Group Title]</f>
        <v>0</v>
      </c>
      <c r="D795" s="9">
        <f>MasterTable[Name]</f>
        <v>0</v>
      </c>
      <c r="E795" s="10">
        <f>MasterTable[Website]</f>
        <v>0</v>
      </c>
      <c r="F795" s="10">
        <f>MasterTable[Phone]</f>
        <v>0</v>
      </c>
      <c r="G795" s="10">
        <f>MasterTable[Email]</f>
        <v>0</v>
      </c>
      <c r="H795" s="10">
        <f>MasterTable[Post]</f>
        <v>0</v>
      </c>
    </row>
    <row r="796" spans="2:8" ht="41.25" customHeight="1" x14ac:dyDescent="0.2">
      <c r="B796" s="8">
        <f>MasterTable[Group Title]</f>
        <v>0</v>
      </c>
      <c r="C796" s="4">
        <f>MasterTable[Sub-Group Title]</f>
        <v>0</v>
      </c>
      <c r="D796" s="9">
        <f>MasterTable[Name]</f>
        <v>0</v>
      </c>
      <c r="E796" s="10">
        <f>MasterTable[Website]</f>
        <v>0</v>
      </c>
      <c r="F796" s="10">
        <f>MasterTable[Phone]</f>
        <v>0</v>
      </c>
      <c r="G796" s="10">
        <f>MasterTable[Email]</f>
        <v>0</v>
      </c>
      <c r="H796" s="10">
        <f>MasterTable[Post]</f>
        <v>0</v>
      </c>
    </row>
    <row r="797" spans="2:8" ht="41.25" customHeight="1" x14ac:dyDescent="0.2">
      <c r="B797" s="8">
        <f>MasterTable[Group Title]</f>
        <v>0</v>
      </c>
      <c r="C797" s="4">
        <f>MasterTable[Sub-Group Title]</f>
        <v>0</v>
      </c>
      <c r="D797" s="9">
        <f>MasterTable[Name]</f>
        <v>0</v>
      </c>
      <c r="E797" s="10">
        <f>MasterTable[Website]</f>
        <v>0</v>
      </c>
      <c r="F797" s="10">
        <f>MasterTable[Phone]</f>
        <v>0</v>
      </c>
      <c r="G797" s="10">
        <f>MasterTable[Email]</f>
        <v>0</v>
      </c>
      <c r="H797" s="10">
        <f>MasterTable[Post]</f>
        <v>0</v>
      </c>
    </row>
    <row r="798" spans="2:8" ht="41.25" customHeight="1" x14ac:dyDescent="0.2">
      <c r="B798" s="8">
        <f>MasterTable[Group Title]</f>
        <v>0</v>
      </c>
      <c r="C798" s="4">
        <f>MasterTable[Sub-Group Title]</f>
        <v>0</v>
      </c>
      <c r="D798" s="9">
        <f>MasterTable[Name]</f>
        <v>0</v>
      </c>
      <c r="E798" s="10">
        <f>MasterTable[Website]</f>
        <v>0</v>
      </c>
      <c r="F798" s="10">
        <f>MasterTable[Phone]</f>
        <v>0</v>
      </c>
      <c r="G798" s="10">
        <f>MasterTable[Email]</f>
        <v>0</v>
      </c>
      <c r="H798" s="10">
        <f>MasterTable[Post]</f>
        <v>0</v>
      </c>
    </row>
    <row r="799" spans="2:8" ht="41.25" customHeight="1" x14ac:dyDescent="0.2">
      <c r="B799" s="8">
        <f>MasterTable[Group Title]</f>
        <v>0</v>
      </c>
      <c r="C799" s="4">
        <f>MasterTable[Sub-Group Title]</f>
        <v>0</v>
      </c>
      <c r="D799" s="9">
        <f>MasterTable[Name]</f>
        <v>0</v>
      </c>
      <c r="E799" s="10">
        <f>MasterTable[Website]</f>
        <v>0</v>
      </c>
      <c r="F799" s="10">
        <f>MasterTable[Phone]</f>
        <v>0</v>
      </c>
      <c r="G799" s="10">
        <f>MasterTable[Email]</f>
        <v>0</v>
      </c>
      <c r="H799" s="10">
        <f>MasterTable[Post]</f>
        <v>0</v>
      </c>
    </row>
    <row r="800" spans="2:8" ht="41.25" customHeight="1" x14ac:dyDescent="0.2">
      <c r="B800" s="8">
        <f>MasterTable[Group Title]</f>
        <v>0</v>
      </c>
      <c r="C800" s="4">
        <f>MasterTable[Sub-Group Title]</f>
        <v>0</v>
      </c>
      <c r="D800" s="9">
        <f>MasterTable[Name]</f>
        <v>0</v>
      </c>
      <c r="E800" s="10">
        <f>MasterTable[Website]</f>
        <v>0</v>
      </c>
      <c r="F800" s="10">
        <f>MasterTable[Phone]</f>
        <v>0</v>
      </c>
      <c r="G800" s="10">
        <f>MasterTable[Email]</f>
        <v>0</v>
      </c>
      <c r="H800" s="10">
        <f>MasterTable[Post]</f>
        <v>0</v>
      </c>
    </row>
    <row r="801" spans="2:8" ht="41.25" customHeight="1" x14ac:dyDescent="0.2">
      <c r="B801" s="8">
        <f>MasterTable[Group Title]</f>
        <v>0</v>
      </c>
      <c r="C801" s="4">
        <f>MasterTable[Sub-Group Title]</f>
        <v>0</v>
      </c>
      <c r="D801" s="9">
        <f>MasterTable[Name]</f>
        <v>0</v>
      </c>
      <c r="E801" s="10">
        <f>MasterTable[Website]</f>
        <v>0</v>
      </c>
      <c r="F801" s="10">
        <f>MasterTable[Phone]</f>
        <v>0</v>
      </c>
      <c r="G801" s="10">
        <f>MasterTable[Email]</f>
        <v>0</v>
      </c>
      <c r="H801" s="10">
        <f>MasterTable[Post]</f>
        <v>0</v>
      </c>
    </row>
    <row r="802" spans="2:8" ht="41.25" customHeight="1" x14ac:dyDescent="0.2">
      <c r="B802" s="8">
        <f>MasterTable[Group Title]</f>
        <v>0</v>
      </c>
      <c r="C802" s="4">
        <f>MasterTable[Sub-Group Title]</f>
        <v>0</v>
      </c>
      <c r="D802" s="9">
        <f>MasterTable[Name]</f>
        <v>0</v>
      </c>
      <c r="E802" s="10">
        <f>MasterTable[Website]</f>
        <v>0</v>
      </c>
      <c r="F802" s="10">
        <f>MasterTable[Phone]</f>
        <v>0</v>
      </c>
      <c r="G802" s="10">
        <f>MasterTable[Email]</f>
        <v>0</v>
      </c>
      <c r="H802" s="10">
        <f>MasterTable[Post]</f>
        <v>0</v>
      </c>
    </row>
    <row r="803" spans="2:8" ht="41.25" customHeight="1" x14ac:dyDescent="0.2">
      <c r="B803" s="8">
        <f>MasterTable[Group Title]</f>
        <v>0</v>
      </c>
      <c r="C803" s="4">
        <f>MasterTable[Sub-Group Title]</f>
        <v>0</v>
      </c>
      <c r="D803" s="9">
        <f>MasterTable[Name]</f>
        <v>0</v>
      </c>
      <c r="E803" s="10">
        <f>MasterTable[Website]</f>
        <v>0</v>
      </c>
      <c r="F803" s="10">
        <f>MasterTable[Phone]</f>
        <v>0</v>
      </c>
      <c r="G803" s="10">
        <f>MasterTable[Email]</f>
        <v>0</v>
      </c>
      <c r="H803" s="10">
        <f>MasterTable[Post]</f>
        <v>0</v>
      </c>
    </row>
    <row r="804" spans="2:8" ht="41.25" customHeight="1" x14ac:dyDescent="0.2">
      <c r="B804" s="8">
        <f>MasterTable[Group Title]</f>
        <v>0</v>
      </c>
      <c r="C804" s="4">
        <f>MasterTable[Sub-Group Title]</f>
        <v>0</v>
      </c>
      <c r="D804" s="9">
        <f>MasterTable[Name]</f>
        <v>0</v>
      </c>
      <c r="E804" s="10">
        <f>MasterTable[Website]</f>
        <v>0</v>
      </c>
      <c r="F804" s="10">
        <f>MasterTable[Phone]</f>
        <v>0</v>
      </c>
      <c r="G804" s="10">
        <f>MasterTable[Email]</f>
        <v>0</v>
      </c>
      <c r="H804" s="10">
        <f>MasterTable[Post]</f>
        <v>0</v>
      </c>
    </row>
    <row r="805" spans="2:8" ht="41.25" customHeight="1" x14ac:dyDescent="0.2">
      <c r="B805" s="8">
        <f>MasterTable[Group Title]</f>
        <v>0</v>
      </c>
      <c r="C805" s="4">
        <f>MasterTable[Sub-Group Title]</f>
        <v>0</v>
      </c>
      <c r="D805" s="9">
        <f>MasterTable[Name]</f>
        <v>0</v>
      </c>
      <c r="E805" s="10">
        <f>MasterTable[Website]</f>
        <v>0</v>
      </c>
      <c r="F805" s="10">
        <f>MasterTable[Phone]</f>
        <v>0</v>
      </c>
      <c r="G805" s="10">
        <f>MasterTable[Email]</f>
        <v>0</v>
      </c>
      <c r="H805" s="10">
        <f>MasterTable[Post]</f>
        <v>0</v>
      </c>
    </row>
    <row r="806" spans="2:8" ht="41.25" customHeight="1" x14ac:dyDescent="0.2">
      <c r="B806" s="8">
        <f>MasterTable[Group Title]</f>
        <v>0</v>
      </c>
      <c r="C806" s="4">
        <f>MasterTable[Sub-Group Title]</f>
        <v>0</v>
      </c>
      <c r="D806" s="9">
        <f>MasterTable[Name]</f>
        <v>0</v>
      </c>
      <c r="E806" s="10">
        <f>MasterTable[Website]</f>
        <v>0</v>
      </c>
      <c r="F806" s="10">
        <f>MasterTable[Phone]</f>
        <v>0</v>
      </c>
      <c r="G806" s="10">
        <f>MasterTable[Email]</f>
        <v>0</v>
      </c>
      <c r="H806" s="10">
        <f>MasterTable[Post]</f>
        <v>0</v>
      </c>
    </row>
    <row r="807" spans="2:8" ht="41.25" customHeight="1" x14ac:dyDescent="0.2">
      <c r="B807" s="8">
        <f>MasterTable[Group Title]</f>
        <v>0</v>
      </c>
      <c r="C807" s="4">
        <f>MasterTable[Sub-Group Title]</f>
        <v>0</v>
      </c>
      <c r="D807" s="9">
        <f>MasterTable[Name]</f>
        <v>0</v>
      </c>
      <c r="E807" s="10">
        <f>MasterTable[Website]</f>
        <v>0</v>
      </c>
      <c r="F807" s="10">
        <f>MasterTable[Phone]</f>
        <v>0</v>
      </c>
      <c r="G807" s="10">
        <f>MasterTable[Email]</f>
        <v>0</v>
      </c>
      <c r="H807" s="10">
        <f>MasterTable[Post]</f>
        <v>0</v>
      </c>
    </row>
    <row r="808" spans="2:8" ht="41.25" customHeight="1" x14ac:dyDescent="0.2">
      <c r="B808" s="8">
        <f>MasterTable[Group Title]</f>
        <v>0</v>
      </c>
      <c r="C808" s="4">
        <f>MasterTable[Sub-Group Title]</f>
        <v>0</v>
      </c>
      <c r="D808" s="9">
        <f>MasterTable[Name]</f>
        <v>0</v>
      </c>
      <c r="E808" s="10">
        <f>MasterTable[Website]</f>
        <v>0</v>
      </c>
      <c r="F808" s="10">
        <f>MasterTable[Phone]</f>
        <v>0</v>
      </c>
      <c r="G808" s="10">
        <f>MasterTable[Email]</f>
        <v>0</v>
      </c>
      <c r="H808" s="10">
        <f>MasterTable[Post]</f>
        <v>0</v>
      </c>
    </row>
    <row r="809" spans="2:8" ht="41.25" customHeight="1" x14ac:dyDescent="0.2">
      <c r="B809" s="8">
        <f>MasterTable[Group Title]</f>
        <v>0</v>
      </c>
      <c r="C809" s="4">
        <f>MasterTable[Sub-Group Title]</f>
        <v>0</v>
      </c>
      <c r="D809" s="9">
        <f>MasterTable[Name]</f>
        <v>0</v>
      </c>
      <c r="E809" s="10">
        <f>MasterTable[Website]</f>
        <v>0</v>
      </c>
      <c r="F809" s="10">
        <f>MasterTable[Phone]</f>
        <v>0</v>
      </c>
      <c r="G809" s="10">
        <f>MasterTable[Email]</f>
        <v>0</v>
      </c>
      <c r="H809" s="10">
        <f>MasterTable[Post]</f>
        <v>0</v>
      </c>
    </row>
    <row r="810" spans="2:8" ht="41.25" customHeight="1" x14ac:dyDescent="0.2">
      <c r="B810" s="8">
        <f>MasterTable[Group Title]</f>
        <v>0</v>
      </c>
      <c r="C810" s="4">
        <f>MasterTable[Sub-Group Title]</f>
        <v>0</v>
      </c>
      <c r="D810" s="9">
        <f>MasterTable[Name]</f>
        <v>0</v>
      </c>
      <c r="E810" s="10">
        <f>MasterTable[Website]</f>
        <v>0</v>
      </c>
      <c r="F810" s="10">
        <f>MasterTable[Phone]</f>
        <v>0</v>
      </c>
      <c r="G810" s="10">
        <f>MasterTable[Email]</f>
        <v>0</v>
      </c>
      <c r="H810" s="10">
        <f>MasterTable[Post]</f>
        <v>0</v>
      </c>
    </row>
    <row r="811" spans="2:8" ht="41.25" customHeight="1" x14ac:dyDescent="0.2">
      <c r="B811" s="8">
        <f>MasterTable[Group Title]</f>
        <v>0</v>
      </c>
      <c r="C811" s="4">
        <f>MasterTable[Sub-Group Title]</f>
        <v>0</v>
      </c>
      <c r="D811" s="9">
        <f>MasterTable[Name]</f>
        <v>0</v>
      </c>
      <c r="E811" s="10">
        <f>MasterTable[Website]</f>
        <v>0</v>
      </c>
      <c r="F811" s="10">
        <f>MasterTable[Phone]</f>
        <v>0</v>
      </c>
      <c r="G811" s="10">
        <f>MasterTable[Email]</f>
        <v>0</v>
      </c>
      <c r="H811" s="10">
        <f>MasterTable[Post]</f>
        <v>0</v>
      </c>
    </row>
    <row r="812" spans="2:8" ht="41.25" customHeight="1" x14ac:dyDescent="0.2">
      <c r="B812" s="8">
        <f>MasterTable[Group Title]</f>
        <v>0</v>
      </c>
      <c r="C812" s="4">
        <f>MasterTable[Sub-Group Title]</f>
        <v>0</v>
      </c>
      <c r="D812" s="9">
        <f>MasterTable[Name]</f>
        <v>0</v>
      </c>
      <c r="E812" s="10">
        <f>MasterTable[Website]</f>
        <v>0</v>
      </c>
      <c r="F812" s="10">
        <f>MasterTable[Phone]</f>
        <v>0</v>
      </c>
      <c r="G812" s="10">
        <f>MasterTable[Email]</f>
        <v>0</v>
      </c>
      <c r="H812" s="10">
        <f>MasterTable[Post]</f>
        <v>0</v>
      </c>
    </row>
    <row r="813" spans="2:8" ht="41.25" customHeight="1" x14ac:dyDescent="0.2">
      <c r="B813" s="8">
        <f>MasterTable[Group Title]</f>
        <v>0</v>
      </c>
      <c r="C813" s="4">
        <f>MasterTable[Sub-Group Title]</f>
        <v>0</v>
      </c>
      <c r="D813" s="9">
        <f>MasterTable[Name]</f>
        <v>0</v>
      </c>
      <c r="E813" s="10">
        <f>MasterTable[Website]</f>
        <v>0</v>
      </c>
      <c r="F813" s="10">
        <f>MasterTable[Phone]</f>
        <v>0</v>
      </c>
      <c r="G813" s="10">
        <f>MasterTable[Email]</f>
        <v>0</v>
      </c>
      <c r="H813" s="10">
        <f>MasterTable[Post]</f>
        <v>0</v>
      </c>
    </row>
    <row r="814" spans="2:8" ht="41.25" customHeight="1" x14ac:dyDescent="0.2">
      <c r="B814" s="8">
        <f>MasterTable[Group Title]</f>
        <v>0</v>
      </c>
      <c r="C814" s="4">
        <f>MasterTable[Sub-Group Title]</f>
        <v>0</v>
      </c>
      <c r="D814" s="9">
        <f>MasterTable[Name]</f>
        <v>0</v>
      </c>
      <c r="E814" s="10">
        <f>MasterTable[Website]</f>
        <v>0</v>
      </c>
      <c r="F814" s="10">
        <f>MasterTable[Phone]</f>
        <v>0</v>
      </c>
      <c r="G814" s="10">
        <f>MasterTable[Email]</f>
        <v>0</v>
      </c>
      <c r="H814" s="10">
        <f>MasterTable[Post]</f>
        <v>0</v>
      </c>
    </row>
    <row r="815" spans="2:8" ht="41.25" customHeight="1" x14ac:dyDescent="0.2">
      <c r="B815" s="8">
        <f>MasterTable[Group Title]</f>
        <v>0</v>
      </c>
      <c r="C815" s="4">
        <f>MasterTable[Sub-Group Title]</f>
        <v>0</v>
      </c>
      <c r="D815" s="9">
        <f>MasterTable[Name]</f>
        <v>0</v>
      </c>
      <c r="E815" s="10">
        <f>MasterTable[Website]</f>
        <v>0</v>
      </c>
      <c r="F815" s="10">
        <f>MasterTable[Phone]</f>
        <v>0</v>
      </c>
      <c r="G815" s="10">
        <f>MasterTable[Email]</f>
        <v>0</v>
      </c>
      <c r="H815" s="10">
        <f>MasterTable[Post]</f>
        <v>0</v>
      </c>
    </row>
    <row r="816" spans="2:8" ht="41.25" customHeight="1" x14ac:dyDescent="0.2">
      <c r="B816" s="8">
        <f>MasterTable[Group Title]</f>
        <v>0</v>
      </c>
      <c r="C816" s="4">
        <f>MasterTable[Sub-Group Title]</f>
        <v>0</v>
      </c>
      <c r="D816" s="9">
        <f>MasterTable[Name]</f>
        <v>0</v>
      </c>
      <c r="E816" s="10">
        <f>MasterTable[Website]</f>
        <v>0</v>
      </c>
      <c r="F816" s="10">
        <f>MasterTable[Phone]</f>
        <v>0</v>
      </c>
      <c r="G816" s="10">
        <f>MasterTable[Email]</f>
        <v>0</v>
      </c>
      <c r="H816" s="10">
        <f>MasterTable[Post]</f>
        <v>0</v>
      </c>
    </row>
    <row r="817" spans="2:8" ht="41.25" customHeight="1" x14ac:dyDescent="0.2">
      <c r="B817" s="8">
        <f>MasterTable[Group Title]</f>
        <v>0</v>
      </c>
      <c r="C817" s="4">
        <f>MasterTable[Sub-Group Title]</f>
        <v>0</v>
      </c>
      <c r="D817" s="9">
        <f>MasterTable[Name]</f>
        <v>0</v>
      </c>
      <c r="E817" s="10">
        <f>MasterTable[Website]</f>
        <v>0</v>
      </c>
      <c r="F817" s="10">
        <f>MasterTable[Phone]</f>
        <v>0</v>
      </c>
      <c r="G817" s="10">
        <f>MasterTable[Email]</f>
        <v>0</v>
      </c>
      <c r="H817" s="10">
        <f>MasterTable[Post]</f>
        <v>0</v>
      </c>
    </row>
    <row r="818" spans="2:8" ht="41.25" customHeight="1" x14ac:dyDescent="0.2">
      <c r="B818" s="8">
        <f>MasterTable[Group Title]</f>
        <v>0</v>
      </c>
      <c r="C818" s="4">
        <f>MasterTable[Sub-Group Title]</f>
        <v>0</v>
      </c>
      <c r="D818" s="9">
        <f>MasterTable[Name]</f>
        <v>0</v>
      </c>
      <c r="E818" s="10">
        <f>MasterTable[Website]</f>
        <v>0</v>
      </c>
      <c r="F818" s="10">
        <f>MasterTable[Phone]</f>
        <v>0</v>
      </c>
      <c r="G818" s="10">
        <f>MasterTable[Email]</f>
        <v>0</v>
      </c>
      <c r="H818" s="10">
        <f>MasterTable[Post]</f>
        <v>0</v>
      </c>
    </row>
    <row r="819" spans="2:8" ht="41.25" customHeight="1" x14ac:dyDescent="0.2">
      <c r="B819" s="8">
        <f>MasterTable[Group Title]</f>
        <v>0</v>
      </c>
      <c r="C819" s="4">
        <f>MasterTable[Sub-Group Title]</f>
        <v>0</v>
      </c>
      <c r="D819" s="9">
        <f>MasterTable[Name]</f>
        <v>0</v>
      </c>
      <c r="E819" s="10">
        <f>MasterTable[Website]</f>
        <v>0</v>
      </c>
      <c r="F819" s="10">
        <f>MasterTable[Phone]</f>
        <v>0</v>
      </c>
      <c r="G819" s="10">
        <f>MasterTable[Email]</f>
        <v>0</v>
      </c>
      <c r="H819" s="10">
        <f>MasterTable[Post]</f>
        <v>0</v>
      </c>
    </row>
    <row r="820" spans="2:8" ht="41.25" customHeight="1" x14ac:dyDescent="0.2">
      <c r="B820" s="8">
        <f>MasterTable[Group Title]</f>
        <v>0</v>
      </c>
      <c r="C820" s="4">
        <f>MasterTable[Sub-Group Title]</f>
        <v>0</v>
      </c>
      <c r="D820" s="9">
        <f>MasterTable[Name]</f>
        <v>0</v>
      </c>
      <c r="E820" s="10">
        <f>MasterTable[Website]</f>
        <v>0</v>
      </c>
      <c r="F820" s="10">
        <f>MasterTable[Phone]</f>
        <v>0</v>
      </c>
      <c r="G820" s="10">
        <f>MasterTable[Email]</f>
        <v>0</v>
      </c>
      <c r="H820" s="10">
        <f>MasterTable[Post]</f>
        <v>0</v>
      </c>
    </row>
    <row r="821" spans="2:8" ht="41.25" customHeight="1" x14ac:dyDescent="0.2">
      <c r="B821" s="8">
        <f>MasterTable[Group Title]</f>
        <v>0</v>
      </c>
      <c r="C821" s="4">
        <f>MasterTable[Sub-Group Title]</f>
        <v>0</v>
      </c>
      <c r="D821" s="9">
        <f>MasterTable[Name]</f>
        <v>0</v>
      </c>
      <c r="E821" s="10">
        <f>MasterTable[Website]</f>
        <v>0</v>
      </c>
      <c r="F821" s="10">
        <f>MasterTable[Phone]</f>
        <v>0</v>
      </c>
      <c r="G821" s="10">
        <f>MasterTable[Email]</f>
        <v>0</v>
      </c>
      <c r="H821" s="10">
        <f>MasterTable[Post]</f>
        <v>0</v>
      </c>
    </row>
    <row r="822" spans="2:8" ht="41.25" customHeight="1" x14ac:dyDescent="0.2">
      <c r="B822" s="8">
        <f>MasterTable[Group Title]</f>
        <v>0</v>
      </c>
      <c r="C822" s="4">
        <f>MasterTable[Sub-Group Title]</f>
        <v>0</v>
      </c>
      <c r="D822" s="9">
        <f>MasterTable[Name]</f>
        <v>0</v>
      </c>
      <c r="E822" s="10">
        <f>MasterTable[Website]</f>
        <v>0</v>
      </c>
      <c r="F822" s="10">
        <f>MasterTable[Phone]</f>
        <v>0</v>
      </c>
      <c r="G822" s="10">
        <f>MasterTable[Email]</f>
        <v>0</v>
      </c>
      <c r="H822" s="10">
        <f>MasterTable[Post]</f>
        <v>0</v>
      </c>
    </row>
    <row r="823" spans="2:8" ht="41.25" customHeight="1" x14ac:dyDescent="0.2">
      <c r="B823" s="8">
        <f>MasterTable[Group Title]</f>
        <v>0</v>
      </c>
      <c r="C823" s="4">
        <f>MasterTable[Sub-Group Title]</f>
        <v>0</v>
      </c>
      <c r="D823" s="9">
        <f>MasterTable[Name]</f>
        <v>0</v>
      </c>
      <c r="E823" s="10">
        <f>MasterTable[Website]</f>
        <v>0</v>
      </c>
      <c r="F823" s="10">
        <f>MasterTable[Phone]</f>
        <v>0</v>
      </c>
      <c r="G823" s="10">
        <f>MasterTable[Email]</f>
        <v>0</v>
      </c>
      <c r="H823" s="10">
        <f>MasterTable[Post]</f>
        <v>0</v>
      </c>
    </row>
    <row r="824" spans="2:8" ht="41.25" customHeight="1" x14ac:dyDescent="0.2">
      <c r="B824" s="8">
        <f>MasterTable[Group Title]</f>
        <v>0</v>
      </c>
      <c r="C824" s="4">
        <f>MasterTable[Sub-Group Title]</f>
        <v>0</v>
      </c>
      <c r="D824" s="9">
        <f>MasterTable[Name]</f>
        <v>0</v>
      </c>
      <c r="E824" s="10">
        <f>MasterTable[Website]</f>
        <v>0</v>
      </c>
      <c r="F824" s="10">
        <f>MasterTable[Phone]</f>
        <v>0</v>
      </c>
      <c r="G824" s="10">
        <f>MasterTable[Email]</f>
        <v>0</v>
      </c>
      <c r="H824" s="10">
        <f>MasterTable[Post]</f>
        <v>0</v>
      </c>
    </row>
    <row r="825" spans="2:8" ht="41.25" customHeight="1" x14ac:dyDescent="0.2">
      <c r="B825" s="8">
        <f>MasterTable[Group Title]</f>
        <v>0</v>
      </c>
      <c r="C825" s="4">
        <f>MasterTable[Sub-Group Title]</f>
        <v>0</v>
      </c>
      <c r="D825" s="9">
        <f>MasterTable[Name]</f>
        <v>0</v>
      </c>
      <c r="E825" s="10">
        <f>MasterTable[Website]</f>
        <v>0</v>
      </c>
      <c r="F825" s="10">
        <f>MasterTable[Phone]</f>
        <v>0</v>
      </c>
      <c r="G825" s="10">
        <f>MasterTable[Email]</f>
        <v>0</v>
      </c>
      <c r="H825" s="10">
        <f>MasterTable[Post]</f>
        <v>0</v>
      </c>
    </row>
    <row r="826" spans="2:8" ht="41.25" customHeight="1" x14ac:dyDescent="0.2">
      <c r="B826" s="8">
        <f>MasterTable[Group Title]</f>
        <v>0</v>
      </c>
      <c r="C826" s="4">
        <f>MasterTable[Sub-Group Title]</f>
        <v>0</v>
      </c>
      <c r="D826" s="9">
        <f>MasterTable[Name]</f>
        <v>0</v>
      </c>
      <c r="E826" s="10">
        <f>MasterTable[Website]</f>
        <v>0</v>
      </c>
      <c r="F826" s="10">
        <f>MasterTable[Phone]</f>
        <v>0</v>
      </c>
      <c r="G826" s="10">
        <f>MasterTable[Email]</f>
        <v>0</v>
      </c>
      <c r="H826" s="10">
        <f>MasterTable[Post]</f>
        <v>0</v>
      </c>
    </row>
    <row r="827" spans="2:8" ht="41.25" customHeight="1" x14ac:dyDescent="0.2">
      <c r="B827" s="8">
        <f>MasterTable[Group Title]</f>
        <v>0</v>
      </c>
      <c r="C827" s="4">
        <f>MasterTable[Sub-Group Title]</f>
        <v>0</v>
      </c>
      <c r="D827" s="9">
        <f>MasterTable[Name]</f>
        <v>0</v>
      </c>
      <c r="E827" s="10">
        <f>MasterTable[Website]</f>
        <v>0</v>
      </c>
      <c r="F827" s="10">
        <f>MasterTable[Phone]</f>
        <v>0</v>
      </c>
      <c r="G827" s="10">
        <f>MasterTable[Email]</f>
        <v>0</v>
      </c>
      <c r="H827" s="10">
        <f>MasterTable[Post]</f>
        <v>0</v>
      </c>
    </row>
    <row r="828" spans="2:8" ht="41.25" customHeight="1" x14ac:dyDescent="0.2">
      <c r="B828" s="8">
        <f>MasterTable[Group Title]</f>
        <v>0</v>
      </c>
      <c r="C828" s="4">
        <f>MasterTable[Sub-Group Title]</f>
        <v>0</v>
      </c>
      <c r="D828" s="9">
        <f>MasterTable[Name]</f>
        <v>0</v>
      </c>
      <c r="E828" s="10">
        <f>MasterTable[Website]</f>
        <v>0</v>
      </c>
      <c r="F828" s="10">
        <f>MasterTable[Phone]</f>
        <v>0</v>
      </c>
      <c r="G828" s="10">
        <f>MasterTable[Email]</f>
        <v>0</v>
      </c>
      <c r="H828" s="10">
        <f>MasterTable[Post]</f>
        <v>0</v>
      </c>
    </row>
    <row r="829" spans="2:8" ht="41.25" customHeight="1" x14ac:dyDescent="0.2">
      <c r="B829" s="8">
        <f>MasterTable[Group Title]</f>
        <v>0</v>
      </c>
      <c r="C829" s="4">
        <f>MasterTable[Sub-Group Title]</f>
        <v>0</v>
      </c>
      <c r="D829" s="9">
        <f>MasterTable[Name]</f>
        <v>0</v>
      </c>
      <c r="E829" s="10">
        <f>MasterTable[Website]</f>
        <v>0</v>
      </c>
      <c r="F829" s="10">
        <f>MasterTable[Phone]</f>
        <v>0</v>
      </c>
      <c r="G829" s="10">
        <f>MasterTable[Email]</f>
        <v>0</v>
      </c>
      <c r="H829" s="10">
        <f>MasterTable[Post]</f>
        <v>0</v>
      </c>
    </row>
    <row r="830" spans="2:8" ht="41.25" customHeight="1" x14ac:dyDescent="0.2">
      <c r="B830" s="8">
        <f>MasterTable[Group Title]</f>
        <v>0</v>
      </c>
      <c r="C830" s="4">
        <f>MasterTable[Sub-Group Title]</f>
        <v>0</v>
      </c>
      <c r="D830" s="9">
        <f>MasterTable[Name]</f>
        <v>0</v>
      </c>
      <c r="E830" s="10">
        <f>MasterTable[Website]</f>
        <v>0</v>
      </c>
      <c r="F830" s="10">
        <f>MasterTable[Phone]</f>
        <v>0</v>
      </c>
      <c r="G830" s="10">
        <f>MasterTable[Email]</f>
        <v>0</v>
      </c>
      <c r="H830" s="10">
        <f>MasterTable[Post]</f>
        <v>0</v>
      </c>
    </row>
    <row r="831" spans="2:8" ht="41.25" customHeight="1" x14ac:dyDescent="0.2">
      <c r="B831" s="8">
        <f>MasterTable[Group Title]</f>
        <v>0</v>
      </c>
      <c r="C831" s="4">
        <f>MasterTable[Sub-Group Title]</f>
        <v>0</v>
      </c>
      <c r="D831" s="9">
        <f>MasterTable[Name]</f>
        <v>0</v>
      </c>
      <c r="E831" s="10">
        <f>MasterTable[Website]</f>
        <v>0</v>
      </c>
      <c r="F831" s="10">
        <f>MasterTable[Phone]</f>
        <v>0</v>
      </c>
      <c r="G831" s="10">
        <f>MasterTable[Email]</f>
        <v>0</v>
      </c>
      <c r="H831" s="10">
        <f>MasterTable[Post]</f>
        <v>0</v>
      </c>
    </row>
    <row r="832" spans="2:8" ht="41.25" customHeight="1" x14ac:dyDescent="0.2">
      <c r="B832" s="8">
        <f>MasterTable[Group Title]</f>
        <v>0</v>
      </c>
      <c r="C832" s="4">
        <f>MasterTable[Sub-Group Title]</f>
        <v>0</v>
      </c>
      <c r="D832" s="9">
        <f>MasterTable[Name]</f>
        <v>0</v>
      </c>
      <c r="E832" s="10">
        <f>MasterTable[Website]</f>
        <v>0</v>
      </c>
      <c r="F832" s="10">
        <f>MasterTable[Phone]</f>
        <v>0</v>
      </c>
      <c r="G832" s="10">
        <f>MasterTable[Email]</f>
        <v>0</v>
      </c>
      <c r="H832" s="10">
        <f>MasterTable[Post]</f>
        <v>0</v>
      </c>
    </row>
    <row r="833" spans="2:8" ht="41.25" customHeight="1" x14ac:dyDescent="0.2">
      <c r="B833" s="8">
        <f>MasterTable[Group Title]</f>
        <v>0</v>
      </c>
      <c r="C833" s="4">
        <f>MasterTable[Sub-Group Title]</f>
        <v>0</v>
      </c>
      <c r="D833" s="9">
        <f>MasterTable[Name]</f>
        <v>0</v>
      </c>
      <c r="E833" s="10">
        <f>MasterTable[Website]</f>
        <v>0</v>
      </c>
      <c r="F833" s="10">
        <f>MasterTable[Phone]</f>
        <v>0</v>
      </c>
      <c r="G833" s="10">
        <f>MasterTable[Email]</f>
        <v>0</v>
      </c>
      <c r="H833" s="10">
        <f>MasterTable[Post]</f>
        <v>0</v>
      </c>
    </row>
    <row r="834" spans="2:8" ht="41.25" customHeight="1" x14ac:dyDescent="0.2">
      <c r="B834" s="8">
        <f>MasterTable[Group Title]</f>
        <v>0</v>
      </c>
      <c r="C834" s="4">
        <f>MasterTable[Sub-Group Title]</f>
        <v>0</v>
      </c>
      <c r="D834" s="9">
        <f>MasterTable[Name]</f>
        <v>0</v>
      </c>
      <c r="E834" s="10">
        <f>MasterTable[Website]</f>
        <v>0</v>
      </c>
      <c r="F834" s="10">
        <f>MasterTable[Phone]</f>
        <v>0</v>
      </c>
      <c r="G834" s="10">
        <f>MasterTable[Email]</f>
        <v>0</v>
      </c>
      <c r="H834" s="10">
        <f>MasterTable[Post]</f>
        <v>0</v>
      </c>
    </row>
    <row r="835" spans="2:8" ht="41.25" customHeight="1" x14ac:dyDescent="0.2">
      <c r="B835" s="8">
        <f>MasterTable[Group Title]</f>
        <v>0</v>
      </c>
      <c r="C835" s="4">
        <f>MasterTable[Sub-Group Title]</f>
        <v>0</v>
      </c>
      <c r="D835" s="9">
        <f>MasterTable[Name]</f>
        <v>0</v>
      </c>
      <c r="E835" s="10">
        <f>MasterTable[Website]</f>
        <v>0</v>
      </c>
      <c r="F835" s="10">
        <f>MasterTable[Phone]</f>
        <v>0</v>
      </c>
      <c r="G835" s="10">
        <f>MasterTable[Email]</f>
        <v>0</v>
      </c>
      <c r="H835" s="10">
        <f>MasterTable[Post]</f>
        <v>0</v>
      </c>
    </row>
    <row r="836" spans="2:8" ht="41.25" customHeight="1" x14ac:dyDescent="0.2">
      <c r="B836" s="8">
        <f>MasterTable[Group Title]</f>
        <v>0</v>
      </c>
      <c r="C836" s="4">
        <f>MasterTable[Sub-Group Title]</f>
        <v>0</v>
      </c>
      <c r="D836" s="9">
        <f>MasterTable[Name]</f>
        <v>0</v>
      </c>
      <c r="E836" s="10">
        <f>MasterTable[Website]</f>
        <v>0</v>
      </c>
      <c r="F836" s="10">
        <f>MasterTable[Phone]</f>
        <v>0</v>
      </c>
      <c r="G836" s="10">
        <f>MasterTable[Email]</f>
        <v>0</v>
      </c>
      <c r="H836" s="10">
        <f>MasterTable[Post]</f>
        <v>0</v>
      </c>
    </row>
    <row r="837" spans="2:8" ht="41.25" customHeight="1" x14ac:dyDescent="0.2">
      <c r="B837" s="8">
        <f>MasterTable[Group Title]</f>
        <v>0</v>
      </c>
      <c r="C837" s="4">
        <f>MasterTable[Sub-Group Title]</f>
        <v>0</v>
      </c>
      <c r="D837" s="9">
        <f>MasterTable[Name]</f>
        <v>0</v>
      </c>
      <c r="E837" s="10">
        <f>MasterTable[Website]</f>
        <v>0</v>
      </c>
      <c r="F837" s="10">
        <f>MasterTable[Phone]</f>
        <v>0</v>
      </c>
      <c r="G837" s="10">
        <f>MasterTable[Email]</f>
        <v>0</v>
      </c>
      <c r="H837" s="10">
        <f>MasterTable[Post]</f>
        <v>0</v>
      </c>
    </row>
    <row r="838" spans="2:8" ht="41.25" customHeight="1" x14ac:dyDescent="0.2">
      <c r="B838" s="8">
        <f>MasterTable[Group Title]</f>
        <v>0</v>
      </c>
      <c r="C838" s="4">
        <f>MasterTable[Sub-Group Title]</f>
        <v>0</v>
      </c>
      <c r="D838" s="9">
        <f>MasterTable[Name]</f>
        <v>0</v>
      </c>
      <c r="E838" s="10">
        <f>MasterTable[Website]</f>
        <v>0</v>
      </c>
      <c r="F838" s="10">
        <f>MasterTable[Phone]</f>
        <v>0</v>
      </c>
      <c r="G838" s="10">
        <f>MasterTable[Email]</f>
        <v>0</v>
      </c>
      <c r="H838" s="10">
        <f>MasterTable[Post]</f>
        <v>0</v>
      </c>
    </row>
    <row r="839" spans="2:8" ht="41.25" customHeight="1" x14ac:dyDescent="0.2">
      <c r="B839" s="8">
        <f>MasterTable[Group Title]</f>
        <v>0</v>
      </c>
      <c r="C839" s="4">
        <f>MasterTable[Sub-Group Title]</f>
        <v>0</v>
      </c>
      <c r="D839" s="9">
        <f>MasterTable[Name]</f>
        <v>0</v>
      </c>
      <c r="E839" s="10">
        <f>MasterTable[Website]</f>
        <v>0</v>
      </c>
      <c r="F839" s="10">
        <f>MasterTable[Phone]</f>
        <v>0</v>
      </c>
      <c r="G839" s="10">
        <f>MasterTable[Email]</f>
        <v>0</v>
      </c>
      <c r="H839" s="10">
        <f>MasterTable[Post]</f>
        <v>0</v>
      </c>
    </row>
    <row r="840" spans="2:8" ht="41.25" customHeight="1" x14ac:dyDescent="0.2">
      <c r="B840" s="8">
        <f>MasterTable[Group Title]</f>
        <v>0</v>
      </c>
      <c r="C840" s="4">
        <f>MasterTable[Sub-Group Title]</f>
        <v>0</v>
      </c>
      <c r="D840" s="9">
        <f>MasterTable[Name]</f>
        <v>0</v>
      </c>
      <c r="E840" s="10">
        <f>MasterTable[Website]</f>
        <v>0</v>
      </c>
      <c r="F840" s="10">
        <f>MasterTable[Phone]</f>
        <v>0</v>
      </c>
      <c r="G840" s="10">
        <f>MasterTable[Email]</f>
        <v>0</v>
      </c>
      <c r="H840" s="10">
        <f>MasterTable[Post]</f>
        <v>0</v>
      </c>
    </row>
    <row r="841" spans="2:8" ht="41.25" customHeight="1" x14ac:dyDescent="0.2">
      <c r="B841" s="8">
        <f>MasterTable[Group Title]</f>
        <v>0</v>
      </c>
      <c r="C841" s="4">
        <f>MasterTable[Sub-Group Title]</f>
        <v>0</v>
      </c>
      <c r="D841" s="9">
        <f>MasterTable[Name]</f>
        <v>0</v>
      </c>
      <c r="E841" s="10">
        <f>MasterTable[Website]</f>
        <v>0</v>
      </c>
      <c r="F841" s="10">
        <f>MasterTable[Phone]</f>
        <v>0</v>
      </c>
      <c r="G841" s="10">
        <f>MasterTable[Email]</f>
        <v>0</v>
      </c>
      <c r="H841" s="10">
        <f>MasterTable[Post]</f>
        <v>0</v>
      </c>
    </row>
    <row r="842" spans="2:8" ht="41.25" customHeight="1" x14ac:dyDescent="0.2">
      <c r="B842" s="8">
        <f>MasterTable[Group Title]</f>
        <v>0</v>
      </c>
      <c r="C842" s="4">
        <f>MasterTable[Sub-Group Title]</f>
        <v>0</v>
      </c>
      <c r="D842" s="9">
        <f>MasterTable[Name]</f>
        <v>0</v>
      </c>
      <c r="E842" s="10">
        <f>MasterTable[Website]</f>
        <v>0</v>
      </c>
      <c r="F842" s="10">
        <f>MasterTable[Phone]</f>
        <v>0</v>
      </c>
      <c r="G842" s="10">
        <f>MasterTable[Email]</f>
        <v>0</v>
      </c>
      <c r="H842" s="10">
        <f>MasterTable[Post]</f>
        <v>0</v>
      </c>
    </row>
    <row r="843" spans="2:8" ht="41.25" customHeight="1" x14ac:dyDescent="0.2">
      <c r="B843" s="8">
        <f>MasterTable[Group Title]</f>
        <v>0</v>
      </c>
      <c r="C843" s="4">
        <f>MasterTable[Sub-Group Title]</f>
        <v>0</v>
      </c>
      <c r="D843" s="9">
        <f>MasterTable[Name]</f>
        <v>0</v>
      </c>
      <c r="E843" s="10">
        <f>MasterTable[Website]</f>
        <v>0</v>
      </c>
      <c r="F843" s="10">
        <f>MasterTable[Phone]</f>
        <v>0</v>
      </c>
      <c r="G843" s="10">
        <f>MasterTable[Email]</f>
        <v>0</v>
      </c>
      <c r="H843" s="10">
        <f>MasterTable[Post]</f>
        <v>0</v>
      </c>
    </row>
    <row r="844" spans="2:8" ht="41.25" customHeight="1" x14ac:dyDescent="0.2">
      <c r="B844" s="8">
        <f>MasterTable[Group Title]</f>
        <v>0</v>
      </c>
      <c r="C844" s="4">
        <f>MasterTable[Sub-Group Title]</f>
        <v>0</v>
      </c>
      <c r="D844" s="9">
        <f>MasterTable[Name]</f>
        <v>0</v>
      </c>
      <c r="E844" s="10">
        <f>MasterTable[Website]</f>
        <v>0</v>
      </c>
      <c r="F844" s="10">
        <f>MasterTable[Phone]</f>
        <v>0</v>
      </c>
      <c r="G844" s="10">
        <f>MasterTable[Email]</f>
        <v>0</v>
      </c>
      <c r="H844" s="10">
        <f>MasterTable[Post]</f>
        <v>0</v>
      </c>
    </row>
    <row r="845" spans="2:8" ht="41.25" customHeight="1" x14ac:dyDescent="0.2">
      <c r="B845" s="8">
        <f>MasterTable[Group Title]</f>
        <v>0</v>
      </c>
      <c r="C845" s="4">
        <f>MasterTable[Sub-Group Title]</f>
        <v>0</v>
      </c>
      <c r="D845" s="9">
        <f>MasterTable[Name]</f>
        <v>0</v>
      </c>
      <c r="E845" s="10">
        <f>MasterTable[Website]</f>
        <v>0</v>
      </c>
      <c r="F845" s="10">
        <f>MasterTable[Phone]</f>
        <v>0</v>
      </c>
      <c r="G845" s="10">
        <f>MasterTable[Email]</f>
        <v>0</v>
      </c>
      <c r="H845" s="10">
        <f>MasterTable[Post]</f>
        <v>0</v>
      </c>
    </row>
    <row r="846" spans="2:8" ht="41.25" customHeight="1" x14ac:dyDescent="0.2">
      <c r="B846" s="8">
        <f>MasterTable[Group Title]</f>
        <v>0</v>
      </c>
      <c r="C846" s="4">
        <f>MasterTable[Sub-Group Title]</f>
        <v>0</v>
      </c>
      <c r="D846" s="9">
        <f>MasterTable[Name]</f>
        <v>0</v>
      </c>
      <c r="E846" s="10">
        <f>MasterTable[Website]</f>
        <v>0</v>
      </c>
      <c r="F846" s="10">
        <f>MasterTable[Phone]</f>
        <v>0</v>
      </c>
      <c r="G846" s="10">
        <f>MasterTable[Email]</f>
        <v>0</v>
      </c>
      <c r="H846" s="10">
        <f>MasterTable[Post]</f>
        <v>0</v>
      </c>
    </row>
    <row r="847" spans="2:8" ht="41.25" customHeight="1" x14ac:dyDescent="0.2">
      <c r="B847" s="8">
        <f>MasterTable[Group Title]</f>
        <v>0</v>
      </c>
      <c r="C847" s="4">
        <f>MasterTable[Sub-Group Title]</f>
        <v>0</v>
      </c>
      <c r="D847" s="9">
        <f>MasterTable[Name]</f>
        <v>0</v>
      </c>
      <c r="E847" s="10">
        <f>MasterTable[Website]</f>
        <v>0</v>
      </c>
      <c r="F847" s="10">
        <f>MasterTable[Phone]</f>
        <v>0</v>
      </c>
      <c r="G847" s="10">
        <f>MasterTable[Email]</f>
        <v>0</v>
      </c>
      <c r="H847" s="10">
        <f>MasterTable[Post]</f>
        <v>0</v>
      </c>
    </row>
    <row r="848" spans="2:8" ht="41.25" customHeight="1" x14ac:dyDescent="0.2">
      <c r="B848" s="8">
        <f>MasterTable[Group Title]</f>
        <v>0</v>
      </c>
      <c r="C848" s="4">
        <f>MasterTable[Sub-Group Title]</f>
        <v>0</v>
      </c>
      <c r="D848" s="9">
        <f>MasterTable[Name]</f>
        <v>0</v>
      </c>
      <c r="E848" s="10">
        <f>MasterTable[Website]</f>
        <v>0</v>
      </c>
      <c r="F848" s="10">
        <f>MasterTable[Phone]</f>
        <v>0</v>
      </c>
      <c r="G848" s="10">
        <f>MasterTable[Email]</f>
        <v>0</v>
      </c>
      <c r="H848" s="10">
        <f>MasterTable[Post]</f>
        <v>0</v>
      </c>
    </row>
    <row r="849" spans="2:8" ht="41.25" customHeight="1" x14ac:dyDescent="0.2">
      <c r="B849" s="8">
        <f>MasterTable[Group Title]</f>
        <v>0</v>
      </c>
      <c r="C849" s="4">
        <f>MasterTable[Sub-Group Title]</f>
        <v>0</v>
      </c>
      <c r="D849" s="9">
        <f>MasterTable[Name]</f>
        <v>0</v>
      </c>
      <c r="E849" s="10">
        <f>MasterTable[Website]</f>
        <v>0</v>
      </c>
      <c r="F849" s="10">
        <f>MasterTable[Phone]</f>
        <v>0</v>
      </c>
      <c r="G849" s="10">
        <f>MasterTable[Email]</f>
        <v>0</v>
      </c>
      <c r="H849" s="10">
        <f>MasterTable[Post]</f>
        <v>0</v>
      </c>
    </row>
    <row r="850" spans="2:8" ht="41.25" customHeight="1" x14ac:dyDescent="0.2">
      <c r="B850" s="8">
        <f>MasterTable[Group Title]</f>
        <v>0</v>
      </c>
      <c r="C850" s="4">
        <f>MasterTable[Sub-Group Title]</f>
        <v>0</v>
      </c>
      <c r="D850" s="9">
        <f>MasterTable[Name]</f>
        <v>0</v>
      </c>
      <c r="E850" s="10">
        <f>MasterTable[Website]</f>
        <v>0</v>
      </c>
      <c r="F850" s="10">
        <f>MasterTable[Phone]</f>
        <v>0</v>
      </c>
      <c r="G850" s="10">
        <f>MasterTable[Email]</f>
        <v>0</v>
      </c>
      <c r="H850" s="10">
        <f>MasterTable[Post]</f>
        <v>0</v>
      </c>
    </row>
    <row r="851" spans="2:8" ht="41.25" customHeight="1" x14ac:dyDescent="0.2">
      <c r="B851" s="8">
        <f>MasterTable[Group Title]</f>
        <v>0</v>
      </c>
      <c r="C851" s="4">
        <f>MasterTable[Sub-Group Title]</f>
        <v>0</v>
      </c>
      <c r="D851" s="9">
        <f>MasterTable[Name]</f>
        <v>0</v>
      </c>
      <c r="E851" s="10">
        <f>MasterTable[Website]</f>
        <v>0</v>
      </c>
      <c r="F851" s="10">
        <f>MasterTable[Phone]</f>
        <v>0</v>
      </c>
      <c r="G851" s="10">
        <f>MasterTable[Email]</f>
        <v>0</v>
      </c>
      <c r="H851" s="10">
        <f>MasterTable[Post]</f>
        <v>0</v>
      </c>
    </row>
    <row r="852" spans="2:8" ht="41.25" customHeight="1" x14ac:dyDescent="0.2">
      <c r="B852" s="8">
        <f>MasterTable[Group Title]</f>
        <v>0</v>
      </c>
      <c r="C852" s="4">
        <f>MasterTable[Sub-Group Title]</f>
        <v>0</v>
      </c>
      <c r="D852" s="9">
        <f>MasterTable[Name]</f>
        <v>0</v>
      </c>
      <c r="E852" s="10">
        <f>MasterTable[Website]</f>
        <v>0</v>
      </c>
      <c r="F852" s="10">
        <f>MasterTable[Phone]</f>
        <v>0</v>
      </c>
      <c r="G852" s="10">
        <f>MasterTable[Email]</f>
        <v>0</v>
      </c>
      <c r="H852" s="10">
        <f>MasterTable[Post]</f>
        <v>0</v>
      </c>
    </row>
    <row r="853" spans="2:8" ht="41.25" customHeight="1" x14ac:dyDescent="0.2">
      <c r="B853" s="8">
        <f>MasterTable[Group Title]</f>
        <v>0</v>
      </c>
      <c r="C853" s="4">
        <f>MasterTable[Sub-Group Title]</f>
        <v>0</v>
      </c>
      <c r="D853" s="9">
        <f>MasterTable[Name]</f>
        <v>0</v>
      </c>
      <c r="E853" s="10">
        <f>MasterTable[Website]</f>
        <v>0</v>
      </c>
      <c r="F853" s="10">
        <f>MasterTable[Phone]</f>
        <v>0</v>
      </c>
      <c r="G853" s="10">
        <f>MasterTable[Email]</f>
        <v>0</v>
      </c>
      <c r="H853" s="10">
        <f>MasterTable[Post]</f>
        <v>0</v>
      </c>
    </row>
    <row r="854" spans="2:8" ht="41.25" customHeight="1" x14ac:dyDescent="0.2">
      <c r="B854" s="8">
        <f>MasterTable[Group Title]</f>
        <v>0</v>
      </c>
      <c r="C854" s="4">
        <f>MasterTable[Sub-Group Title]</f>
        <v>0</v>
      </c>
      <c r="D854" s="9">
        <f>MasterTable[Name]</f>
        <v>0</v>
      </c>
      <c r="E854" s="10">
        <f>MasterTable[Website]</f>
        <v>0</v>
      </c>
      <c r="F854" s="10">
        <f>MasterTable[Phone]</f>
        <v>0</v>
      </c>
      <c r="G854" s="10">
        <f>MasterTable[Email]</f>
        <v>0</v>
      </c>
      <c r="H854" s="10">
        <f>MasterTable[Post]</f>
        <v>0</v>
      </c>
    </row>
    <row r="855" spans="2:8" ht="41.25" customHeight="1" x14ac:dyDescent="0.2">
      <c r="B855" s="8">
        <f>MasterTable[Group Title]</f>
        <v>0</v>
      </c>
      <c r="C855" s="4">
        <f>MasterTable[Sub-Group Title]</f>
        <v>0</v>
      </c>
      <c r="D855" s="9">
        <f>MasterTable[Name]</f>
        <v>0</v>
      </c>
      <c r="E855" s="10">
        <f>MasterTable[Website]</f>
        <v>0</v>
      </c>
      <c r="F855" s="10">
        <f>MasterTable[Phone]</f>
        <v>0</v>
      </c>
      <c r="G855" s="10">
        <f>MasterTable[Email]</f>
        <v>0</v>
      </c>
      <c r="H855" s="10">
        <f>MasterTable[Post]</f>
        <v>0</v>
      </c>
    </row>
    <row r="856" spans="2:8" ht="41.25" customHeight="1" x14ac:dyDescent="0.2">
      <c r="B856" s="8">
        <f>MasterTable[Group Title]</f>
        <v>0</v>
      </c>
      <c r="C856" s="4">
        <f>MasterTable[Sub-Group Title]</f>
        <v>0</v>
      </c>
      <c r="D856" s="9">
        <f>MasterTable[Name]</f>
        <v>0</v>
      </c>
      <c r="E856" s="10">
        <f>MasterTable[Website]</f>
        <v>0</v>
      </c>
      <c r="F856" s="10">
        <f>MasterTable[Phone]</f>
        <v>0</v>
      </c>
      <c r="G856" s="10">
        <f>MasterTable[Email]</f>
        <v>0</v>
      </c>
      <c r="H856" s="10">
        <f>MasterTable[Post]</f>
        <v>0</v>
      </c>
    </row>
    <row r="857" spans="2:8" ht="41.25" customHeight="1" x14ac:dyDescent="0.2">
      <c r="B857" s="8">
        <f>MasterTable[Group Title]</f>
        <v>0</v>
      </c>
      <c r="C857" s="4">
        <f>MasterTable[Sub-Group Title]</f>
        <v>0</v>
      </c>
      <c r="D857" s="9">
        <f>MasterTable[Name]</f>
        <v>0</v>
      </c>
      <c r="E857" s="10">
        <f>MasterTable[Website]</f>
        <v>0</v>
      </c>
      <c r="F857" s="10">
        <f>MasterTable[Phone]</f>
        <v>0</v>
      </c>
      <c r="G857" s="10">
        <f>MasterTable[Email]</f>
        <v>0</v>
      </c>
      <c r="H857" s="10">
        <f>MasterTable[Post]</f>
        <v>0</v>
      </c>
    </row>
    <row r="858" spans="2:8" ht="41.25" customHeight="1" x14ac:dyDescent="0.2">
      <c r="B858" s="8">
        <f>MasterTable[Group Title]</f>
        <v>0</v>
      </c>
      <c r="C858" s="4">
        <f>MasterTable[Sub-Group Title]</f>
        <v>0</v>
      </c>
      <c r="D858" s="9">
        <f>MasterTable[Name]</f>
        <v>0</v>
      </c>
      <c r="E858" s="10">
        <f>MasterTable[Website]</f>
        <v>0</v>
      </c>
      <c r="F858" s="10">
        <f>MasterTable[Phone]</f>
        <v>0</v>
      </c>
      <c r="G858" s="10">
        <f>MasterTable[Email]</f>
        <v>0</v>
      </c>
      <c r="H858" s="10">
        <f>MasterTable[Post]</f>
        <v>0</v>
      </c>
    </row>
    <row r="859" spans="2:8" ht="41.25" customHeight="1" x14ac:dyDescent="0.2">
      <c r="B859" s="8">
        <f>MasterTable[Group Title]</f>
        <v>0</v>
      </c>
      <c r="C859" s="8">
        <f>MasterTable[Sub-Group Title]</f>
        <v>0</v>
      </c>
      <c r="D859" s="9">
        <f>MasterTable[Name]</f>
        <v>0</v>
      </c>
      <c r="E859" s="10">
        <f>MasterTable[Website]</f>
        <v>0</v>
      </c>
      <c r="F859" s="10">
        <f>MasterTable[Phone]</f>
        <v>0</v>
      </c>
      <c r="G859" s="10">
        <f>MasterTable[Email]</f>
        <v>0</v>
      </c>
      <c r="H859" s="10">
        <f>MasterTable[Post]</f>
        <v>0</v>
      </c>
    </row>
    <row r="860" spans="2:8" ht="41.25" customHeight="1" x14ac:dyDescent="0.2">
      <c r="B860" s="8">
        <f>MasterTable[Group Title]</f>
        <v>0</v>
      </c>
      <c r="C860" s="8">
        <f>MasterTable[Sub-Group Title]</f>
        <v>0</v>
      </c>
      <c r="D860" s="9">
        <f>MasterTable[Name]</f>
        <v>0</v>
      </c>
      <c r="E860" s="10">
        <f>MasterTable[Website]</f>
        <v>0</v>
      </c>
      <c r="F860" s="10">
        <f>MasterTable[Phone]</f>
        <v>0</v>
      </c>
      <c r="G860" s="10">
        <f>MasterTable[Email]</f>
        <v>0</v>
      </c>
      <c r="H860" s="10">
        <f>MasterTable[Post]</f>
        <v>0</v>
      </c>
    </row>
    <row r="861" spans="2:8" ht="41.25" customHeight="1" x14ac:dyDescent="0.2">
      <c r="B861" s="8">
        <f>MasterTable[Group Title]</f>
        <v>0</v>
      </c>
      <c r="C861" s="8">
        <f>MasterTable[Sub-Group Title]</f>
        <v>0</v>
      </c>
      <c r="D861" s="9">
        <f>MasterTable[Name]</f>
        <v>0</v>
      </c>
      <c r="E861" s="10">
        <f>MasterTable[Website]</f>
        <v>0</v>
      </c>
      <c r="F861" s="10">
        <f>MasterTable[Phone]</f>
        <v>0</v>
      </c>
      <c r="G861" s="10">
        <f>MasterTable[Email]</f>
        <v>0</v>
      </c>
      <c r="H861" s="10">
        <f>MasterTable[Post]</f>
        <v>0</v>
      </c>
    </row>
    <row r="862" spans="2:8" ht="41.25" customHeight="1" x14ac:dyDescent="0.2">
      <c r="B862" s="8">
        <f>MasterTable[Group Title]</f>
        <v>0</v>
      </c>
      <c r="C862" s="8">
        <f>MasterTable[Sub-Group Title]</f>
        <v>0</v>
      </c>
      <c r="D862" s="9">
        <f>MasterTable[Name]</f>
        <v>0</v>
      </c>
      <c r="E862" s="10">
        <f>MasterTable[Website]</f>
        <v>0</v>
      </c>
      <c r="F862" s="10">
        <f>MasterTable[Phone]</f>
        <v>0</v>
      </c>
      <c r="G862" s="10">
        <f>MasterTable[Email]</f>
        <v>0</v>
      </c>
      <c r="H862" s="10">
        <f>MasterTable[Post]</f>
        <v>0</v>
      </c>
    </row>
    <row r="863" spans="2:8" ht="41.25" customHeight="1" x14ac:dyDescent="0.2">
      <c r="B863" s="8">
        <f>MasterTable[Group Title]</f>
        <v>0</v>
      </c>
      <c r="C863" s="8">
        <f>MasterTable[Sub-Group Title]</f>
        <v>0</v>
      </c>
      <c r="D863" s="9">
        <f>MasterTable[Name]</f>
        <v>0</v>
      </c>
      <c r="E863" s="10">
        <f>MasterTable[Website]</f>
        <v>0</v>
      </c>
      <c r="F863" s="10">
        <f>MasterTable[Phone]</f>
        <v>0</v>
      </c>
      <c r="G863" s="10">
        <f>MasterTable[Email]</f>
        <v>0</v>
      </c>
      <c r="H863" s="10">
        <f>MasterTable[Post]</f>
        <v>0</v>
      </c>
    </row>
    <row r="864" spans="2:8" ht="41.25" customHeight="1" x14ac:dyDescent="0.2">
      <c r="B864" s="8">
        <f>MasterTable[Group Title]</f>
        <v>0</v>
      </c>
      <c r="C864" s="8">
        <f>MasterTable[Sub-Group Title]</f>
        <v>0</v>
      </c>
      <c r="D864" s="9">
        <f>MasterTable[Name]</f>
        <v>0</v>
      </c>
      <c r="E864" s="10">
        <f>MasterTable[Website]</f>
        <v>0</v>
      </c>
      <c r="F864" s="10">
        <f>MasterTable[Phone]</f>
        <v>0</v>
      </c>
      <c r="G864" s="10">
        <f>MasterTable[Email]</f>
        <v>0</v>
      </c>
      <c r="H864" s="10">
        <f>MasterTable[Post]</f>
        <v>0</v>
      </c>
    </row>
    <row r="865" spans="2:8" ht="41.25" customHeight="1" x14ac:dyDescent="0.2">
      <c r="B865" s="8">
        <f>MasterTable[Group Title]</f>
        <v>0</v>
      </c>
      <c r="C865" s="8">
        <f>MasterTable[Sub-Group Title]</f>
        <v>0</v>
      </c>
      <c r="D865" s="9">
        <f>MasterTable[Name]</f>
        <v>0</v>
      </c>
      <c r="E865" s="10">
        <f>MasterTable[Website]</f>
        <v>0</v>
      </c>
      <c r="F865" s="10">
        <f>MasterTable[Phone]</f>
        <v>0</v>
      </c>
      <c r="G865" s="10">
        <f>MasterTable[Email]</f>
        <v>0</v>
      </c>
      <c r="H865" s="10">
        <f>MasterTable[Post]</f>
        <v>0</v>
      </c>
    </row>
    <row r="866" spans="2:8" ht="41.25" customHeight="1" x14ac:dyDescent="0.2">
      <c r="B866" s="8">
        <f>MasterTable[Group Title]</f>
        <v>0</v>
      </c>
      <c r="C866" s="8">
        <f>MasterTable[Sub-Group Title]</f>
        <v>0</v>
      </c>
      <c r="D866" s="9">
        <f>MasterTable[Name]</f>
        <v>0</v>
      </c>
      <c r="E866" s="10">
        <f>MasterTable[Website]</f>
        <v>0</v>
      </c>
      <c r="F866" s="10">
        <f>MasterTable[Phone]</f>
        <v>0</v>
      </c>
      <c r="G866" s="10">
        <f>MasterTable[Email]</f>
        <v>0</v>
      </c>
      <c r="H866" s="10">
        <f>MasterTable[Post]</f>
        <v>0</v>
      </c>
    </row>
    <row r="867" spans="2:8" ht="41.25" customHeight="1" x14ac:dyDescent="0.2">
      <c r="B867" s="8">
        <f>MasterTable[Group Title]</f>
        <v>0</v>
      </c>
      <c r="C867" s="8">
        <f>MasterTable[Sub-Group Title]</f>
        <v>0</v>
      </c>
      <c r="D867" s="9">
        <f>MasterTable[Name]</f>
        <v>0</v>
      </c>
      <c r="E867" s="10">
        <f>MasterTable[Website]</f>
        <v>0</v>
      </c>
      <c r="F867" s="10">
        <f>MasterTable[Phone]</f>
        <v>0</v>
      </c>
      <c r="G867" s="10">
        <f>MasterTable[Email]</f>
        <v>0</v>
      </c>
      <c r="H867" s="10">
        <f>MasterTable[Post]</f>
        <v>0</v>
      </c>
    </row>
    <row r="868" spans="2:8" ht="41.25" customHeight="1" x14ac:dyDescent="0.2">
      <c r="B868" s="8">
        <f>MasterTable[Group Title]</f>
        <v>0</v>
      </c>
      <c r="C868" s="8">
        <f>MasterTable[Sub-Group Title]</f>
        <v>0</v>
      </c>
      <c r="D868" s="9">
        <f>MasterTable[Name]</f>
        <v>0</v>
      </c>
      <c r="E868" s="10">
        <f>MasterTable[Website]</f>
        <v>0</v>
      </c>
      <c r="F868" s="10">
        <f>MasterTable[Phone]</f>
        <v>0</v>
      </c>
      <c r="G868" s="10">
        <f>MasterTable[Email]</f>
        <v>0</v>
      </c>
      <c r="H868" s="10">
        <f>MasterTable[Post]</f>
        <v>0</v>
      </c>
    </row>
    <row r="869" spans="2:8" ht="41.25" customHeight="1" x14ac:dyDescent="0.2">
      <c r="B869" s="8">
        <f>MasterTable[Group Title]</f>
        <v>0</v>
      </c>
      <c r="C869" s="8">
        <f>MasterTable[Sub-Group Title]</f>
        <v>0</v>
      </c>
      <c r="D869" s="9">
        <f>MasterTable[Name]</f>
        <v>0</v>
      </c>
      <c r="E869" s="10">
        <f>MasterTable[Website]</f>
        <v>0</v>
      </c>
      <c r="F869" s="10">
        <f>MasterTable[Phone]</f>
        <v>0</v>
      </c>
      <c r="G869" s="10">
        <f>MasterTable[Email]</f>
        <v>0</v>
      </c>
      <c r="H869" s="10">
        <f>MasterTable[Post]</f>
        <v>0</v>
      </c>
    </row>
    <row r="870" spans="2:8" ht="41.25" customHeight="1" x14ac:dyDescent="0.2">
      <c r="B870" s="8">
        <f>MasterTable[Group Title]</f>
        <v>0</v>
      </c>
      <c r="C870" s="8">
        <f>MasterTable[Sub-Group Title]</f>
        <v>0</v>
      </c>
      <c r="D870" s="9">
        <f>MasterTable[Name]</f>
        <v>0</v>
      </c>
      <c r="E870" s="10">
        <f>MasterTable[Website]</f>
        <v>0</v>
      </c>
      <c r="F870" s="10">
        <f>MasterTable[Phone]</f>
        <v>0</v>
      </c>
      <c r="G870" s="10">
        <f>MasterTable[Email]</f>
        <v>0</v>
      </c>
      <c r="H870" s="10">
        <f>MasterTable[Post]</f>
        <v>0</v>
      </c>
    </row>
    <row r="871" spans="2:8" ht="41.25" customHeight="1" x14ac:dyDescent="0.2">
      <c r="B871" s="8">
        <f>MasterTable[Group Title]</f>
        <v>0</v>
      </c>
      <c r="C871" s="8">
        <f>MasterTable[Sub-Group Title]</f>
        <v>0</v>
      </c>
      <c r="D871" s="9">
        <f>MasterTable[Name]</f>
        <v>0</v>
      </c>
      <c r="E871" s="10">
        <f>MasterTable[Website]</f>
        <v>0</v>
      </c>
      <c r="F871" s="10">
        <f>MasterTable[Phone]</f>
        <v>0</v>
      </c>
      <c r="G871" s="10">
        <f>MasterTable[Email]</f>
        <v>0</v>
      </c>
      <c r="H871" s="10">
        <f>MasterTable[Post]</f>
        <v>0</v>
      </c>
    </row>
    <row r="872" spans="2:8" ht="41.25" customHeight="1" x14ac:dyDescent="0.2">
      <c r="B872" s="8">
        <f>MasterTable[Group Title]</f>
        <v>0</v>
      </c>
      <c r="C872" s="8">
        <f>MasterTable[Sub-Group Title]</f>
        <v>0</v>
      </c>
      <c r="D872" s="9">
        <f>MasterTable[Name]</f>
        <v>0</v>
      </c>
      <c r="E872" s="10">
        <f>MasterTable[Website]</f>
        <v>0</v>
      </c>
      <c r="F872" s="10">
        <f>MasterTable[Phone]</f>
        <v>0</v>
      </c>
      <c r="G872" s="10">
        <f>MasterTable[Email]</f>
        <v>0</v>
      </c>
      <c r="H872" s="10">
        <f>MasterTable[Post]</f>
        <v>0</v>
      </c>
    </row>
    <row r="873" spans="2:8" ht="41.25" customHeight="1" x14ac:dyDescent="0.2">
      <c r="B873" s="8">
        <f>MasterTable[Group Title]</f>
        <v>0</v>
      </c>
      <c r="C873" s="8">
        <f>MasterTable[Sub-Group Title]</f>
        <v>0</v>
      </c>
      <c r="D873" s="9">
        <f>MasterTable[Name]</f>
        <v>0</v>
      </c>
      <c r="E873" s="10">
        <f>MasterTable[Website]</f>
        <v>0</v>
      </c>
      <c r="F873" s="10">
        <f>MasterTable[Phone]</f>
        <v>0</v>
      </c>
      <c r="G873" s="10">
        <f>MasterTable[Email]</f>
        <v>0</v>
      </c>
      <c r="H873" s="10">
        <f>MasterTable[Post]</f>
        <v>0</v>
      </c>
    </row>
    <row r="874" spans="2:8" ht="41.25" customHeight="1" x14ac:dyDescent="0.2">
      <c r="B874" s="8">
        <f>MasterTable[Group Title]</f>
        <v>0</v>
      </c>
      <c r="C874" s="4">
        <f>MasterTable[Sub-Group Title]</f>
        <v>0</v>
      </c>
      <c r="D874" s="9">
        <f>MasterTable[Name]</f>
        <v>0</v>
      </c>
      <c r="E874" s="10">
        <f>MasterTable[Website]</f>
        <v>0</v>
      </c>
      <c r="F874" s="10">
        <f>MasterTable[Phone]</f>
        <v>0</v>
      </c>
      <c r="G874" s="10">
        <f>MasterTable[Email]</f>
        <v>0</v>
      </c>
      <c r="H874" s="10">
        <f>MasterTable[Post]</f>
        <v>0</v>
      </c>
    </row>
    <row r="875" spans="2:8" ht="41.25" customHeight="1" x14ac:dyDescent="0.2">
      <c r="B875" s="8">
        <f>MasterTable[Group Title]</f>
        <v>0</v>
      </c>
      <c r="C875" s="4">
        <f>MasterTable[Sub-Group Title]</f>
        <v>0</v>
      </c>
      <c r="D875" s="9">
        <f>MasterTable[Name]</f>
        <v>0</v>
      </c>
      <c r="E875" s="10">
        <f>MasterTable[Website]</f>
        <v>0</v>
      </c>
      <c r="F875" s="10">
        <f>MasterTable[Phone]</f>
        <v>0</v>
      </c>
      <c r="G875" s="10">
        <f>MasterTable[Email]</f>
        <v>0</v>
      </c>
      <c r="H875" s="10">
        <f>MasterTable[Post]</f>
        <v>0</v>
      </c>
    </row>
    <row r="876" spans="2:8" ht="41.25" customHeight="1" x14ac:dyDescent="0.2">
      <c r="B876" s="8">
        <f>MasterTable[Group Title]</f>
        <v>0</v>
      </c>
      <c r="C876" s="4">
        <f>MasterTable[Sub-Group Title]</f>
        <v>0</v>
      </c>
      <c r="D876" s="9">
        <f>MasterTable[Name]</f>
        <v>0</v>
      </c>
      <c r="E876" s="10">
        <f>MasterTable[Website]</f>
        <v>0</v>
      </c>
      <c r="F876" s="10">
        <f>MasterTable[Phone]</f>
        <v>0</v>
      </c>
      <c r="G876" s="10">
        <f>MasterTable[Email]</f>
        <v>0</v>
      </c>
      <c r="H876" s="10">
        <f>MasterTable[Post]</f>
        <v>0</v>
      </c>
    </row>
    <row r="877" spans="2:8" ht="41.25" customHeight="1" x14ac:dyDescent="0.2">
      <c r="B877" s="8">
        <f>MasterTable[Group Title]</f>
        <v>0</v>
      </c>
      <c r="C877" s="8">
        <f>MasterTable[Sub-Group Title]</f>
        <v>0</v>
      </c>
      <c r="D877" s="9">
        <f>MasterTable[Name]</f>
        <v>0</v>
      </c>
      <c r="E877" s="10">
        <f>MasterTable[Website]</f>
        <v>0</v>
      </c>
      <c r="F877" s="10">
        <f>MasterTable[Phone]</f>
        <v>0</v>
      </c>
      <c r="G877" s="10">
        <f>MasterTable[Email]</f>
        <v>0</v>
      </c>
      <c r="H877" s="10">
        <f>MasterTable[Post]</f>
        <v>0</v>
      </c>
    </row>
    <row r="878" spans="2:8" ht="41.25" customHeight="1" x14ac:dyDescent="0.2">
      <c r="B878" s="8">
        <f>MasterTable[Group Title]</f>
        <v>0</v>
      </c>
      <c r="C878" s="8">
        <f>MasterTable[Sub-Group Title]</f>
        <v>0</v>
      </c>
      <c r="D878" s="9">
        <f>MasterTable[Name]</f>
        <v>0</v>
      </c>
      <c r="E878" s="10">
        <f>MasterTable[Website]</f>
        <v>0</v>
      </c>
      <c r="F878" s="10">
        <f>MasterTable[Phone]</f>
        <v>0</v>
      </c>
      <c r="G878" s="10">
        <f>MasterTable[Email]</f>
        <v>0</v>
      </c>
      <c r="H878" s="10">
        <f>MasterTable[Post]</f>
        <v>0</v>
      </c>
    </row>
    <row r="879" spans="2:8" ht="41.25" customHeight="1" x14ac:dyDescent="0.2">
      <c r="B879" s="8">
        <f>MasterTable[Group Title]</f>
        <v>0</v>
      </c>
      <c r="C879" s="8">
        <f>MasterTable[Sub-Group Title]</f>
        <v>0</v>
      </c>
      <c r="D879" s="9">
        <f>MasterTable[Name]</f>
        <v>0</v>
      </c>
      <c r="E879" s="10">
        <f>MasterTable[Website]</f>
        <v>0</v>
      </c>
      <c r="F879" s="10">
        <f>MasterTable[Phone]</f>
        <v>0</v>
      </c>
      <c r="G879" s="10">
        <f>MasterTable[Email]</f>
        <v>0</v>
      </c>
      <c r="H879" s="10">
        <f>MasterTable[Post]</f>
        <v>0</v>
      </c>
    </row>
    <row r="880" spans="2:8" ht="41.25" customHeight="1" x14ac:dyDescent="0.2">
      <c r="B880" s="8">
        <f>MasterTable[Group Title]</f>
        <v>0</v>
      </c>
      <c r="C880" s="8">
        <f>MasterTable[Sub-Group Title]</f>
        <v>0</v>
      </c>
      <c r="D880" s="9">
        <f>MasterTable[Name]</f>
        <v>0</v>
      </c>
      <c r="E880" s="10">
        <f>MasterTable[Website]</f>
        <v>0</v>
      </c>
      <c r="F880" s="10">
        <f>MasterTable[Phone]</f>
        <v>0</v>
      </c>
      <c r="G880" s="10">
        <f>MasterTable[Email]</f>
        <v>0</v>
      </c>
      <c r="H880" s="10">
        <f>MasterTable[Post]</f>
        <v>0</v>
      </c>
    </row>
    <row r="881" spans="2:8" ht="41.25" customHeight="1" x14ac:dyDescent="0.2">
      <c r="B881" s="8">
        <f>MasterTable[Group Title]</f>
        <v>0</v>
      </c>
      <c r="C881" s="8">
        <f>MasterTable[Sub-Group Title]</f>
        <v>0</v>
      </c>
      <c r="D881" s="9">
        <f>MasterTable[Name]</f>
        <v>0</v>
      </c>
      <c r="E881" s="10">
        <f>MasterTable[Website]</f>
        <v>0</v>
      </c>
      <c r="F881" s="10">
        <f>MasterTable[Phone]</f>
        <v>0</v>
      </c>
      <c r="G881" s="10">
        <f>MasterTable[Email]</f>
        <v>0</v>
      </c>
      <c r="H881" s="10">
        <f>MasterTable[Post]</f>
        <v>0</v>
      </c>
    </row>
    <row r="882" spans="2:8" ht="41.25" customHeight="1" x14ac:dyDescent="0.2">
      <c r="B882" s="8">
        <f>MasterTable[Group Title]</f>
        <v>0</v>
      </c>
      <c r="C882" s="8">
        <f>MasterTable[Sub-Group Title]</f>
        <v>0</v>
      </c>
      <c r="D882" s="9">
        <f>MasterTable[Name]</f>
        <v>0</v>
      </c>
      <c r="E882" s="10">
        <f>MasterTable[Website]</f>
        <v>0</v>
      </c>
      <c r="F882" s="10">
        <f>MasterTable[Phone]</f>
        <v>0</v>
      </c>
      <c r="G882" s="10">
        <f>MasterTable[Email]</f>
        <v>0</v>
      </c>
      <c r="H882" s="10">
        <f>MasterTable[Post]</f>
        <v>0</v>
      </c>
    </row>
    <row r="883" spans="2:8" ht="41.25" customHeight="1" x14ac:dyDescent="0.2">
      <c r="B883" s="8">
        <f>MasterTable[Group Title]</f>
        <v>0</v>
      </c>
      <c r="C883" s="8">
        <f>MasterTable[Sub-Group Title]</f>
        <v>0</v>
      </c>
      <c r="D883" s="9">
        <f>MasterTable[Name]</f>
        <v>0</v>
      </c>
      <c r="E883" s="10">
        <f>MasterTable[Website]</f>
        <v>0</v>
      </c>
      <c r="F883" s="10">
        <f>MasterTable[Phone]</f>
        <v>0</v>
      </c>
      <c r="G883" s="10">
        <f>MasterTable[Email]</f>
        <v>0</v>
      </c>
      <c r="H883" s="10">
        <f>MasterTable[Post]</f>
        <v>0</v>
      </c>
    </row>
    <row r="884" spans="2:8" ht="41.25" customHeight="1" x14ac:dyDescent="0.2">
      <c r="B884" s="8">
        <f>MasterTable[Group Title]</f>
        <v>0</v>
      </c>
      <c r="C884" s="8">
        <f>MasterTable[Sub-Group Title]</f>
        <v>0</v>
      </c>
      <c r="D884" s="9">
        <f>MasterTable[Name]</f>
        <v>0</v>
      </c>
      <c r="E884" s="10">
        <f>MasterTable[Website]</f>
        <v>0</v>
      </c>
      <c r="F884" s="10">
        <f>MasterTable[Phone]</f>
        <v>0</v>
      </c>
      <c r="G884" s="10">
        <f>MasterTable[Email]</f>
        <v>0</v>
      </c>
      <c r="H884" s="10">
        <f>MasterTable[Post]</f>
        <v>0</v>
      </c>
    </row>
    <row r="885" spans="2:8" ht="41.25" customHeight="1" x14ac:dyDescent="0.2">
      <c r="B885" s="8">
        <f>MasterTable[Group Title]</f>
        <v>0</v>
      </c>
      <c r="C885" s="8">
        <f>MasterTable[Sub-Group Title]</f>
        <v>0</v>
      </c>
      <c r="D885" s="9">
        <f>MasterTable[Name]</f>
        <v>0</v>
      </c>
      <c r="E885" s="10">
        <f>MasterTable[Website]</f>
        <v>0</v>
      </c>
      <c r="F885" s="10">
        <f>MasterTable[Phone]</f>
        <v>0</v>
      </c>
      <c r="G885" s="10">
        <f>MasterTable[Email]</f>
        <v>0</v>
      </c>
      <c r="H885" s="10">
        <f>MasterTable[Post]</f>
        <v>0</v>
      </c>
    </row>
    <row r="886" spans="2:8" ht="41.25" customHeight="1" x14ac:dyDescent="0.2">
      <c r="B886" s="8">
        <f>MasterTable[Group Title]</f>
        <v>0</v>
      </c>
      <c r="C886" s="8">
        <f>MasterTable[Sub-Group Title]</f>
        <v>0</v>
      </c>
      <c r="D886" s="9">
        <f>MasterTable[Name]</f>
        <v>0</v>
      </c>
      <c r="E886" s="10">
        <f>MasterTable[Website]</f>
        <v>0</v>
      </c>
      <c r="F886" s="10">
        <f>MasterTable[Phone]</f>
        <v>0</v>
      </c>
      <c r="G886" s="10">
        <f>MasterTable[Email]</f>
        <v>0</v>
      </c>
      <c r="H886" s="10">
        <f>MasterTable[Post]</f>
        <v>0</v>
      </c>
    </row>
    <row r="887" spans="2:8" ht="41.25" customHeight="1" x14ac:dyDescent="0.2">
      <c r="B887" s="8">
        <f>MasterTable[Group Title]</f>
        <v>0</v>
      </c>
      <c r="C887" s="8">
        <f>MasterTable[Sub-Group Title]</f>
        <v>0</v>
      </c>
      <c r="D887" s="9">
        <f>MasterTable[Name]</f>
        <v>0</v>
      </c>
      <c r="E887" s="10">
        <f>MasterTable[Website]</f>
        <v>0</v>
      </c>
      <c r="F887" s="10">
        <f>MasterTable[Phone]</f>
        <v>0</v>
      </c>
      <c r="G887" s="10">
        <f>MasterTable[Email]</f>
        <v>0</v>
      </c>
      <c r="H887" s="10">
        <f>MasterTable[Post]</f>
        <v>0</v>
      </c>
    </row>
    <row r="888" spans="2:8" ht="41.25" customHeight="1" x14ac:dyDescent="0.2">
      <c r="B888" s="8">
        <f>MasterTable[Group Title]</f>
        <v>0</v>
      </c>
      <c r="C888" s="8">
        <f>MasterTable[Sub-Group Title]</f>
        <v>0</v>
      </c>
      <c r="D888" s="9">
        <f>MasterTable[Name]</f>
        <v>0</v>
      </c>
      <c r="E888" s="10">
        <f>MasterTable[Website]</f>
        <v>0</v>
      </c>
      <c r="F888" s="10">
        <f>MasterTable[Phone]</f>
        <v>0</v>
      </c>
      <c r="G888" s="10">
        <f>MasterTable[Email]</f>
        <v>0</v>
      </c>
      <c r="H888" s="10">
        <f>MasterTable[Post]</f>
        <v>0</v>
      </c>
    </row>
    <row r="889" spans="2:8" ht="41.25" customHeight="1" x14ac:dyDescent="0.2">
      <c r="B889" s="8">
        <f>MasterTable[Group Title]</f>
        <v>0</v>
      </c>
      <c r="C889" s="8">
        <f>MasterTable[Sub-Group Title]</f>
        <v>0</v>
      </c>
      <c r="D889" s="9">
        <f>MasterTable[Name]</f>
        <v>0</v>
      </c>
      <c r="E889" s="10">
        <f>MasterTable[Website]</f>
        <v>0</v>
      </c>
      <c r="F889" s="10">
        <f>MasterTable[Phone]</f>
        <v>0</v>
      </c>
      <c r="G889" s="10">
        <f>MasterTable[Email]</f>
        <v>0</v>
      </c>
      <c r="H889" s="10">
        <f>MasterTable[Post]</f>
        <v>0</v>
      </c>
    </row>
    <row r="890" spans="2:8" ht="41.25" customHeight="1" x14ac:dyDescent="0.2">
      <c r="B890" s="8">
        <f>MasterTable[Group Title]</f>
        <v>0</v>
      </c>
      <c r="C890" s="8">
        <f>MasterTable[Sub-Group Title]</f>
        <v>0</v>
      </c>
      <c r="D890" s="9">
        <f>MasterTable[Name]</f>
        <v>0</v>
      </c>
      <c r="E890" s="10">
        <f>MasterTable[Website]</f>
        <v>0</v>
      </c>
      <c r="F890" s="10">
        <f>MasterTable[Phone]</f>
        <v>0</v>
      </c>
      <c r="G890" s="10">
        <f>MasterTable[Email]</f>
        <v>0</v>
      </c>
      <c r="H890" s="10">
        <f>MasterTable[Post]</f>
        <v>0</v>
      </c>
    </row>
    <row r="891" spans="2:8" ht="41.25" customHeight="1" x14ac:dyDescent="0.2">
      <c r="B891" s="8">
        <f>MasterTable[Group Title]</f>
        <v>0</v>
      </c>
      <c r="C891" s="8">
        <f>MasterTable[Sub-Group Title]</f>
        <v>0</v>
      </c>
      <c r="D891" s="9">
        <f>MasterTable[Name]</f>
        <v>0</v>
      </c>
      <c r="E891" s="10">
        <f>MasterTable[Website]</f>
        <v>0</v>
      </c>
      <c r="F891" s="10">
        <f>MasterTable[Phone]</f>
        <v>0</v>
      </c>
      <c r="G891" s="10">
        <f>MasterTable[Email]</f>
        <v>0</v>
      </c>
      <c r="H891" s="10">
        <f>MasterTable[Post]</f>
        <v>0</v>
      </c>
    </row>
    <row r="892" spans="2:8" ht="41.25" customHeight="1" x14ac:dyDescent="0.2">
      <c r="B892" s="8">
        <f>MasterTable[Group Title]</f>
        <v>0</v>
      </c>
      <c r="C892" s="8">
        <f>MasterTable[Sub-Group Title]</f>
        <v>0</v>
      </c>
      <c r="D892" s="9">
        <f>MasterTable[Name]</f>
        <v>0</v>
      </c>
      <c r="E892" s="10">
        <f>MasterTable[Website]</f>
        <v>0</v>
      </c>
      <c r="F892" s="10">
        <f>MasterTable[Phone]</f>
        <v>0</v>
      </c>
      <c r="G892" s="10">
        <f>MasterTable[Email]</f>
        <v>0</v>
      </c>
      <c r="H892" s="10">
        <f>MasterTable[Post]</f>
        <v>0</v>
      </c>
    </row>
    <row r="893" spans="2:8" ht="41.25" customHeight="1" x14ac:dyDescent="0.2">
      <c r="B893" s="8">
        <f>MasterTable[Group Title]</f>
        <v>0</v>
      </c>
      <c r="C893" s="8">
        <f>MasterTable[Sub-Group Title]</f>
        <v>0</v>
      </c>
      <c r="D893" s="9">
        <f>MasterTable[Name]</f>
        <v>0</v>
      </c>
      <c r="E893" s="10">
        <f>MasterTable[Website]</f>
        <v>0</v>
      </c>
      <c r="F893" s="10">
        <f>MasterTable[Phone]</f>
        <v>0</v>
      </c>
      <c r="G893" s="10">
        <f>MasterTable[Email]</f>
        <v>0</v>
      </c>
      <c r="H893" s="10">
        <f>MasterTable[Post]</f>
        <v>0</v>
      </c>
    </row>
    <row r="894" spans="2:8" ht="41.25" customHeight="1" x14ac:dyDescent="0.2">
      <c r="B894" s="8">
        <f>MasterTable[Group Title]</f>
        <v>0</v>
      </c>
      <c r="C894" s="8">
        <f>MasterTable[Sub-Group Title]</f>
        <v>0</v>
      </c>
      <c r="D894" s="9">
        <f>MasterTable[Name]</f>
        <v>0</v>
      </c>
      <c r="E894" s="10">
        <f>MasterTable[Website]</f>
        <v>0</v>
      </c>
      <c r="F894" s="10">
        <f>MasterTable[Phone]</f>
        <v>0</v>
      </c>
      <c r="G894" s="10">
        <f>MasterTable[Email]</f>
        <v>0</v>
      </c>
      <c r="H894" s="10">
        <f>MasterTable[Post]</f>
        <v>0</v>
      </c>
    </row>
    <row r="895" spans="2:8" ht="41.25" customHeight="1" x14ac:dyDescent="0.2">
      <c r="B895" s="8">
        <f>MasterTable[Group Title]</f>
        <v>0</v>
      </c>
      <c r="C895" s="8">
        <f>MasterTable[Sub-Group Title]</f>
        <v>0</v>
      </c>
      <c r="D895" s="9">
        <f>MasterTable[Name]</f>
        <v>0</v>
      </c>
      <c r="E895" s="10">
        <f>MasterTable[Website]</f>
        <v>0</v>
      </c>
      <c r="F895" s="10">
        <f>MasterTable[Phone]</f>
        <v>0</v>
      </c>
      <c r="G895" s="10">
        <f>MasterTable[Email]</f>
        <v>0</v>
      </c>
      <c r="H895" s="10">
        <f>MasterTable[Post]</f>
        <v>0</v>
      </c>
    </row>
    <row r="896" spans="2:8" ht="41.25" customHeight="1" x14ac:dyDescent="0.2">
      <c r="B896" s="8">
        <f>MasterTable[Group Title]</f>
        <v>0</v>
      </c>
      <c r="C896" s="8">
        <f>MasterTable[Sub-Group Title]</f>
        <v>0</v>
      </c>
      <c r="D896" s="9">
        <f>MasterTable[Name]</f>
        <v>0</v>
      </c>
      <c r="E896" s="10">
        <f>MasterTable[Website]</f>
        <v>0</v>
      </c>
      <c r="F896" s="10">
        <f>MasterTable[Phone]</f>
        <v>0</v>
      </c>
      <c r="G896" s="10">
        <f>MasterTable[Email]</f>
        <v>0</v>
      </c>
      <c r="H896" s="10">
        <f>MasterTable[Post]</f>
        <v>0</v>
      </c>
    </row>
    <row r="897" spans="2:8" ht="41.25" customHeight="1" x14ac:dyDescent="0.2">
      <c r="B897" s="8">
        <f>MasterTable[Group Title]</f>
        <v>0</v>
      </c>
      <c r="C897" s="8">
        <f>MasterTable[Sub-Group Title]</f>
        <v>0</v>
      </c>
      <c r="D897" s="9">
        <f>MasterTable[Name]</f>
        <v>0</v>
      </c>
      <c r="E897" s="10">
        <f>MasterTable[Website]</f>
        <v>0</v>
      </c>
      <c r="F897" s="10">
        <f>MasterTable[Phone]</f>
        <v>0</v>
      </c>
      <c r="G897" s="10">
        <f>MasterTable[Email]</f>
        <v>0</v>
      </c>
      <c r="H897" s="10">
        <f>MasterTable[Post]</f>
        <v>0</v>
      </c>
    </row>
    <row r="898" spans="2:8" ht="41.25" customHeight="1" x14ac:dyDescent="0.2">
      <c r="B898" s="8">
        <f>MasterTable[Group Title]</f>
        <v>0</v>
      </c>
      <c r="C898" s="8">
        <f>MasterTable[Sub-Group Title]</f>
        <v>0</v>
      </c>
      <c r="D898" s="9">
        <f>MasterTable[Name]</f>
        <v>0</v>
      </c>
      <c r="E898" s="10">
        <f>MasterTable[Website]</f>
        <v>0</v>
      </c>
      <c r="F898" s="10">
        <f>MasterTable[Phone]</f>
        <v>0</v>
      </c>
      <c r="G898" s="10">
        <f>MasterTable[Email]</f>
        <v>0</v>
      </c>
      <c r="H898" s="10">
        <f>MasterTable[Post]</f>
        <v>0</v>
      </c>
    </row>
    <row r="899" spans="2:8" ht="41.25" customHeight="1" x14ac:dyDescent="0.2">
      <c r="B899" s="8">
        <f>MasterTable[Group Title]</f>
        <v>0</v>
      </c>
      <c r="C899" s="8">
        <f>MasterTable[Sub-Group Title]</f>
        <v>0</v>
      </c>
      <c r="D899" s="9">
        <f>MasterTable[Name]</f>
        <v>0</v>
      </c>
      <c r="E899" s="10">
        <f>MasterTable[Website]</f>
        <v>0</v>
      </c>
      <c r="F899" s="10">
        <f>MasterTable[Phone]</f>
        <v>0</v>
      </c>
      <c r="G899" s="10">
        <f>MasterTable[Email]</f>
        <v>0</v>
      </c>
      <c r="H899" s="10">
        <f>MasterTable[Post]</f>
        <v>0</v>
      </c>
    </row>
    <row r="900" spans="2:8" ht="41.25" customHeight="1" x14ac:dyDescent="0.2">
      <c r="B900" s="8">
        <f>MasterTable[Group Title]</f>
        <v>0</v>
      </c>
      <c r="C900" s="8">
        <f>MasterTable[Sub-Group Title]</f>
        <v>0</v>
      </c>
      <c r="D900" s="9">
        <f>MasterTable[Name]</f>
        <v>0</v>
      </c>
      <c r="E900" s="10">
        <f>MasterTable[Website]</f>
        <v>0</v>
      </c>
      <c r="F900" s="10">
        <f>MasterTable[Phone]</f>
        <v>0</v>
      </c>
      <c r="G900" s="10">
        <f>MasterTable[Email]</f>
        <v>0</v>
      </c>
      <c r="H900" s="10">
        <f>MasterTable[Post]</f>
        <v>0</v>
      </c>
    </row>
    <row r="901" spans="2:8" ht="41.25" customHeight="1" x14ac:dyDescent="0.2">
      <c r="B901" s="8">
        <f>MasterTable[Group Title]</f>
        <v>0</v>
      </c>
      <c r="C901" s="8">
        <f>MasterTable[Sub-Group Title]</f>
        <v>0</v>
      </c>
      <c r="D901" s="9">
        <f>MasterTable[Name]</f>
        <v>0</v>
      </c>
      <c r="E901" s="10">
        <f>MasterTable[Website]</f>
        <v>0</v>
      </c>
      <c r="F901" s="10">
        <f>MasterTable[Phone]</f>
        <v>0</v>
      </c>
      <c r="G901" s="10">
        <f>MasterTable[Email]</f>
        <v>0</v>
      </c>
      <c r="H901" s="10">
        <f>MasterTable[Post]</f>
        <v>0</v>
      </c>
    </row>
    <row r="902" spans="2:8" ht="41.25" customHeight="1" x14ac:dyDescent="0.2">
      <c r="B902" s="8">
        <f>MasterTable[Group Title]</f>
        <v>0</v>
      </c>
      <c r="C902" s="8">
        <f>MasterTable[Sub-Group Title]</f>
        <v>0</v>
      </c>
      <c r="D902" s="9">
        <f>MasterTable[Name]</f>
        <v>0</v>
      </c>
      <c r="E902" s="10">
        <f>MasterTable[Website]</f>
        <v>0</v>
      </c>
      <c r="F902" s="10">
        <f>MasterTable[Phone]</f>
        <v>0</v>
      </c>
      <c r="G902" s="10">
        <f>MasterTable[Email]</f>
        <v>0</v>
      </c>
      <c r="H902" s="10">
        <f>MasterTable[Post]</f>
        <v>0</v>
      </c>
    </row>
    <row r="903" spans="2:8" ht="41.25" customHeight="1" x14ac:dyDescent="0.2">
      <c r="B903" s="8">
        <f>MasterTable[Group Title]</f>
        <v>0</v>
      </c>
      <c r="C903" s="8">
        <f>MasterTable[Sub-Group Title]</f>
        <v>0</v>
      </c>
      <c r="D903" s="9">
        <f>MasterTable[Name]</f>
        <v>0</v>
      </c>
      <c r="E903" s="10">
        <f>MasterTable[Website]</f>
        <v>0</v>
      </c>
      <c r="F903" s="10">
        <f>MasterTable[Phone]</f>
        <v>0</v>
      </c>
      <c r="G903" s="10">
        <f>MasterTable[Email]</f>
        <v>0</v>
      </c>
      <c r="H903" s="10">
        <f>MasterTable[Post]</f>
        <v>0</v>
      </c>
    </row>
    <row r="904" spans="2:8" ht="41.25" customHeight="1" x14ac:dyDescent="0.2">
      <c r="B904" s="8">
        <f>MasterTable[Group Title]</f>
        <v>0</v>
      </c>
      <c r="C904" s="8">
        <f>MasterTable[Sub-Group Title]</f>
        <v>0</v>
      </c>
      <c r="D904" s="9">
        <f>MasterTable[Name]</f>
        <v>0</v>
      </c>
      <c r="E904" s="10">
        <f>MasterTable[Website]</f>
        <v>0</v>
      </c>
      <c r="F904" s="10">
        <f>MasterTable[Phone]</f>
        <v>0</v>
      </c>
      <c r="G904" s="10">
        <f>MasterTable[Email]</f>
        <v>0</v>
      </c>
      <c r="H904" s="10">
        <f>MasterTable[Post]</f>
        <v>0</v>
      </c>
    </row>
    <row r="905" spans="2:8" ht="41.25" customHeight="1" x14ac:dyDescent="0.2">
      <c r="B905" s="8">
        <f>MasterTable[Group Title]</f>
        <v>0</v>
      </c>
      <c r="C905" s="8">
        <f>MasterTable[Sub-Group Title]</f>
        <v>0</v>
      </c>
      <c r="D905" s="9">
        <f>MasterTable[Name]</f>
        <v>0</v>
      </c>
      <c r="E905" s="10">
        <f>MasterTable[Website]</f>
        <v>0</v>
      </c>
      <c r="F905" s="10">
        <f>MasterTable[Phone]</f>
        <v>0</v>
      </c>
      <c r="G905" s="10">
        <f>MasterTable[Email]</f>
        <v>0</v>
      </c>
      <c r="H905" s="10">
        <f>MasterTable[Post]</f>
        <v>0</v>
      </c>
    </row>
    <row r="906" spans="2:8" ht="41.25" customHeight="1" x14ac:dyDescent="0.2">
      <c r="B906" s="8">
        <f>MasterTable[Group Title]</f>
        <v>0</v>
      </c>
      <c r="C906" s="8">
        <f>MasterTable[Sub-Group Title]</f>
        <v>0</v>
      </c>
      <c r="D906" s="9">
        <f>MasterTable[Name]</f>
        <v>0</v>
      </c>
      <c r="E906" s="10">
        <f>MasterTable[Website]</f>
        <v>0</v>
      </c>
      <c r="F906" s="10">
        <f>MasterTable[Phone]</f>
        <v>0</v>
      </c>
      <c r="G906" s="10">
        <f>MasterTable[Email]</f>
        <v>0</v>
      </c>
      <c r="H906" s="10">
        <f>MasterTable[Post]</f>
        <v>0</v>
      </c>
    </row>
    <row r="907" spans="2:8" ht="41.25" customHeight="1" x14ac:dyDescent="0.2">
      <c r="B907" s="8">
        <f>MasterTable[Group Title]</f>
        <v>0</v>
      </c>
      <c r="C907" s="8">
        <f>MasterTable[Sub-Group Title]</f>
        <v>0</v>
      </c>
      <c r="D907" s="9">
        <f>MasterTable[Name]</f>
        <v>0</v>
      </c>
      <c r="E907" s="10">
        <f>MasterTable[Website]</f>
        <v>0</v>
      </c>
      <c r="F907" s="10">
        <f>MasterTable[Phone]</f>
        <v>0</v>
      </c>
      <c r="G907" s="10">
        <f>MasterTable[Email]</f>
        <v>0</v>
      </c>
      <c r="H907" s="10">
        <f>MasterTable[Post]</f>
        <v>0</v>
      </c>
    </row>
    <row r="908" spans="2:8" ht="41.25" customHeight="1" x14ac:dyDescent="0.2">
      <c r="B908" s="8">
        <f>MasterTable[Group Title]</f>
        <v>0</v>
      </c>
      <c r="C908" s="8">
        <f>MasterTable[Sub-Group Title]</f>
        <v>0</v>
      </c>
      <c r="D908" s="9">
        <f>MasterTable[Name]</f>
        <v>0</v>
      </c>
      <c r="E908" s="10">
        <f>MasterTable[Website]</f>
        <v>0</v>
      </c>
      <c r="F908" s="10">
        <f>MasterTable[Phone]</f>
        <v>0</v>
      </c>
      <c r="G908" s="10">
        <f>MasterTable[Email]</f>
        <v>0</v>
      </c>
      <c r="H908" s="10">
        <f>MasterTable[Post]</f>
        <v>0</v>
      </c>
    </row>
    <row r="909" spans="2:8" ht="41.25" customHeight="1" x14ac:dyDescent="0.2">
      <c r="B909" s="8">
        <f>MasterTable[Group Title]</f>
        <v>0</v>
      </c>
      <c r="C909" s="8">
        <f>MasterTable[Sub-Group Title]</f>
        <v>0</v>
      </c>
      <c r="D909" s="9">
        <f>MasterTable[Name]</f>
        <v>0</v>
      </c>
      <c r="E909" s="10">
        <f>MasterTable[Website]</f>
        <v>0</v>
      </c>
      <c r="F909" s="10">
        <f>MasterTable[Phone]</f>
        <v>0</v>
      </c>
      <c r="G909" s="10">
        <f>MasterTable[Email]</f>
        <v>0</v>
      </c>
      <c r="H909" s="10">
        <f>MasterTable[Post]</f>
        <v>0</v>
      </c>
    </row>
    <row r="910" spans="2:8" ht="41.25" customHeight="1" x14ac:dyDescent="0.2">
      <c r="B910" s="8">
        <f>MasterTable[Group Title]</f>
        <v>0</v>
      </c>
      <c r="C910" s="8">
        <f>MasterTable[Sub-Group Title]</f>
        <v>0</v>
      </c>
      <c r="D910" s="9">
        <f>MasterTable[Name]</f>
        <v>0</v>
      </c>
      <c r="E910" s="10">
        <f>MasterTable[Website]</f>
        <v>0</v>
      </c>
      <c r="F910" s="10">
        <f>MasterTable[Phone]</f>
        <v>0</v>
      </c>
      <c r="G910" s="10">
        <f>MasterTable[Email]</f>
        <v>0</v>
      </c>
      <c r="H910" s="10">
        <f>MasterTable[Post]</f>
        <v>0</v>
      </c>
    </row>
    <row r="911" spans="2:8" ht="41.25" customHeight="1" x14ac:dyDescent="0.2">
      <c r="B911" s="8">
        <f>MasterTable[Group Title]</f>
        <v>0</v>
      </c>
      <c r="C911" s="8">
        <f>MasterTable[Sub-Group Title]</f>
        <v>0</v>
      </c>
      <c r="D911" s="9">
        <f>MasterTable[Name]</f>
        <v>0</v>
      </c>
      <c r="E911" s="10">
        <f>MasterTable[Website]</f>
        <v>0</v>
      </c>
      <c r="F911" s="10">
        <f>MasterTable[Phone]</f>
        <v>0</v>
      </c>
      <c r="G911" s="10">
        <f>MasterTable[Email]</f>
        <v>0</v>
      </c>
      <c r="H911" s="10">
        <f>MasterTable[Post]</f>
        <v>0</v>
      </c>
    </row>
    <row r="912" spans="2:8" ht="41.25" customHeight="1" x14ac:dyDescent="0.2">
      <c r="B912" s="8">
        <f>MasterTable[Group Title]</f>
        <v>0</v>
      </c>
      <c r="C912" s="8">
        <f>MasterTable[Sub-Group Title]</f>
        <v>0</v>
      </c>
      <c r="D912" s="9">
        <f>MasterTable[Name]</f>
        <v>0</v>
      </c>
      <c r="E912" s="10">
        <f>MasterTable[Website]</f>
        <v>0</v>
      </c>
      <c r="F912" s="10">
        <f>MasterTable[Phone]</f>
        <v>0</v>
      </c>
      <c r="G912" s="10">
        <f>MasterTable[Email]</f>
        <v>0</v>
      </c>
      <c r="H912" s="10">
        <f>MasterTable[Post]</f>
        <v>0</v>
      </c>
    </row>
    <row r="913" spans="2:8" ht="41.25" customHeight="1" x14ac:dyDescent="0.2">
      <c r="B913" s="8">
        <f>MasterTable[Group Title]</f>
        <v>0</v>
      </c>
      <c r="C913" s="8">
        <f>MasterTable[Sub-Group Title]</f>
        <v>0</v>
      </c>
      <c r="D913" s="9">
        <f>MasterTable[Name]</f>
        <v>0</v>
      </c>
      <c r="E913" s="10">
        <f>MasterTable[Website]</f>
        <v>0</v>
      </c>
      <c r="F913" s="10">
        <f>MasterTable[Phone]</f>
        <v>0</v>
      </c>
      <c r="G913" s="10">
        <f>MasterTable[Email]</f>
        <v>0</v>
      </c>
      <c r="H913" s="10">
        <f>MasterTable[Post]</f>
        <v>0</v>
      </c>
    </row>
    <row r="914" spans="2:8" ht="41.25" customHeight="1" x14ac:dyDescent="0.2">
      <c r="B914" s="8">
        <f>MasterTable[Group Title]</f>
        <v>0</v>
      </c>
      <c r="C914" s="8">
        <f>MasterTable[Sub-Group Title]</f>
        <v>0</v>
      </c>
      <c r="D914" s="9">
        <f>MasterTable[Name]</f>
        <v>0</v>
      </c>
      <c r="E914" s="10">
        <f>MasterTable[Website]</f>
        <v>0</v>
      </c>
      <c r="F914" s="10">
        <f>MasterTable[Phone]</f>
        <v>0</v>
      </c>
      <c r="G914" s="10">
        <f>MasterTable[Email]</f>
        <v>0</v>
      </c>
      <c r="H914" s="10">
        <f>MasterTable[Post]</f>
        <v>0</v>
      </c>
    </row>
    <row r="915" spans="2:8" ht="41.25" customHeight="1" x14ac:dyDescent="0.2">
      <c r="B915" s="8">
        <f>MasterTable[Group Title]</f>
        <v>0</v>
      </c>
      <c r="C915" s="4">
        <f>MasterTable[Sub-Group Title]</f>
        <v>0</v>
      </c>
      <c r="D915" s="9">
        <f>MasterTable[Name]</f>
        <v>0</v>
      </c>
      <c r="E915" s="10">
        <f>MasterTable[Website]</f>
        <v>0</v>
      </c>
      <c r="F915" s="10">
        <f>MasterTable[Phone]</f>
        <v>0</v>
      </c>
      <c r="G915" s="10">
        <f>MasterTable[Email]</f>
        <v>0</v>
      </c>
      <c r="H915" s="10">
        <f>MasterTable[Post]</f>
        <v>0</v>
      </c>
    </row>
    <row r="916" spans="2:8" ht="41.25" customHeight="1" x14ac:dyDescent="0.2">
      <c r="B916" s="8">
        <f>MasterTable[Group Title]</f>
        <v>0</v>
      </c>
      <c r="C916" s="4">
        <f>MasterTable[Sub-Group Title]</f>
        <v>0</v>
      </c>
      <c r="D916" s="9">
        <f>MasterTable[Name]</f>
        <v>0</v>
      </c>
      <c r="E916" s="10">
        <f>MasterTable[Website]</f>
        <v>0</v>
      </c>
      <c r="F916" s="10">
        <f>MasterTable[Phone]</f>
        <v>0</v>
      </c>
      <c r="G916" s="10">
        <f>MasterTable[Email]</f>
        <v>0</v>
      </c>
      <c r="H916" s="10">
        <f>MasterTable[Post]</f>
        <v>0</v>
      </c>
    </row>
    <row r="917" spans="2:8" ht="41.25" customHeight="1" x14ac:dyDescent="0.2">
      <c r="B917" s="8">
        <f>MasterTable[Group Title]</f>
        <v>0</v>
      </c>
      <c r="C917" s="4">
        <f>MasterTable[Sub-Group Title]</f>
        <v>0</v>
      </c>
      <c r="D917" s="9">
        <f>MasterTable[Name]</f>
        <v>0</v>
      </c>
      <c r="E917" s="10">
        <f>MasterTable[Website]</f>
        <v>0</v>
      </c>
      <c r="F917" s="10">
        <f>MasterTable[Phone]</f>
        <v>0</v>
      </c>
      <c r="G917" s="10">
        <f>MasterTable[Email]</f>
        <v>0</v>
      </c>
      <c r="H917" s="10">
        <f>MasterTable[Post]</f>
        <v>0</v>
      </c>
    </row>
    <row r="918" spans="2:8" ht="41.25" customHeight="1" x14ac:dyDescent="0.2">
      <c r="B918" s="8">
        <f>MasterTable[Group Title]</f>
        <v>0</v>
      </c>
      <c r="C918" s="4">
        <f>MasterTable[Sub-Group Title]</f>
        <v>0</v>
      </c>
      <c r="D918" s="9">
        <f>MasterTable[Name]</f>
        <v>0</v>
      </c>
      <c r="E918" s="10">
        <f>MasterTable[Website]</f>
        <v>0</v>
      </c>
      <c r="F918" s="10">
        <f>MasterTable[Phone]</f>
        <v>0</v>
      </c>
      <c r="G918" s="10">
        <f>MasterTable[Email]</f>
        <v>0</v>
      </c>
      <c r="H918" s="10">
        <f>MasterTable[Post]</f>
        <v>0</v>
      </c>
    </row>
    <row r="919" spans="2:8" ht="41.25" customHeight="1" x14ac:dyDescent="0.2">
      <c r="B919" s="8">
        <f>MasterTable[Group Title]</f>
        <v>0</v>
      </c>
      <c r="C919" s="4">
        <f>MasterTable[Sub-Group Title]</f>
        <v>0</v>
      </c>
      <c r="D919" s="9">
        <f>MasterTable[Name]</f>
        <v>0</v>
      </c>
      <c r="E919" s="10">
        <f>MasterTable[Website]</f>
        <v>0</v>
      </c>
      <c r="F919" s="10">
        <f>MasterTable[Phone]</f>
        <v>0</v>
      </c>
      <c r="G919" s="10">
        <f>MasterTable[Email]</f>
        <v>0</v>
      </c>
      <c r="H919" s="10">
        <f>MasterTable[Post]</f>
        <v>0</v>
      </c>
    </row>
    <row r="920" spans="2:8" ht="41.25" customHeight="1" x14ac:dyDescent="0.2">
      <c r="B920" s="8">
        <f>MasterTable[Group Title]</f>
        <v>0</v>
      </c>
      <c r="C920" s="4">
        <f>MasterTable[Sub-Group Title]</f>
        <v>0</v>
      </c>
      <c r="D920" s="9">
        <f>MasterTable[Name]</f>
        <v>0</v>
      </c>
      <c r="E920" s="10">
        <f>MasterTable[Website]</f>
        <v>0</v>
      </c>
      <c r="F920" s="10">
        <f>MasterTable[Phone]</f>
        <v>0</v>
      </c>
      <c r="G920" s="10">
        <f>MasterTable[Email]</f>
        <v>0</v>
      </c>
      <c r="H920" s="10">
        <f>MasterTable[Post]</f>
        <v>0</v>
      </c>
    </row>
    <row r="921" spans="2:8" ht="41.25" customHeight="1" x14ac:dyDescent="0.2">
      <c r="B921" s="8">
        <f>MasterTable[Group Title]</f>
        <v>0</v>
      </c>
      <c r="C921" s="4">
        <f>MasterTable[Sub-Group Title]</f>
        <v>0</v>
      </c>
      <c r="D921" s="9">
        <f>MasterTable[Name]</f>
        <v>0</v>
      </c>
      <c r="E921" s="10">
        <f>MasterTable[Website]</f>
        <v>0</v>
      </c>
      <c r="F921" s="10">
        <f>MasterTable[Phone]</f>
        <v>0</v>
      </c>
      <c r="G921" s="10">
        <f>MasterTable[Email]</f>
        <v>0</v>
      </c>
      <c r="H921" s="10">
        <f>MasterTable[Post]</f>
        <v>0</v>
      </c>
    </row>
    <row r="922" spans="2:8" ht="41.25" customHeight="1" x14ac:dyDescent="0.2">
      <c r="B922" s="8">
        <f>MasterTable[Group Title]</f>
        <v>0</v>
      </c>
      <c r="C922" s="4">
        <f>MasterTable[Sub-Group Title]</f>
        <v>0</v>
      </c>
      <c r="D922" s="9">
        <f>MasterTable[Name]</f>
        <v>0</v>
      </c>
      <c r="E922" s="10">
        <f>MasterTable[Website]</f>
        <v>0</v>
      </c>
      <c r="F922" s="10">
        <f>MasterTable[Phone]</f>
        <v>0</v>
      </c>
      <c r="G922" s="10">
        <f>MasterTable[Email]</f>
        <v>0</v>
      </c>
      <c r="H922" s="10">
        <f>MasterTable[Post]</f>
        <v>0</v>
      </c>
    </row>
    <row r="923" spans="2:8" ht="41.25" customHeight="1" x14ac:dyDescent="0.2">
      <c r="B923" s="8">
        <f>MasterTable[Group Title]</f>
        <v>0</v>
      </c>
      <c r="C923" s="4">
        <f>MasterTable[Sub-Group Title]</f>
        <v>0</v>
      </c>
      <c r="D923" s="9">
        <f>MasterTable[Name]</f>
        <v>0</v>
      </c>
      <c r="E923" s="10">
        <f>MasterTable[Website]</f>
        <v>0</v>
      </c>
      <c r="F923" s="10">
        <f>MasterTable[Phone]</f>
        <v>0</v>
      </c>
      <c r="G923" s="10">
        <f>MasterTable[Email]</f>
        <v>0</v>
      </c>
      <c r="H923" s="10">
        <f>MasterTable[Post]</f>
        <v>0</v>
      </c>
    </row>
    <row r="924" spans="2:8" ht="41.25" customHeight="1" x14ac:dyDescent="0.2">
      <c r="B924" s="8">
        <f>MasterTable[Group Title]</f>
        <v>0</v>
      </c>
      <c r="C924" s="4">
        <f>MasterTable[Sub-Group Title]</f>
        <v>0</v>
      </c>
      <c r="D924" s="9">
        <f>MasterTable[Name]</f>
        <v>0</v>
      </c>
      <c r="E924" s="10">
        <f>MasterTable[Website]</f>
        <v>0</v>
      </c>
      <c r="F924" s="10">
        <f>MasterTable[Phone]</f>
        <v>0</v>
      </c>
      <c r="G924" s="10">
        <f>MasterTable[Email]</f>
        <v>0</v>
      </c>
      <c r="H924" s="10">
        <f>MasterTable[Post]</f>
        <v>0</v>
      </c>
    </row>
    <row r="925" spans="2:8" ht="41.25" customHeight="1" x14ac:dyDescent="0.2">
      <c r="B925" s="8">
        <f>MasterTable[Group Title]</f>
        <v>0</v>
      </c>
      <c r="C925" s="4">
        <f>MasterTable[Sub-Group Title]</f>
        <v>0</v>
      </c>
      <c r="D925" s="9">
        <f>MasterTable[Name]</f>
        <v>0</v>
      </c>
      <c r="E925" s="10">
        <f>MasterTable[Website]</f>
        <v>0</v>
      </c>
      <c r="F925" s="10">
        <f>MasterTable[Phone]</f>
        <v>0</v>
      </c>
      <c r="G925" s="10">
        <f>MasterTable[Email]</f>
        <v>0</v>
      </c>
      <c r="H925" s="10">
        <f>MasterTable[Post]</f>
        <v>0</v>
      </c>
    </row>
    <row r="926" spans="2:8" ht="41.25" customHeight="1" x14ac:dyDescent="0.2">
      <c r="B926" s="8">
        <f>MasterTable[Group Title]</f>
        <v>0</v>
      </c>
      <c r="C926" s="4">
        <f>MasterTable[Sub-Group Title]</f>
        <v>0</v>
      </c>
      <c r="D926" s="9">
        <f>MasterTable[Name]</f>
        <v>0</v>
      </c>
      <c r="E926" s="10">
        <f>MasterTable[Website]</f>
        <v>0</v>
      </c>
      <c r="F926" s="10">
        <f>MasterTable[Phone]</f>
        <v>0</v>
      </c>
      <c r="G926" s="10">
        <f>MasterTable[Email]</f>
        <v>0</v>
      </c>
      <c r="H926" s="10">
        <f>MasterTable[Post]</f>
        <v>0</v>
      </c>
    </row>
    <row r="927" spans="2:8" ht="41.25" customHeight="1" x14ac:dyDescent="0.2">
      <c r="B927" s="8">
        <f>MasterTable[Group Title]</f>
        <v>0</v>
      </c>
      <c r="C927" s="4">
        <f>MasterTable[Sub-Group Title]</f>
        <v>0</v>
      </c>
      <c r="D927" s="9">
        <f>MasterTable[Name]</f>
        <v>0</v>
      </c>
      <c r="E927" s="10">
        <f>MasterTable[Website]</f>
        <v>0</v>
      </c>
      <c r="F927" s="10">
        <f>MasterTable[Phone]</f>
        <v>0</v>
      </c>
      <c r="G927" s="10">
        <f>MasterTable[Email]</f>
        <v>0</v>
      </c>
      <c r="H927" s="10">
        <f>MasterTable[Post]</f>
        <v>0</v>
      </c>
    </row>
    <row r="928" spans="2:8" ht="41.25" customHeight="1" x14ac:dyDescent="0.2">
      <c r="B928" s="8">
        <f>MasterTable[Group Title]</f>
        <v>0</v>
      </c>
      <c r="C928" s="4">
        <f>MasterTable[Sub-Group Title]</f>
        <v>0</v>
      </c>
      <c r="D928" s="9">
        <f>MasterTable[Name]</f>
        <v>0</v>
      </c>
      <c r="E928" s="10">
        <f>MasterTable[Website]</f>
        <v>0</v>
      </c>
      <c r="F928" s="10">
        <f>MasterTable[Phone]</f>
        <v>0</v>
      </c>
      <c r="G928" s="10">
        <f>MasterTable[Email]</f>
        <v>0</v>
      </c>
      <c r="H928" s="10">
        <f>MasterTable[Post]</f>
        <v>0</v>
      </c>
    </row>
    <row r="929" spans="2:8" ht="41.25" customHeight="1" x14ac:dyDescent="0.2">
      <c r="B929" s="8">
        <f>MasterTable[Group Title]</f>
        <v>0</v>
      </c>
      <c r="C929" s="4">
        <f>MasterTable[Sub-Group Title]</f>
        <v>0</v>
      </c>
      <c r="D929" s="9">
        <f>MasterTable[Name]</f>
        <v>0</v>
      </c>
      <c r="E929" s="10">
        <f>MasterTable[Website]</f>
        <v>0</v>
      </c>
      <c r="F929" s="10">
        <f>MasterTable[Phone]</f>
        <v>0</v>
      </c>
      <c r="G929" s="10">
        <f>MasterTable[Email]</f>
        <v>0</v>
      </c>
      <c r="H929" s="10">
        <f>MasterTable[Post]</f>
        <v>0</v>
      </c>
    </row>
    <row r="930" spans="2:8" ht="41.25" customHeight="1" x14ac:dyDescent="0.2">
      <c r="B930" s="8">
        <f>MasterTable[Group Title]</f>
        <v>0</v>
      </c>
      <c r="C930" s="4">
        <f>MasterTable[Sub-Group Title]</f>
        <v>0</v>
      </c>
      <c r="D930" s="9">
        <f>MasterTable[Name]</f>
        <v>0</v>
      </c>
      <c r="E930" s="10">
        <f>MasterTable[Website]</f>
        <v>0</v>
      </c>
      <c r="F930" s="10">
        <f>MasterTable[Phone]</f>
        <v>0</v>
      </c>
      <c r="G930" s="10">
        <f>MasterTable[Email]</f>
        <v>0</v>
      </c>
      <c r="H930" s="10">
        <f>MasterTable[Post]</f>
        <v>0</v>
      </c>
    </row>
    <row r="931" spans="2:8" ht="41.25" customHeight="1" x14ac:dyDescent="0.2">
      <c r="B931" s="8">
        <f>MasterTable[Group Title]</f>
        <v>0</v>
      </c>
      <c r="C931" s="4">
        <f>MasterTable[Sub-Group Title]</f>
        <v>0</v>
      </c>
      <c r="D931" s="9">
        <f>MasterTable[Name]</f>
        <v>0</v>
      </c>
      <c r="E931" s="10">
        <f>MasterTable[Website]</f>
        <v>0</v>
      </c>
      <c r="F931" s="10">
        <f>MasterTable[Phone]</f>
        <v>0</v>
      </c>
      <c r="G931" s="10">
        <f>MasterTable[Email]</f>
        <v>0</v>
      </c>
      <c r="H931" s="10">
        <f>MasterTable[Post]</f>
        <v>0</v>
      </c>
    </row>
    <row r="932" spans="2:8" ht="41.25" customHeight="1" x14ac:dyDescent="0.2">
      <c r="B932" s="8">
        <f>MasterTable[Group Title]</f>
        <v>0</v>
      </c>
      <c r="C932" s="4">
        <f>MasterTable[Sub-Group Title]</f>
        <v>0</v>
      </c>
      <c r="D932" s="9">
        <f>MasterTable[Name]</f>
        <v>0</v>
      </c>
      <c r="E932" s="10">
        <f>MasterTable[Website]</f>
        <v>0</v>
      </c>
      <c r="F932" s="10">
        <f>MasterTable[Phone]</f>
        <v>0</v>
      </c>
      <c r="G932" s="10">
        <f>MasterTable[Email]</f>
        <v>0</v>
      </c>
      <c r="H932" s="10">
        <f>MasterTable[Post]</f>
        <v>0</v>
      </c>
    </row>
    <row r="933" spans="2:8" ht="41.25" customHeight="1" x14ac:dyDescent="0.2">
      <c r="B933" s="8">
        <f>MasterTable[Group Title]</f>
        <v>0</v>
      </c>
      <c r="C933" s="4">
        <f>MasterTable[Sub-Group Title]</f>
        <v>0</v>
      </c>
      <c r="D933" s="9">
        <f>MasterTable[Name]</f>
        <v>0</v>
      </c>
      <c r="E933" s="10">
        <f>MasterTable[Website]</f>
        <v>0</v>
      </c>
      <c r="F933" s="10">
        <f>MasterTable[Phone]</f>
        <v>0</v>
      </c>
      <c r="G933" s="10">
        <f>MasterTable[Email]</f>
        <v>0</v>
      </c>
      <c r="H933" s="10">
        <f>MasterTable[Post]</f>
        <v>0</v>
      </c>
    </row>
    <row r="934" spans="2:8" ht="41.25" customHeight="1" x14ac:dyDescent="0.2">
      <c r="B934" s="8">
        <f>MasterTable[Group Title]</f>
        <v>0</v>
      </c>
      <c r="C934" s="4">
        <f>MasterTable[Sub-Group Title]</f>
        <v>0</v>
      </c>
      <c r="D934" s="9">
        <f>MasterTable[Name]</f>
        <v>0</v>
      </c>
      <c r="E934" s="10">
        <f>MasterTable[Website]</f>
        <v>0</v>
      </c>
      <c r="F934" s="10">
        <f>MasterTable[Phone]</f>
        <v>0</v>
      </c>
      <c r="G934" s="10">
        <f>MasterTable[Email]</f>
        <v>0</v>
      </c>
      <c r="H934" s="10">
        <f>MasterTable[Post]</f>
        <v>0</v>
      </c>
    </row>
    <row r="935" spans="2:8" ht="41.25" customHeight="1" x14ac:dyDescent="0.2">
      <c r="B935" s="8">
        <f>MasterTable[Group Title]</f>
        <v>0</v>
      </c>
      <c r="C935" s="4">
        <f>MasterTable[Sub-Group Title]</f>
        <v>0</v>
      </c>
      <c r="D935" s="9">
        <f>MasterTable[Name]</f>
        <v>0</v>
      </c>
      <c r="E935" s="10">
        <f>MasterTable[Website]</f>
        <v>0</v>
      </c>
      <c r="F935" s="10">
        <f>MasterTable[Phone]</f>
        <v>0</v>
      </c>
      <c r="G935" s="10">
        <f>MasterTable[Email]</f>
        <v>0</v>
      </c>
      <c r="H935" s="10">
        <f>MasterTable[Post]</f>
        <v>0</v>
      </c>
    </row>
    <row r="936" spans="2:8" ht="41.25" customHeight="1" x14ac:dyDescent="0.2">
      <c r="B936" s="8">
        <f>MasterTable[Group Title]</f>
        <v>0</v>
      </c>
      <c r="C936" s="4">
        <f>MasterTable[Sub-Group Title]</f>
        <v>0</v>
      </c>
      <c r="D936" s="9">
        <f>MasterTable[Name]</f>
        <v>0</v>
      </c>
      <c r="E936" s="10">
        <f>MasterTable[Website]</f>
        <v>0</v>
      </c>
      <c r="F936" s="10">
        <f>MasterTable[Phone]</f>
        <v>0</v>
      </c>
      <c r="G936" s="10">
        <f>MasterTable[Email]</f>
        <v>0</v>
      </c>
      <c r="H936" s="10">
        <f>MasterTable[Post]</f>
        <v>0</v>
      </c>
    </row>
    <row r="937" spans="2:8" ht="41.25" customHeight="1" x14ac:dyDescent="0.2">
      <c r="B937" s="8">
        <f>MasterTable[Group Title]</f>
        <v>0</v>
      </c>
      <c r="C937" s="4">
        <f>MasterTable[Sub-Group Title]</f>
        <v>0</v>
      </c>
      <c r="D937" s="9">
        <f>MasterTable[Name]</f>
        <v>0</v>
      </c>
      <c r="E937" s="10">
        <f>MasterTable[Website]</f>
        <v>0</v>
      </c>
      <c r="F937" s="10">
        <f>MasterTable[Phone]</f>
        <v>0</v>
      </c>
      <c r="G937" s="10">
        <f>MasterTable[Email]</f>
        <v>0</v>
      </c>
      <c r="H937" s="10">
        <f>MasterTable[Post]</f>
        <v>0</v>
      </c>
    </row>
    <row r="938" spans="2:8" ht="41.25" customHeight="1" x14ac:dyDescent="0.2">
      <c r="B938" s="8">
        <f>MasterTable[Group Title]</f>
        <v>0</v>
      </c>
      <c r="C938" s="4">
        <f>MasterTable[Sub-Group Title]</f>
        <v>0</v>
      </c>
      <c r="D938" s="9">
        <f>MasterTable[Name]</f>
        <v>0</v>
      </c>
      <c r="E938" s="10">
        <f>MasterTable[Website]</f>
        <v>0</v>
      </c>
      <c r="F938" s="10">
        <f>MasterTable[Phone]</f>
        <v>0</v>
      </c>
      <c r="G938" s="10">
        <f>MasterTable[Email]</f>
        <v>0</v>
      </c>
      <c r="H938" s="10">
        <f>MasterTable[Post]</f>
        <v>0</v>
      </c>
    </row>
    <row r="939" spans="2:8" ht="41.25" customHeight="1" x14ac:dyDescent="0.2">
      <c r="B939" s="8">
        <f>MasterTable[Group Title]</f>
        <v>0</v>
      </c>
      <c r="C939" s="4">
        <f>MasterTable[Sub-Group Title]</f>
        <v>0</v>
      </c>
      <c r="D939" s="9">
        <f>MasterTable[Name]</f>
        <v>0</v>
      </c>
      <c r="E939" s="10">
        <f>MasterTable[Website]</f>
        <v>0</v>
      </c>
      <c r="F939" s="10">
        <f>MasterTable[Phone]</f>
        <v>0</v>
      </c>
      <c r="G939" s="10">
        <f>MasterTable[Email]</f>
        <v>0</v>
      </c>
      <c r="H939" s="10">
        <f>MasterTable[Post]</f>
        <v>0</v>
      </c>
    </row>
    <row r="940" spans="2:8" ht="41.25" customHeight="1" x14ac:dyDescent="0.2">
      <c r="B940" s="8">
        <f>MasterTable[Group Title]</f>
        <v>0</v>
      </c>
      <c r="C940" s="4">
        <f>MasterTable[Sub-Group Title]</f>
        <v>0</v>
      </c>
      <c r="D940" s="9">
        <f>MasterTable[Name]</f>
        <v>0</v>
      </c>
      <c r="E940" s="10">
        <f>MasterTable[Website]</f>
        <v>0</v>
      </c>
      <c r="F940" s="10">
        <f>MasterTable[Phone]</f>
        <v>0</v>
      </c>
      <c r="G940" s="10">
        <f>MasterTable[Email]</f>
        <v>0</v>
      </c>
      <c r="H940" s="10">
        <f>MasterTable[Post]</f>
        <v>0</v>
      </c>
    </row>
    <row r="941" spans="2:8" ht="41.25" customHeight="1" x14ac:dyDescent="0.2">
      <c r="B941" s="8">
        <f>MasterTable[Group Title]</f>
        <v>0</v>
      </c>
      <c r="C941" s="4">
        <f>MasterTable[Sub-Group Title]</f>
        <v>0</v>
      </c>
      <c r="D941" s="9">
        <f>MasterTable[Name]</f>
        <v>0</v>
      </c>
      <c r="E941" s="10">
        <f>MasterTable[Website]</f>
        <v>0</v>
      </c>
      <c r="F941" s="10">
        <f>MasterTable[Phone]</f>
        <v>0</v>
      </c>
      <c r="G941" s="10">
        <f>MasterTable[Email]</f>
        <v>0</v>
      </c>
      <c r="H941" s="10">
        <f>MasterTable[Post]</f>
        <v>0</v>
      </c>
    </row>
    <row r="942" spans="2:8" ht="41.25" customHeight="1" x14ac:dyDescent="0.2">
      <c r="B942" s="8">
        <f>MasterTable[Group Title]</f>
        <v>0</v>
      </c>
      <c r="C942" s="8">
        <f>MasterTable[Sub-Group Title]</f>
        <v>0</v>
      </c>
      <c r="D942" s="9">
        <f>MasterTable[Name]</f>
        <v>0</v>
      </c>
      <c r="E942" s="10">
        <f>MasterTable[Website]</f>
        <v>0</v>
      </c>
      <c r="F942" s="10">
        <f>MasterTable[Phone]</f>
        <v>0</v>
      </c>
      <c r="G942" s="10">
        <f>MasterTable[Email]</f>
        <v>0</v>
      </c>
      <c r="H942" s="10">
        <f>MasterTable[Post]</f>
        <v>0</v>
      </c>
    </row>
    <row r="943" spans="2:8" ht="41.25" customHeight="1" x14ac:dyDescent="0.2">
      <c r="B943" s="8">
        <f>MasterTable[Group Title]</f>
        <v>0</v>
      </c>
      <c r="C943" s="8">
        <f>MasterTable[Sub-Group Title]</f>
        <v>0</v>
      </c>
      <c r="D943" s="9">
        <f>MasterTable[Name]</f>
        <v>0</v>
      </c>
      <c r="E943" s="10">
        <f>MasterTable[Website]</f>
        <v>0</v>
      </c>
      <c r="F943" s="10">
        <f>MasterTable[Phone]</f>
        <v>0</v>
      </c>
      <c r="G943" s="10">
        <f>MasterTable[Email]</f>
        <v>0</v>
      </c>
      <c r="H943" s="10">
        <f>MasterTable[Post]</f>
        <v>0</v>
      </c>
    </row>
    <row r="944" spans="2:8" ht="41.25" customHeight="1" x14ac:dyDescent="0.2">
      <c r="B944" s="8">
        <f>MasterTable[Group Title]</f>
        <v>0</v>
      </c>
      <c r="C944" s="8">
        <f>MasterTable[Sub-Group Title]</f>
        <v>0</v>
      </c>
      <c r="D944" s="9">
        <f>MasterTable[Name]</f>
        <v>0</v>
      </c>
      <c r="E944" s="10">
        <f>MasterTable[Website]</f>
        <v>0</v>
      </c>
      <c r="F944" s="10">
        <f>MasterTable[Phone]</f>
        <v>0</v>
      </c>
      <c r="G944" s="10">
        <f>MasterTable[Email]</f>
        <v>0</v>
      </c>
      <c r="H944" s="10">
        <f>MasterTable[Post]</f>
        <v>0</v>
      </c>
    </row>
    <row r="945" spans="2:8" ht="41.25" customHeight="1" x14ac:dyDescent="0.2">
      <c r="B945" s="8">
        <f>MasterTable[Group Title]</f>
        <v>0</v>
      </c>
      <c r="C945" s="8">
        <f>MasterTable[Sub-Group Title]</f>
        <v>0</v>
      </c>
      <c r="D945" s="9">
        <f>MasterTable[Name]</f>
        <v>0</v>
      </c>
      <c r="E945" s="10">
        <f>MasterTable[Website]</f>
        <v>0</v>
      </c>
      <c r="F945" s="10">
        <f>MasterTable[Phone]</f>
        <v>0</v>
      </c>
      <c r="G945" s="10">
        <f>MasterTable[Email]</f>
        <v>0</v>
      </c>
      <c r="H945" s="10">
        <f>MasterTable[Post]</f>
        <v>0</v>
      </c>
    </row>
    <row r="946" spans="2:8" ht="41.25" customHeight="1" x14ac:dyDescent="0.2">
      <c r="B946" s="8">
        <f>MasterTable[Group Title]</f>
        <v>0</v>
      </c>
      <c r="C946" s="8">
        <f>MasterTable[Sub-Group Title]</f>
        <v>0</v>
      </c>
      <c r="D946" s="9">
        <f>MasterTable[Name]</f>
        <v>0</v>
      </c>
      <c r="E946" s="10">
        <f>MasterTable[Website]</f>
        <v>0</v>
      </c>
      <c r="F946" s="10">
        <f>MasterTable[Phone]</f>
        <v>0</v>
      </c>
      <c r="G946" s="10">
        <f>MasterTable[Email]</f>
        <v>0</v>
      </c>
      <c r="H946" s="10">
        <f>MasterTable[Post]</f>
        <v>0</v>
      </c>
    </row>
    <row r="947" spans="2:8" ht="41.25" customHeight="1" x14ac:dyDescent="0.2">
      <c r="B947" s="8">
        <f>MasterTable[Group Title]</f>
        <v>0</v>
      </c>
      <c r="C947" s="8">
        <f>MasterTable[Sub-Group Title]</f>
        <v>0</v>
      </c>
      <c r="D947" s="9">
        <f>MasterTable[Name]</f>
        <v>0</v>
      </c>
      <c r="E947" s="10">
        <f>MasterTable[Website]</f>
        <v>0</v>
      </c>
      <c r="F947" s="10">
        <f>MasterTable[Phone]</f>
        <v>0</v>
      </c>
      <c r="G947" s="10">
        <f>MasterTable[Email]</f>
        <v>0</v>
      </c>
      <c r="H947" s="10">
        <f>MasterTable[Post]</f>
        <v>0</v>
      </c>
    </row>
    <row r="948" spans="2:8" ht="41.25" customHeight="1" x14ac:dyDescent="0.2">
      <c r="B948" s="8">
        <f>MasterTable[Group Title]</f>
        <v>0</v>
      </c>
      <c r="C948" s="8">
        <f>MasterTable[Sub-Group Title]</f>
        <v>0</v>
      </c>
      <c r="D948" s="9">
        <f>MasterTable[Name]</f>
        <v>0</v>
      </c>
      <c r="E948" s="10">
        <f>MasterTable[Website]</f>
        <v>0</v>
      </c>
      <c r="F948" s="10">
        <f>MasterTable[Phone]</f>
        <v>0</v>
      </c>
      <c r="G948" s="10">
        <f>MasterTable[Email]</f>
        <v>0</v>
      </c>
      <c r="H948" s="10">
        <f>MasterTable[Post]</f>
        <v>0</v>
      </c>
    </row>
    <row r="949" spans="2:8" ht="41.25" customHeight="1" x14ac:dyDescent="0.2">
      <c r="B949" s="8">
        <f>MasterTable[Group Title]</f>
        <v>0</v>
      </c>
      <c r="C949" s="8">
        <f>MasterTable[Sub-Group Title]</f>
        <v>0</v>
      </c>
      <c r="D949" s="9">
        <f>MasterTable[Name]</f>
        <v>0</v>
      </c>
      <c r="E949" s="10">
        <f>MasterTable[Website]</f>
        <v>0</v>
      </c>
      <c r="F949" s="10">
        <f>MasterTable[Phone]</f>
        <v>0</v>
      </c>
      <c r="G949" s="10">
        <f>MasterTable[Email]</f>
        <v>0</v>
      </c>
      <c r="H949" s="10">
        <f>MasterTable[Post]</f>
        <v>0</v>
      </c>
    </row>
    <row r="950" spans="2:8" ht="41.25" customHeight="1" x14ac:dyDescent="0.2">
      <c r="B950" s="8">
        <f>MasterTable[Group Title]</f>
        <v>0</v>
      </c>
      <c r="C950" s="8">
        <f>MasterTable[Sub-Group Title]</f>
        <v>0</v>
      </c>
      <c r="D950" s="9">
        <f>MasterTable[Name]</f>
        <v>0</v>
      </c>
      <c r="E950" s="10">
        <f>MasterTable[Website]</f>
        <v>0</v>
      </c>
      <c r="F950" s="10">
        <f>MasterTable[Phone]</f>
        <v>0</v>
      </c>
      <c r="G950" s="10">
        <f>MasterTable[Email]</f>
        <v>0</v>
      </c>
      <c r="H950" s="10">
        <f>MasterTable[Post]</f>
        <v>0</v>
      </c>
    </row>
    <row r="951" spans="2:8" ht="41.25" customHeight="1" x14ac:dyDescent="0.2">
      <c r="B951" s="8">
        <f>MasterTable[Group Title]</f>
        <v>0</v>
      </c>
      <c r="C951" s="8">
        <f>MasterTable[Sub-Group Title]</f>
        <v>0</v>
      </c>
      <c r="D951" s="9">
        <f>MasterTable[Name]</f>
        <v>0</v>
      </c>
      <c r="E951" s="10">
        <f>MasterTable[Website]</f>
        <v>0</v>
      </c>
      <c r="F951" s="10">
        <f>MasterTable[Phone]</f>
        <v>0</v>
      </c>
      <c r="G951" s="10">
        <f>MasterTable[Email]</f>
        <v>0</v>
      </c>
      <c r="H951" s="10">
        <f>MasterTable[Post]</f>
        <v>0</v>
      </c>
    </row>
    <row r="952" spans="2:8" ht="41.25" customHeight="1" x14ac:dyDescent="0.2">
      <c r="B952" s="8">
        <f>MasterTable[Group Title]</f>
        <v>0</v>
      </c>
      <c r="C952" s="8">
        <f>MasterTable[Sub-Group Title]</f>
        <v>0</v>
      </c>
      <c r="D952" s="9">
        <f>MasterTable[Name]</f>
        <v>0</v>
      </c>
      <c r="E952" s="10">
        <f>MasterTable[Website]</f>
        <v>0</v>
      </c>
      <c r="F952" s="10">
        <f>MasterTable[Phone]</f>
        <v>0</v>
      </c>
      <c r="G952" s="10">
        <f>MasterTable[Email]</f>
        <v>0</v>
      </c>
      <c r="H952" s="10">
        <f>MasterTable[Post]</f>
        <v>0</v>
      </c>
    </row>
    <row r="953" spans="2:8" ht="41.25" customHeight="1" x14ac:dyDescent="0.2">
      <c r="B953" s="8">
        <f>MasterTable[Group Title]</f>
        <v>0</v>
      </c>
      <c r="C953" s="8">
        <f>MasterTable[Sub-Group Title]</f>
        <v>0</v>
      </c>
      <c r="D953" s="9">
        <f>MasterTable[Name]</f>
        <v>0</v>
      </c>
      <c r="E953" s="10">
        <f>MasterTable[Website]</f>
        <v>0</v>
      </c>
      <c r="F953" s="10">
        <f>MasterTable[Phone]</f>
        <v>0</v>
      </c>
      <c r="G953" s="10">
        <f>MasterTable[Email]</f>
        <v>0</v>
      </c>
      <c r="H953" s="10">
        <f>MasterTable[Post]</f>
        <v>0</v>
      </c>
    </row>
    <row r="954" spans="2:8" ht="41.25" customHeight="1" x14ac:dyDescent="0.2">
      <c r="B954" s="8">
        <f>MasterTable[Group Title]</f>
        <v>0</v>
      </c>
      <c r="C954" s="8">
        <f>MasterTable[Sub-Group Title]</f>
        <v>0</v>
      </c>
      <c r="D954" s="9">
        <f>MasterTable[Name]</f>
        <v>0</v>
      </c>
      <c r="E954" s="10">
        <f>MasterTable[Website]</f>
        <v>0</v>
      </c>
      <c r="F954" s="10">
        <f>MasterTable[Phone]</f>
        <v>0</v>
      </c>
      <c r="G954" s="10">
        <f>MasterTable[Email]</f>
        <v>0</v>
      </c>
      <c r="H954" s="10">
        <f>MasterTable[Post]</f>
        <v>0</v>
      </c>
    </row>
    <row r="955" spans="2:8" ht="41.25" customHeight="1" x14ac:dyDescent="0.2">
      <c r="B955" s="8">
        <f>MasterTable[Group Title]</f>
        <v>0</v>
      </c>
      <c r="C955" s="8">
        <f>MasterTable[Sub-Group Title]</f>
        <v>0</v>
      </c>
      <c r="D955" s="9">
        <f>MasterTable[Name]</f>
        <v>0</v>
      </c>
      <c r="E955" s="10">
        <f>MasterTable[Website]</f>
        <v>0</v>
      </c>
      <c r="F955" s="10">
        <f>MasterTable[Phone]</f>
        <v>0</v>
      </c>
      <c r="G955" s="10">
        <f>MasterTable[Email]</f>
        <v>0</v>
      </c>
      <c r="H955" s="10">
        <f>MasterTable[Post]</f>
        <v>0</v>
      </c>
    </row>
    <row r="956" spans="2:8" ht="41.25" customHeight="1" x14ac:dyDescent="0.2">
      <c r="B956" s="8">
        <f>MasterTable[Group Title]</f>
        <v>0</v>
      </c>
      <c r="C956" s="8">
        <f>MasterTable[Sub-Group Title]</f>
        <v>0</v>
      </c>
      <c r="D956" s="9">
        <f>MasterTable[Name]</f>
        <v>0</v>
      </c>
      <c r="E956" s="10">
        <f>MasterTable[Website]</f>
        <v>0</v>
      </c>
      <c r="F956" s="10">
        <f>MasterTable[Phone]</f>
        <v>0</v>
      </c>
      <c r="G956" s="10">
        <f>MasterTable[Email]</f>
        <v>0</v>
      </c>
      <c r="H956" s="10">
        <f>MasterTable[Post]</f>
        <v>0</v>
      </c>
    </row>
    <row r="957" spans="2:8" ht="41.25" customHeight="1" x14ac:dyDescent="0.2">
      <c r="B957" s="8">
        <f>MasterTable[Group Title]</f>
        <v>0</v>
      </c>
      <c r="C957" s="8">
        <f>MasterTable[Sub-Group Title]</f>
        <v>0</v>
      </c>
      <c r="D957" s="9">
        <f>MasterTable[Name]</f>
        <v>0</v>
      </c>
      <c r="E957" s="10">
        <f>MasterTable[Website]</f>
        <v>0</v>
      </c>
      <c r="F957" s="10">
        <f>MasterTable[Phone]</f>
        <v>0</v>
      </c>
      <c r="G957" s="10">
        <f>MasterTable[Email]</f>
        <v>0</v>
      </c>
      <c r="H957" s="10">
        <f>MasterTable[Post]</f>
        <v>0</v>
      </c>
    </row>
    <row r="958" spans="2:8" ht="41.25" customHeight="1" x14ac:dyDescent="0.2">
      <c r="B958" s="8">
        <f>MasterTable[Group Title]</f>
        <v>0</v>
      </c>
      <c r="C958" s="8">
        <f>MasterTable[Sub-Group Title]</f>
        <v>0</v>
      </c>
      <c r="D958" s="9">
        <f>MasterTable[Name]</f>
        <v>0</v>
      </c>
      <c r="E958" s="10">
        <f>MasterTable[Website]</f>
        <v>0</v>
      </c>
      <c r="F958" s="10">
        <f>MasterTable[Phone]</f>
        <v>0</v>
      </c>
      <c r="G958" s="10">
        <f>MasterTable[Email]</f>
        <v>0</v>
      </c>
      <c r="H958" s="10">
        <f>MasterTable[Post]</f>
        <v>0</v>
      </c>
    </row>
    <row r="959" spans="2:8" ht="41.25" customHeight="1" x14ac:dyDescent="0.2">
      <c r="B959" s="8">
        <f>MasterTable[Group Title]</f>
        <v>0</v>
      </c>
      <c r="C959" s="8">
        <f>MasterTable[Sub-Group Title]</f>
        <v>0</v>
      </c>
      <c r="D959" s="9">
        <f>MasterTable[Name]</f>
        <v>0</v>
      </c>
      <c r="E959" s="10">
        <f>MasterTable[Website]</f>
        <v>0</v>
      </c>
      <c r="F959" s="10">
        <f>MasterTable[Phone]</f>
        <v>0</v>
      </c>
      <c r="G959" s="10">
        <f>MasterTable[Email]</f>
        <v>0</v>
      </c>
      <c r="H959" s="10">
        <f>MasterTable[Post]</f>
        <v>0</v>
      </c>
    </row>
    <row r="960" spans="2:8" ht="41.25" customHeight="1" x14ac:dyDescent="0.2">
      <c r="B960" s="8">
        <f>MasterTable[Group Title]</f>
        <v>0</v>
      </c>
      <c r="C960" s="8">
        <f>MasterTable[Sub-Group Title]</f>
        <v>0</v>
      </c>
      <c r="D960" s="9">
        <f>MasterTable[Name]</f>
        <v>0</v>
      </c>
      <c r="E960" s="10">
        <f>MasterTable[Website]</f>
        <v>0</v>
      </c>
      <c r="F960" s="10">
        <f>MasterTable[Phone]</f>
        <v>0</v>
      </c>
      <c r="G960" s="10">
        <f>MasterTable[Email]</f>
        <v>0</v>
      </c>
      <c r="H960" s="10">
        <f>MasterTable[Post]</f>
        <v>0</v>
      </c>
    </row>
    <row r="961" spans="2:8" ht="41.25" customHeight="1" x14ac:dyDescent="0.2">
      <c r="B961" s="8">
        <f>MasterTable[Group Title]</f>
        <v>0</v>
      </c>
      <c r="C961" s="8">
        <f>MasterTable[Sub-Group Title]</f>
        <v>0</v>
      </c>
      <c r="D961" s="9">
        <f>MasterTable[Name]</f>
        <v>0</v>
      </c>
      <c r="E961" s="10">
        <f>MasterTable[Website]</f>
        <v>0</v>
      </c>
      <c r="F961" s="10">
        <f>MasterTable[Phone]</f>
        <v>0</v>
      </c>
      <c r="G961" s="10">
        <f>MasterTable[Email]</f>
        <v>0</v>
      </c>
      <c r="H961" s="10">
        <f>MasterTable[Post]</f>
        <v>0</v>
      </c>
    </row>
    <row r="962" spans="2:8" ht="41.25" customHeight="1" x14ac:dyDescent="0.2">
      <c r="B962" s="8">
        <f>MasterTable[Group Title]</f>
        <v>0</v>
      </c>
      <c r="C962" s="8">
        <f>MasterTable[Sub-Group Title]</f>
        <v>0</v>
      </c>
      <c r="D962" s="9">
        <f>MasterTable[Name]</f>
        <v>0</v>
      </c>
      <c r="E962" s="10">
        <f>MasterTable[Website]</f>
        <v>0</v>
      </c>
      <c r="F962" s="10">
        <f>MasterTable[Phone]</f>
        <v>0</v>
      </c>
      <c r="G962" s="10">
        <f>MasterTable[Email]</f>
        <v>0</v>
      </c>
      <c r="H962" s="10">
        <f>MasterTable[Post]</f>
        <v>0</v>
      </c>
    </row>
    <row r="963" spans="2:8" ht="41.25" customHeight="1" x14ac:dyDescent="0.2">
      <c r="B963" s="8">
        <f>MasterTable[Group Title]</f>
        <v>0</v>
      </c>
      <c r="C963" s="8">
        <f>MasterTable[Sub-Group Title]</f>
        <v>0</v>
      </c>
      <c r="D963" s="9">
        <f>MasterTable[Name]</f>
        <v>0</v>
      </c>
      <c r="E963" s="10">
        <f>MasterTable[Website]</f>
        <v>0</v>
      </c>
      <c r="F963" s="10">
        <f>MasterTable[Phone]</f>
        <v>0</v>
      </c>
      <c r="G963" s="10">
        <f>MasterTable[Email]</f>
        <v>0</v>
      </c>
      <c r="H963" s="10">
        <f>MasterTable[Post]</f>
        <v>0</v>
      </c>
    </row>
    <row r="964" spans="2:8" ht="41.25" customHeight="1" x14ac:dyDescent="0.2">
      <c r="B964" s="8">
        <f>MasterTable[Group Title]</f>
        <v>0</v>
      </c>
      <c r="C964" s="8">
        <f>MasterTable[Sub-Group Title]</f>
        <v>0</v>
      </c>
      <c r="D964" s="9">
        <f>MasterTable[Name]</f>
        <v>0</v>
      </c>
      <c r="E964" s="10">
        <f>MasterTable[Website]</f>
        <v>0</v>
      </c>
      <c r="F964" s="10">
        <f>MasterTable[Phone]</f>
        <v>0</v>
      </c>
      <c r="G964" s="10">
        <f>MasterTable[Email]</f>
        <v>0</v>
      </c>
      <c r="H964" s="10">
        <f>MasterTable[Post]</f>
        <v>0</v>
      </c>
    </row>
    <row r="965" spans="2:8" ht="41.25" customHeight="1" x14ac:dyDescent="0.2">
      <c r="B965" s="8">
        <f>MasterTable[Group Title]</f>
        <v>0</v>
      </c>
      <c r="C965" s="8">
        <f>MasterTable[Sub-Group Title]</f>
        <v>0</v>
      </c>
      <c r="D965" s="9">
        <f>MasterTable[Name]</f>
        <v>0</v>
      </c>
      <c r="E965" s="10">
        <f>MasterTable[Website]</f>
        <v>0</v>
      </c>
      <c r="F965" s="10">
        <f>MasterTable[Phone]</f>
        <v>0</v>
      </c>
      <c r="G965" s="10">
        <f>MasterTable[Email]</f>
        <v>0</v>
      </c>
      <c r="H965" s="10">
        <f>MasterTable[Post]</f>
        <v>0</v>
      </c>
    </row>
    <row r="966" spans="2:8" ht="41.25" customHeight="1" x14ac:dyDescent="0.2">
      <c r="B966" s="8">
        <f>MasterTable[Group Title]</f>
        <v>0</v>
      </c>
      <c r="C966" s="8">
        <f>MasterTable[Sub-Group Title]</f>
        <v>0</v>
      </c>
      <c r="D966" s="9">
        <f>MasterTable[Name]</f>
        <v>0</v>
      </c>
      <c r="E966" s="10">
        <f>MasterTable[Website]</f>
        <v>0</v>
      </c>
      <c r="F966" s="10">
        <f>MasterTable[Phone]</f>
        <v>0</v>
      </c>
      <c r="G966" s="10">
        <f>MasterTable[Email]</f>
        <v>0</v>
      </c>
      <c r="H966" s="10">
        <f>MasterTable[Post]</f>
        <v>0</v>
      </c>
    </row>
    <row r="967" spans="2:8" ht="41.25" customHeight="1" x14ac:dyDescent="0.2">
      <c r="B967" s="8">
        <f>MasterTable[Group Title]</f>
        <v>0</v>
      </c>
      <c r="C967" s="8">
        <f>MasterTable[Sub-Group Title]</f>
        <v>0</v>
      </c>
      <c r="D967" s="9">
        <f>MasterTable[Name]</f>
        <v>0</v>
      </c>
      <c r="E967" s="10">
        <f>MasterTable[Website]</f>
        <v>0</v>
      </c>
      <c r="F967" s="10">
        <f>MasterTable[Phone]</f>
        <v>0</v>
      </c>
      <c r="G967" s="10">
        <f>MasterTable[Email]</f>
        <v>0</v>
      </c>
      <c r="H967" s="10">
        <f>MasterTable[Post]</f>
        <v>0</v>
      </c>
    </row>
    <row r="968" spans="2:8" ht="41.25" customHeight="1" x14ac:dyDescent="0.2">
      <c r="B968" s="8">
        <f>MasterTable[Group Title]</f>
        <v>0</v>
      </c>
      <c r="C968" s="4">
        <f>MasterTable[Sub-Group Title]</f>
        <v>0</v>
      </c>
      <c r="D968" s="9">
        <f>MasterTable[Name]</f>
        <v>0</v>
      </c>
      <c r="E968" s="10">
        <f>MasterTable[Website]</f>
        <v>0</v>
      </c>
      <c r="F968" s="10">
        <f>MasterTable[Phone]</f>
        <v>0</v>
      </c>
      <c r="G968" s="10">
        <f>MasterTable[Email]</f>
        <v>0</v>
      </c>
      <c r="H968" s="10">
        <f>MasterTable[Post]</f>
        <v>0</v>
      </c>
    </row>
    <row r="969" spans="2:8" ht="41.25" customHeight="1" x14ac:dyDescent="0.2">
      <c r="B969" s="8">
        <f>MasterTable[Group Title]</f>
        <v>0</v>
      </c>
      <c r="C969" s="4">
        <f>MasterTable[Sub-Group Title]</f>
        <v>0</v>
      </c>
      <c r="D969" s="9">
        <f>MasterTable[Name]</f>
        <v>0</v>
      </c>
      <c r="E969" s="10">
        <f>MasterTable[Website]</f>
        <v>0</v>
      </c>
      <c r="F969" s="10">
        <f>MasterTable[Phone]</f>
        <v>0</v>
      </c>
      <c r="G969" s="10">
        <f>MasterTable[Email]</f>
        <v>0</v>
      </c>
      <c r="H969" s="10">
        <f>MasterTable[Post]</f>
        <v>0</v>
      </c>
    </row>
    <row r="970" spans="2:8" ht="41.25" customHeight="1" x14ac:dyDescent="0.2">
      <c r="B970" s="8">
        <f>MasterTable[Group Title]</f>
        <v>0</v>
      </c>
      <c r="C970" s="4">
        <f>MasterTable[Sub-Group Title]</f>
        <v>0</v>
      </c>
      <c r="D970" s="9">
        <f>MasterTable[Name]</f>
        <v>0</v>
      </c>
      <c r="E970" s="10">
        <f>MasterTable[Website]</f>
        <v>0</v>
      </c>
      <c r="F970" s="10">
        <f>MasterTable[Phone]</f>
        <v>0</v>
      </c>
      <c r="G970" s="10">
        <f>MasterTable[Email]</f>
        <v>0</v>
      </c>
      <c r="H970" s="10">
        <f>MasterTable[Post]</f>
        <v>0</v>
      </c>
    </row>
    <row r="971" spans="2:8" ht="41.25" customHeight="1" x14ac:dyDescent="0.2">
      <c r="B971" s="8">
        <f>MasterTable[Group Title]</f>
        <v>0</v>
      </c>
      <c r="C971" s="4">
        <f>MasterTable[Sub-Group Title]</f>
        <v>0</v>
      </c>
      <c r="D971" s="9">
        <f>MasterTable[Name]</f>
        <v>0</v>
      </c>
      <c r="E971" s="10">
        <f>MasterTable[Website]</f>
        <v>0</v>
      </c>
      <c r="F971" s="10">
        <f>MasterTable[Phone]</f>
        <v>0</v>
      </c>
      <c r="G971" s="10">
        <f>MasterTable[Email]</f>
        <v>0</v>
      </c>
      <c r="H971" s="10">
        <f>MasterTable[Post]</f>
        <v>0</v>
      </c>
    </row>
    <row r="972" spans="2:8" ht="41.25" customHeight="1" x14ac:dyDescent="0.2">
      <c r="B972" s="8">
        <f>MasterTable[Group Title]</f>
        <v>0</v>
      </c>
      <c r="C972" s="4">
        <f>MasterTable[Sub-Group Title]</f>
        <v>0</v>
      </c>
      <c r="D972" s="9">
        <f>MasterTable[Name]</f>
        <v>0</v>
      </c>
      <c r="E972" s="10">
        <f>MasterTable[Website]</f>
        <v>0</v>
      </c>
      <c r="F972" s="10">
        <f>MasterTable[Phone]</f>
        <v>0</v>
      </c>
      <c r="G972" s="10">
        <f>MasterTable[Email]</f>
        <v>0</v>
      </c>
      <c r="H972" s="10">
        <f>MasterTable[Post]</f>
        <v>0</v>
      </c>
    </row>
    <row r="973" spans="2:8" ht="41.25" customHeight="1" x14ac:dyDescent="0.2">
      <c r="B973" s="8">
        <f>MasterTable[Group Title]</f>
        <v>0</v>
      </c>
      <c r="C973" s="4">
        <f>MasterTable[Sub-Group Title]</f>
        <v>0</v>
      </c>
      <c r="D973" s="9">
        <f>MasterTable[Name]</f>
        <v>0</v>
      </c>
      <c r="E973" s="10">
        <f>MasterTable[Website]</f>
        <v>0</v>
      </c>
      <c r="F973" s="10">
        <f>MasterTable[Phone]</f>
        <v>0</v>
      </c>
      <c r="G973" s="10">
        <f>MasterTable[Email]</f>
        <v>0</v>
      </c>
      <c r="H973" s="10">
        <f>MasterTable[Post]</f>
        <v>0</v>
      </c>
    </row>
    <row r="974" spans="2:8" ht="41.25" customHeight="1" x14ac:dyDescent="0.2">
      <c r="B974" s="8">
        <f>MasterTable[Group Title]</f>
        <v>0</v>
      </c>
      <c r="C974" s="4">
        <f>MasterTable[Sub-Group Title]</f>
        <v>0</v>
      </c>
      <c r="D974" s="9">
        <f>MasterTable[Name]</f>
        <v>0</v>
      </c>
      <c r="E974" s="10">
        <f>MasterTable[Website]</f>
        <v>0</v>
      </c>
      <c r="F974" s="10">
        <f>MasterTable[Phone]</f>
        <v>0</v>
      </c>
      <c r="G974" s="10">
        <f>MasterTable[Email]</f>
        <v>0</v>
      </c>
      <c r="H974" s="10">
        <f>MasterTable[Post]</f>
        <v>0</v>
      </c>
    </row>
    <row r="975" spans="2:8" ht="41.25" customHeight="1" x14ac:dyDescent="0.2">
      <c r="B975" s="8">
        <f>MasterTable[Group Title]</f>
        <v>0</v>
      </c>
      <c r="C975" s="4">
        <f>MasterTable[Sub-Group Title]</f>
        <v>0</v>
      </c>
      <c r="D975" s="9">
        <f>MasterTable[Name]</f>
        <v>0</v>
      </c>
      <c r="E975" s="10">
        <f>MasterTable[Website]</f>
        <v>0</v>
      </c>
      <c r="F975" s="10">
        <f>MasterTable[Phone]</f>
        <v>0</v>
      </c>
      <c r="G975" s="10">
        <f>MasterTable[Email]</f>
        <v>0</v>
      </c>
      <c r="H975" s="10">
        <f>MasterTable[Post]</f>
        <v>0</v>
      </c>
    </row>
    <row r="976" spans="2:8" ht="41.25" customHeight="1" x14ac:dyDescent="0.2">
      <c r="B976" s="8">
        <f>MasterTable[Group Title]</f>
        <v>0</v>
      </c>
      <c r="C976" s="4">
        <f>MasterTable[Sub-Group Title]</f>
        <v>0</v>
      </c>
      <c r="D976" s="9">
        <f>MasterTable[Name]</f>
        <v>0</v>
      </c>
      <c r="E976" s="10">
        <f>MasterTable[Website]</f>
        <v>0</v>
      </c>
      <c r="F976" s="10">
        <f>MasterTable[Phone]</f>
        <v>0</v>
      </c>
      <c r="G976" s="10">
        <f>MasterTable[Email]</f>
        <v>0</v>
      </c>
      <c r="H976" s="10">
        <f>MasterTable[Post]</f>
        <v>0</v>
      </c>
    </row>
    <row r="977" spans="2:8" ht="41.25" customHeight="1" x14ac:dyDescent="0.2">
      <c r="B977" s="8">
        <f>MasterTable[Group Title]</f>
        <v>0</v>
      </c>
      <c r="C977" s="4">
        <f>MasterTable[Sub-Group Title]</f>
        <v>0</v>
      </c>
      <c r="D977" s="9">
        <f>MasterTable[Name]</f>
        <v>0</v>
      </c>
      <c r="E977" s="10">
        <f>MasterTable[Website]</f>
        <v>0</v>
      </c>
      <c r="F977" s="10">
        <f>MasterTable[Phone]</f>
        <v>0</v>
      </c>
      <c r="G977" s="10">
        <f>MasterTable[Email]</f>
        <v>0</v>
      </c>
      <c r="H977" s="10">
        <f>MasterTable[Post]</f>
        <v>0</v>
      </c>
    </row>
    <row r="978" spans="2:8" ht="41.25" customHeight="1" x14ac:dyDescent="0.2">
      <c r="B978" s="8">
        <f>MasterTable[Group Title]</f>
        <v>0</v>
      </c>
      <c r="C978" s="4">
        <f>MasterTable[Sub-Group Title]</f>
        <v>0</v>
      </c>
      <c r="D978" s="9">
        <f>MasterTable[Name]</f>
        <v>0</v>
      </c>
      <c r="E978" s="10">
        <f>MasterTable[Website]</f>
        <v>0</v>
      </c>
      <c r="F978" s="10">
        <f>MasterTable[Phone]</f>
        <v>0</v>
      </c>
      <c r="G978" s="10">
        <f>MasterTable[Email]</f>
        <v>0</v>
      </c>
      <c r="H978" s="10">
        <f>MasterTable[Post]</f>
        <v>0</v>
      </c>
    </row>
    <row r="979" spans="2:8" ht="41.25" customHeight="1" x14ac:dyDescent="0.2">
      <c r="B979" s="8">
        <f>MasterTable[Group Title]</f>
        <v>0</v>
      </c>
      <c r="C979" s="4">
        <f>MasterTable[Sub-Group Title]</f>
        <v>0</v>
      </c>
      <c r="D979" s="9">
        <f>MasterTable[Name]</f>
        <v>0</v>
      </c>
      <c r="E979" s="10">
        <f>MasterTable[Website]</f>
        <v>0</v>
      </c>
      <c r="F979" s="10">
        <f>MasterTable[Phone]</f>
        <v>0</v>
      </c>
      <c r="G979" s="10">
        <f>MasterTable[Email]</f>
        <v>0</v>
      </c>
      <c r="H979" s="10">
        <f>MasterTable[Post]</f>
        <v>0</v>
      </c>
    </row>
    <row r="980" spans="2:8" ht="41.25" customHeight="1" x14ac:dyDescent="0.2">
      <c r="B980" s="8">
        <f>MasterTable[Group Title]</f>
        <v>0</v>
      </c>
      <c r="C980" s="4">
        <f>MasterTable[Sub-Group Title]</f>
        <v>0</v>
      </c>
      <c r="D980" s="9">
        <f>MasterTable[Name]</f>
        <v>0</v>
      </c>
      <c r="E980" s="10">
        <f>MasterTable[Website]</f>
        <v>0</v>
      </c>
      <c r="F980" s="10">
        <f>MasterTable[Phone]</f>
        <v>0</v>
      </c>
      <c r="G980" s="10">
        <f>MasterTable[Email]</f>
        <v>0</v>
      </c>
      <c r="H980" s="10">
        <f>MasterTable[Post]</f>
        <v>0</v>
      </c>
    </row>
    <row r="981" spans="2:8" ht="41.25" customHeight="1" x14ac:dyDescent="0.2">
      <c r="B981" s="8">
        <f>MasterTable[Group Title]</f>
        <v>0</v>
      </c>
      <c r="C981" s="4">
        <f>MasterTable[Sub-Group Title]</f>
        <v>0</v>
      </c>
      <c r="D981" s="9">
        <f>MasterTable[Name]</f>
        <v>0</v>
      </c>
      <c r="E981" s="10">
        <f>MasterTable[Website]</f>
        <v>0</v>
      </c>
      <c r="F981" s="10">
        <f>MasterTable[Phone]</f>
        <v>0</v>
      </c>
      <c r="G981" s="10">
        <f>MasterTable[Email]</f>
        <v>0</v>
      </c>
      <c r="H981" s="10">
        <f>MasterTable[Post]</f>
        <v>0</v>
      </c>
    </row>
    <row r="982" spans="2:8" ht="41.25" customHeight="1" x14ac:dyDescent="0.2">
      <c r="B982" s="8">
        <f>MasterTable[Group Title]</f>
        <v>0</v>
      </c>
      <c r="C982" s="4">
        <f>MasterTable[Sub-Group Title]</f>
        <v>0</v>
      </c>
      <c r="D982" s="9">
        <f>MasterTable[Name]</f>
        <v>0</v>
      </c>
      <c r="E982" s="10">
        <f>MasterTable[Website]</f>
        <v>0</v>
      </c>
      <c r="F982" s="10">
        <f>MasterTable[Phone]</f>
        <v>0</v>
      </c>
      <c r="G982" s="10">
        <f>MasterTable[Email]</f>
        <v>0</v>
      </c>
      <c r="H982" s="10">
        <f>MasterTable[Post]</f>
        <v>0</v>
      </c>
    </row>
    <row r="983" spans="2:8" ht="41.25" customHeight="1" x14ac:dyDescent="0.2">
      <c r="B983" s="8">
        <f>MasterTable[Group Title]</f>
        <v>0</v>
      </c>
      <c r="C983" s="4">
        <f>MasterTable[Sub-Group Title]</f>
        <v>0</v>
      </c>
      <c r="D983" s="9">
        <f>MasterTable[Name]</f>
        <v>0</v>
      </c>
      <c r="E983" s="10">
        <f>MasterTable[Website]</f>
        <v>0</v>
      </c>
      <c r="F983" s="10">
        <f>MasterTable[Phone]</f>
        <v>0</v>
      </c>
      <c r="G983" s="10">
        <f>MasterTable[Email]</f>
        <v>0</v>
      </c>
      <c r="H983" s="10">
        <f>MasterTable[Post]</f>
        <v>0</v>
      </c>
    </row>
    <row r="984" spans="2:8" ht="41.25" customHeight="1" x14ac:dyDescent="0.2">
      <c r="B984" s="8">
        <f>MasterTable[Group Title]</f>
        <v>0</v>
      </c>
      <c r="C984" s="4">
        <f>MasterTable[Sub-Group Title]</f>
        <v>0</v>
      </c>
      <c r="D984" s="9">
        <f>MasterTable[Name]</f>
        <v>0</v>
      </c>
      <c r="E984" s="10">
        <f>MasterTable[Website]</f>
        <v>0</v>
      </c>
      <c r="F984" s="10">
        <f>MasterTable[Phone]</f>
        <v>0</v>
      </c>
      <c r="G984" s="10">
        <f>MasterTable[Email]</f>
        <v>0</v>
      </c>
      <c r="H984" s="10">
        <f>MasterTable[Post]</f>
        <v>0</v>
      </c>
    </row>
    <row r="985" spans="2:8" ht="41.25" customHeight="1" x14ac:dyDescent="0.2">
      <c r="B985" s="8">
        <f>MasterTable[Group Title]</f>
        <v>0</v>
      </c>
      <c r="C985" s="4">
        <f>MasterTable[Sub-Group Title]</f>
        <v>0</v>
      </c>
      <c r="D985" s="9">
        <f>MasterTable[Name]</f>
        <v>0</v>
      </c>
      <c r="E985" s="10">
        <f>MasterTable[Website]</f>
        <v>0</v>
      </c>
      <c r="F985" s="10">
        <f>MasterTable[Phone]</f>
        <v>0</v>
      </c>
      <c r="G985" s="10">
        <f>MasterTable[Email]</f>
        <v>0</v>
      </c>
      <c r="H985" s="10">
        <f>MasterTable[Post]</f>
        <v>0</v>
      </c>
    </row>
    <row r="986" spans="2:8" ht="41.25" customHeight="1" x14ac:dyDescent="0.2">
      <c r="B986" s="8">
        <f>MasterTable[Group Title]</f>
        <v>0</v>
      </c>
      <c r="C986" s="4">
        <f>MasterTable[Sub-Group Title]</f>
        <v>0</v>
      </c>
      <c r="D986" s="9">
        <f>MasterTable[Name]</f>
        <v>0</v>
      </c>
      <c r="E986" s="10">
        <f>MasterTable[Website]</f>
        <v>0</v>
      </c>
      <c r="F986" s="10">
        <f>MasterTable[Phone]</f>
        <v>0</v>
      </c>
      <c r="G986" s="10">
        <f>MasterTable[Email]</f>
        <v>0</v>
      </c>
      <c r="H986" s="10">
        <f>MasterTable[Post]</f>
        <v>0</v>
      </c>
    </row>
    <row r="987" spans="2:8" ht="41.25" customHeight="1" x14ac:dyDescent="0.2">
      <c r="B987" s="8">
        <f>MasterTable[Group Title]</f>
        <v>0</v>
      </c>
      <c r="C987" s="4">
        <f>MasterTable[Sub-Group Title]</f>
        <v>0</v>
      </c>
      <c r="D987" s="9">
        <f>MasterTable[Name]</f>
        <v>0</v>
      </c>
      <c r="E987" s="10">
        <f>MasterTable[Website]</f>
        <v>0</v>
      </c>
      <c r="F987" s="10">
        <f>MasterTable[Phone]</f>
        <v>0</v>
      </c>
      <c r="G987" s="10">
        <f>MasterTable[Email]</f>
        <v>0</v>
      </c>
      <c r="H987" s="10">
        <f>MasterTable[Post]</f>
        <v>0</v>
      </c>
    </row>
    <row r="988" spans="2:8" ht="41.25" customHeight="1" x14ac:dyDescent="0.2">
      <c r="B988" s="8">
        <f>MasterTable[Group Title]</f>
        <v>0</v>
      </c>
      <c r="C988" s="4">
        <f>MasterTable[Sub-Group Title]</f>
        <v>0</v>
      </c>
      <c r="D988" s="9">
        <f>MasterTable[Name]</f>
        <v>0</v>
      </c>
      <c r="E988" s="10">
        <f>MasterTable[Website]</f>
        <v>0</v>
      </c>
      <c r="F988" s="10">
        <f>MasterTable[Phone]</f>
        <v>0</v>
      </c>
      <c r="G988" s="10">
        <f>MasterTable[Email]</f>
        <v>0</v>
      </c>
      <c r="H988" s="10">
        <f>MasterTable[Post]</f>
        <v>0</v>
      </c>
    </row>
    <row r="989" spans="2:8" ht="41.25" customHeight="1" x14ac:dyDescent="0.2">
      <c r="B989" s="8">
        <f>MasterTable[Group Title]</f>
        <v>0</v>
      </c>
      <c r="C989" s="4">
        <f>MasterTable[Sub-Group Title]</f>
        <v>0</v>
      </c>
      <c r="D989" s="9">
        <f>MasterTable[Name]</f>
        <v>0</v>
      </c>
      <c r="E989" s="10">
        <f>MasterTable[Website]</f>
        <v>0</v>
      </c>
      <c r="F989" s="10">
        <f>MasterTable[Phone]</f>
        <v>0</v>
      </c>
      <c r="G989" s="10">
        <f>MasterTable[Email]</f>
        <v>0</v>
      </c>
      <c r="H989" s="10">
        <f>MasterTable[Post]</f>
        <v>0</v>
      </c>
    </row>
    <row r="990" spans="2:8" ht="41.25" customHeight="1" x14ac:dyDescent="0.2">
      <c r="B990" s="8">
        <f>MasterTable[Group Title]</f>
        <v>0</v>
      </c>
      <c r="C990" s="4">
        <f>MasterTable[Sub-Group Title]</f>
        <v>0</v>
      </c>
      <c r="D990" s="9">
        <f>MasterTable[Name]</f>
        <v>0</v>
      </c>
      <c r="E990" s="10">
        <f>MasterTable[Website]</f>
        <v>0</v>
      </c>
      <c r="F990" s="10">
        <f>MasterTable[Phone]</f>
        <v>0</v>
      </c>
      <c r="G990" s="10">
        <f>MasterTable[Email]</f>
        <v>0</v>
      </c>
      <c r="H990" s="10">
        <f>MasterTable[Post]</f>
        <v>0</v>
      </c>
    </row>
    <row r="991" spans="2:8" ht="41.25" customHeight="1" x14ac:dyDescent="0.2">
      <c r="B991" s="8">
        <f>MasterTable[Group Title]</f>
        <v>0</v>
      </c>
      <c r="C991" s="4">
        <f>MasterTable[Sub-Group Title]</f>
        <v>0</v>
      </c>
      <c r="D991" s="9">
        <f>MasterTable[Name]</f>
        <v>0</v>
      </c>
      <c r="E991" s="10">
        <f>MasterTable[Website]</f>
        <v>0</v>
      </c>
      <c r="F991" s="10">
        <f>MasterTable[Phone]</f>
        <v>0</v>
      </c>
      <c r="G991" s="10">
        <f>MasterTable[Email]</f>
        <v>0</v>
      </c>
      <c r="H991" s="10">
        <f>MasterTable[Post]</f>
        <v>0</v>
      </c>
    </row>
    <row r="992" spans="2:8" ht="41.25" customHeight="1" x14ac:dyDescent="0.2">
      <c r="B992" s="8">
        <f>MasterTable[Group Title]</f>
        <v>0</v>
      </c>
      <c r="C992" s="4">
        <f>MasterTable[Sub-Group Title]</f>
        <v>0</v>
      </c>
      <c r="D992" s="9">
        <f>MasterTable[Name]</f>
        <v>0</v>
      </c>
      <c r="E992" s="10">
        <f>MasterTable[Website]</f>
        <v>0</v>
      </c>
      <c r="F992" s="10">
        <f>MasterTable[Phone]</f>
        <v>0</v>
      </c>
      <c r="G992" s="10">
        <f>MasterTable[Email]</f>
        <v>0</v>
      </c>
      <c r="H992" s="10">
        <f>MasterTable[Post]</f>
        <v>0</v>
      </c>
    </row>
    <row r="993" spans="2:8" ht="41.25" customHeight="1" x14ac:dyDescent="0.2">
      <c r="B993" s="8">
        <f>MasterTable[Group Title]</f>
        <v>0</v>
      </c>
      <c r="C993" s="4">
        <f>MasterTable[Sub-Group Title]</f>
        <v>0</v>
      </c>
      <c r="D993" s="9">
        <f>MasterTable[Name]</f>
        <v>0</v>
      </c>
      <c r="E993" s="10">
        <f>MasterTable[Website]</f>
        <v>0</v>
      </c>
      <c r="F993" s="10">
        <f>MasterTable[Phone]</f>
        <v>0</v>
      </c>
      <c r="G993" s="10">
        <f>MasterTable[Email]</f>
        <v>0</v>
      </c>
      <c r="H993" s="10">
        <f>MasterTable[Post]</f>
        <v>0</v>
      </c>
    </row>
    <row r="994" spans="2:8" ht="41.25" customHeight="1" x14ac:dyDescent="0.2">
      <c r="B994" s="8">
        <f>MasterTable[Group Title]</f>
        <v>0</v>
      </c>
      <c r="C994" s="4">
        <f>MasterTable[Sub-Group Title]</f>
        <v>0</v>
      </c>
      <c r="D994" s="9">
        <f>MasterTable[Name]</f>
        <v>0</v>
      </c>
      <c r="E994" s="10">
        <f>MasterTable[Website]</f>
        <v>0</v>
      </c>
      <c r="F994" s="10">
        <f>MasterTable[Phone]</f>
        <v>0</v>
      </c>
      <c r="G994" s="10">
        <f>MasterTable[Email]</f>
        <v>0</v>
      </c>
      <c r="H994" s="10">
        <f>MasterTable[Post]</f>
        <v>0</v>
      </c>
    </row>
    <row r="995" spans="2:8" ht="41.25" customHeight="1" x14ac:dyDescent="0.2">
      <c r="B995" s="8">
        <f>MasterTable[Group Title]</f>
        <v>0</v>
      </c>
      <c r="C995" s="4">
        <f>MasterTable[Sub-Group Title]</f>
        <v>0</v>
      </c>
      <c r="D995" s="9">
        <f>MasterTable[Name]</f>
        <v>0</v>
      </c>
      <c r="E995" s="10">
        <f>MasterTable[Website]</f>
        <v>0</v>
      </c>
      <c r="F995" s="10">
        <f>MasterTable[Phone]</f>
        <v>0</v>
      </c>
      <c r="G995" s="10">
        <f>MasterTable[Email]</f>
        <v>0</v>
      </c>
      <c r="H995" s="10">
        <f>MasterTable[Post]</f>
        <v>0</v>
      </c>
    </row>
    <row r="996" spans="2:8" ht="41.25" customHeight="1" x14ac:dyDescent="0.2">
      <c r="B996" s="8">
        <f>MasterTable[Group Title]</f>
        <v>0</v>
      </c>
      <c r="C996" s="4">
        <f>MasterTable[Sub-Group Title]</f>
        <v>0</v>
      </c>
      <c r="D996" s="9">
        <f>MasterTable[Name]</f>
        <v>0</v>
      </c>
      <c r="E996" s="10">
        <f>MasterTable[Website]</f>
        <v>0</v>
      </c>
      <c r="F996" s="10">
        <f>MasterTable[Phone]</f>
        <v>0</v>
      </c>
      <c r="G996" s="10">
        <f>MasterTable[Email]</f>
        <v>0</v>
      </c>
      <c r="H996" s="10">
        <f>MasterTable[Post]</f>
        <v>0</v>
      </c>
    </row>
    <row r="997" spans="2:8" ht="41.25" customHeight="1" x14ac:dyDescent="0.2">
      <c r="B997" s="8">
        <f>MasterTable[Group Title]</f>
        <v>0</v>
      </c>
      <c r="C997" s="4">
        <f>MasterTable[Sub-Group Title]</f>
        <v>0</v>
      </c>
      <c r="D997" s="9">
        <f>MasterTable[Name]</f>
        <v>0</v>
      </c>
      <c r="E997" s="10">
        <f>MasterTable[Website]</f>
        <v>0</v>
      </c>
      <c r="F997" s="10">
        <f>MasterTable[Phone]</f>
        <v>0</v>
      </c>
      <c r="G997" s="10">
        <f>MasterTable[Email]</f>
        <v>0</v>
      </c>
      <c r="H997" s="10">
        <f>MasterTable[Post]</f>
        <v>0</v>
      </c>
    </row>
    <row r="998" spans="2:8" ht="41.25" customHeight="1" x14ac:dyDescent="0.2">
      <c r="B998" s="8">
        <f>MasterTable[Group Title]</f>
        <v>0</v>
      </c>
      <c r="C998" s="4">
        <f>MasterTable[Sub-Group Title]</f>
        <v>0</v>
      </c>
      <c r="D998" s="9">
        <f>MasterTable[Name]</f>
        <v>0</v>
      </c>
      <c r="E998" s="10">
        <f>MasterTable[Website]</f>
        <v>0</v>
      </c>
      <c r="F998" s="10">
        <f>MasterTable[Phone]</f>
        <v>0</v>
      </c>
      <c r="G998" s="10">
        <f>MasterTable[Email]</f>
        <v>0</v>
      </c>
      <c r="H998" s="10">
        <f>MasterTable[Post]</f>
        <v>0</v>
      </c>
    </row>
    <row r="999" spans="2:8" ht="41.25" customHeight="1" x14ac:dyDescent="0.2">
      <c r="B999" s="8">
        <f>MasterTable[Group Title]</f>
        <v>0</v>
      </c>
      <c r="C999" s="4">
        <f>MasterTable[Sub-Group Title]</f>
        <v>0</v>
      </c>
      <c r="D999" s="9">
        <f>MasterTable[Name]</f>
        <v>0</v>
      </c>
      <c r="E999" s="10">
        <f>MasterTable[Website]</f>
        <v>0</v>
      </c>
      <c r="F999" s="10">
        <f>MasterTable[Phone]</f>
        <v>0</v>
      </c>
      <c r="G999" s="10">
        <f>MasterTable[Email]</f>
        <v>0</v>
      </c>
      <c r="H999" s="10">
        <f>MasterTable[Post]</f>
        <v>0</v>
      </c>
    </row>
    <row r="1000" spans="2:8" ht="41.25" customHeight="1" x14ac:dyDescent="0.2">
      <c r="B1000" s="8">
        <f>MasterTable[Group Title]</f>
        <v>0</v>
      </c>
      <c r="C1000" s="4">
        <f>MasterTable[Sub-Group Title]</f>
        <v>0</v>
      </c>
      <c r="D1000" s="9">
        <f>MasterTable[Name]</f>
        <v>0</v>
      </c>
      <c r="E1000" s="10">
        <f>MasterTable[Website]</f>
        <v>0</v>
      </c>
      <c r="F1000" s="10">
        <f>MasterTable[Phone]</f>
        <v>0</v>
      </c>
      <c r="G1000" s="10">
        <f>MasterTable[Email]</f>
        <v>0</v>
      </c>
      <c r="H1000" s="10">
        <f>MasterTable[Post]</f>
        <v>0</v>
      </c>
    </row>
    <row r="1001" spans="2:8" ht="41.25" customHeight="1" x14ac:dyDescent="0.2">
      <c r="B1001" s="8">
        <f>MasterTable[Group Title]</f>
        <v>0</v>
      </c>
      <c r="C1001" s="4">
        <f>MasterTable[Sub-Group Title]</f>
        <v>0</v>
      </c>
      <c r="D1001" s="9">
        <f>MasterTable[Name]</f>
        <v>0</v>
      </c>
      <c r="E1001" s="10">
        <f>MasterTable[Website]</f>
        <v>0</v>
      </c>
      <c r="F1001" s="10">
        <f>MasterTable[Phone]</f>
        <v>0</v>
      </c>
      <c r="G1001" s="10">
        <f>MasterTable[Email]</f>
        <v>0</v>
      </c>
      <c r="H1001" s="10">
        <f>MasterTable[Post]</f>
        <v>0</v>
      </c>
    </row>
  </sheetData>
  <sheetProtection autoFilter="0"/>
  <pageMargins left="0.7" right="0.7" top="0.75" bottom="0.75" header="0.3" footer="0.3"/>
  <pageSetup paperSize="9"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I1002"/>
  <sheetViews>
    <sheetView zoomScale="80" zoomScaleNormal="80" workbookViewId="0">
      <pane xSplit="9" ySplit="6" topLeftCell="J7" activePane="bottomRight" state="frozen"/>
      <selection pane="topRight" activeCell="J1" sqref="J1"/>
      <selection pane="bottomLeft" activeCell="A7" sqref="A7"/>
      <selection pane="bottomRight" activeCell="B3" sqref="B3"/>
    </sheetView>
  </sheetViews>
  <sheetFormatPr defaultRowHeight="29.25" customHeight="1" x14ac:dyDescent="0.2"/>
  <cols>
    <col min="2" max="2" width="15.75" customWidth="1"/>
    <col min="3" max="6" width="28.375" customWidth="1"/>
    <col min="7" max="7" width="14.625" customWidth="1"/>
    <col min="8" max="8" width="32.125" customWidth="1"/>
    <col min="9" max="9" width="35.875" customWidth="1"/>
  </cols>
  <sheetData>
    <row r="1" spans="2:9" ht="142.5" customHeight="1" x14ac:dyDescent="0.2"/>
    <row r="2" spans="2:9" ht="6.75" customHeight="1" x14ac:dyDescent="0.2">
      <c r="B2" s="32"/>
    </row>
    <row r="4" spans="2:9" ht="29.25" customHeight="1" x14ac:dyDescent="0.2">
      <c r="B4" s="18" t="s">
        <v>2474</v>
      </c>
      <c r="C4" s="36"/>
      <c r="D4" s="33" t="str">
        <f>IF(ISBLANK(Searchbox),"Enter search in grey cell.","Overwrite or delete text in grey cell to reset.")</f>
        <v>Enter search in grey cell.</v>
      </c>
    </row>
    <row r="5" spans="2:9" ht="29.25" customHeight="1" x14ac:dyDescent="0.2">
      <c r="D5" s="30"/>
    </row>
    <row r="6" spans="2:9" ht="29.25" customHeight="1" x14ac:dyDescent="0.2">
      <c r="B6" s="4" t="s">
        <v>2546</v>
      </c>
      <c r="C6" s="8" t="s">
        <v>88</v>
      </c>
      <c r="D6" s="8" t="s">
        <v>2473</v>
      </c>
      <c r="E6" s="8" t="s">
        <v>89</v>
      </c>
      <c r="F6" s="8" t="s">
        <v>90</v>
      </c>
      <c r="G6" s="8" t="s">
        <v>91</v>
      </c>
      <c r="H6" s="8" t="s">
        <v>92</v>
      </c>
      <c r="I6" s="8" t="s">
        <v>95</v>
      </c>
    </row>
    <row r="7" spans="2:9" ht="41.25" customHeight="1" x14ac:dyDescent="0.2">
      <c r="B7" s="4">
        <v>1</v>
      </c>
      <c r="C7" s="19" t="str">
        <f>IFERROR(INDEX(MasterTable[],MATCH(SearchResults[[#This Row],[Search Result]],MasterTable[Search Rank],0),1),"")</f>
        <v>Accommodation And Food Services</v>
      </c>
      <c r="D7" s="19" t="str">
        <f>IFERROR(INDEX(MasterTable[],MATCH(SearchResults[[#This Row],[Search Result]],MasterTable[Search Rank],0),2),"")</f>
        <v>Accommodation</v>
      </c>
      <c r="E7" s="19" t="str">
        <f>IFERROR(INDEX(MasterTable[],MATCH(SearchResults[[#This Row],[Search Result]],MasterTable[Search Rank],0),3),"")</f>
        <v>Accommodation Association of Australia</v>
      </c>
      <c r="F7" s="20" t="str">
        <f>IFERROR(INDEX(MasterTable[],MATCH(SearchResults[[#This Row],[Search Result]],MasterTable[Search Rank],0),4),"")</f>
        <v>http://www.hmaa.com.au/</v>
      </c>
      <c r="G7" s="20" t="str">
        <f>IFERROR(INDEX(MasterTable[],MATCH(SearchResults[[#This Row],[Search Result]],MasterTable[Search Rank],0),5),"")</f>
        <v>02 8666 9015</v>
      </c>
      <c r="H7" s="20" t="str">
        <f>IFERROR(INDEX(MasterTable[],MATCH(SearchResults[[#This Row],[Search Result]],MasterTable[Search Rank],0),6),"")</f>
        <v>mail@aaoa.com.au</v>
      </c>
      <c r="I7" s="20" t="str">
        <f>IFERROR(INDEX(MasterTable[],MATCH(SearchResults[[#This Row],[Search Result]],MasterTable[Search Rank],0),7),"")</f>
        <v>Suite 1, Level 2, 189 Kent Street, Sydney NSW 2000</v>
      </c>
    </row>
    <row r="8" spans="2:9" ht="41.25" customHeight="1" x14ac:dyDescent="0.2">
      <c r="B8" s="4">
        <v>2</v>
      </c>
      <c r="C8" s="19" t="str">
        <f>IFERROR(INDEX(MasterTable[],MATCH(SearchResults[[#This Row],[Search Result]],MasterTable[Search Rank],0),1),"")</f>
        <v>Accommodation And Food Services</v>
      </c>
      <c r="D8" s="19" t="str">
        <f>IFERROR(INDEX(MasterTable[],MATCH(SearchResults[[#This Row],[Search Result]],MasterTable[Search Rank],0),2),"")</f>
        <v>Accommodation</v>
      </c>
      <c r="E8" s="19" t="str">
        <f>IFERROR(INDEX(MasterTable[],MATCH(SearchResults[[#This Row],[Search Result]],MasterTable[Search Rank],0),3),"")</f>
        <v>Tourism Accommodation Australia</v>
      </c>
      <c r="F8" s="20" t="str">
        <f>IFERROR(INDEX(MasterTable[],MATCH(SearchResults[[#This Row],[Search Result]],MasterTable[Search Rank],0),4),"")</f>
        <v>http://www.tourismaccommodation.com.au/</v>
      </c>
      <c r="G8" s="20" t="str">
        <f>IFERROR(INDEX(MasterTable[],MATCH(SearchResults[[#This Row],[Search Result]],MasterTable[Search Rank],0),5),"")</f>
        <v>02 8218 1816</v>
      </c>
      <c r="H8" s="20" t="str">
        <f>IFERROR(INDEX(MasterTable[],MATCH(SearchResults[[#This Row],[Search Result]],MasterTable[Search Rank],0),6),"")</f>
        <v>taa@tourismaccommodation.com.au</v>
      </c>
      <c r="I8" s="20" t="str">
        <f>IFERROR(INDEX(MasterTable[],MATCH(SearchResults[[#This Row],[Search Result]],MasterTable[Search Rank],0),7),"")</f>
        <v>Level 15, 131 Macquarie Street, Sydney NSW 2000</v>
      </c>
    </row>
    <row r="9" spans="2:9" ht="41.25" customHeight="1" x14ac:dyDescent="0.2">
      <c r="B9" s="4">
        <v>3</v>
      </c>
      <c r="C9" s="19" t="str">
        <f>IFERROR(INDEX(MasterTable[],MATCH(SearchResults[[#This Row],[Search Result]],MasterTable[Search Rank],0),1),"")</f>
        <v>Accommodation And Food Services</v>
      </c>
      <c r="D9" s="19" t="str">
        <f>IFERROR(INDEX(MasterTable[],MATCH(SearchResults[[#This Row],[Search Result]],MasterTable[Search Rank],0),2),"")</f>
        <v>Accommodation</v>
      </c>
      <c r="E9" s="19" t="str">
        <f>IFERROR(INDEX(MasterTable[],MATCH(SearchResults[[#This Row],[Search Result]],MasterTable[Search Rank],0),3),"")</f>
        <v>Hosted Accommodation Australia</v>
      </c>
      <c r="F9" s="20" t="str">
        <f>IFERROR(INDEX(MasterTable[],MATCH(SearchResults[[#This Row],[Search Result]],MasterTable[Search Rank],0),4),"")</f>
        <v>http://www.hostedaccommodationaustralia.com.au/</v>
      </c>
      <c r="G9" s="20" t="str">
        <f>IFERROR(INDEX(MasterTable[],MATCH(SearchResults[[#This Row],[Search Result]],MasterTable[Search Rank],0),5),"")</f>
        <v>1300 664 707</v>
      </c>
      <c r="H9" s="20" t="str">
        <f>IFERROR(INDEX(MasterTable[],MATCH(SearchResults[[#This Row],[Search Result]],MasterTable[Search Rank],0),6),"")</f>
        <v>admin@australianbedandbreakfast.com.au</v>
      </c>
      <c r="I9" s="20" t="str">
        <f>IFERROR(INDEX(MasterTable[],MATCH(SearchResults[[#This Row],[Search Result]],MasterTable[Search Rank],0),7),"")</f>
        <v>PO Box 422, Eltham VIC 3095</v>
      </c>
    </row>
    <row r="10" spans="2:9" ht="41.25" customHeight="1" x14ac:dyDescent="0.2">
      <c r="B10" s="4">
        <v>4</v>
      </c>
      <c r="C10" s="19" t="str">
        <f>IFERROR(INDEX(MasterTable[],MATCH(SearchResults[[#This Row],[Search Result]],MasterTable[Search Rank],0),1),"")</f>
        <v>Accommodation And Food Services</v>
      </c>
      <c r="D10" s="19" t="str">
        <f>IFERROR(INDEX(MasterTable[],MATCH(SearchResults[[#This Row],[Search Result]],MasterTable[Search Rank],0),2),"")</f>
        <v>Accommodation</v>
      </c>
      <c r="E10" s="19" t="str">
        <f>IFERROR(INDEX(MasterTable[],MATCH(SearchResults[[#This Row],[Search Result]],MasterTable[Search Rank],0),3),"")</f>
        <v>Australian Camps Association</v>
      </c>
      <c r="F10" s="20" t="str">
        <f>IFERROR(INDEX(MasterTable[],MATCH(SearchResults[[#This Row],[Search Result]],MasterTable[Search Rank],0),4),"")</f>
        <v>http://www.auscamps.asn.au/</v>
      </c>
      <c r="G10" s="20" t="str">
        <f>IFERROR(INDEX(MasterTable[],MATCH(SearchResults[[#This Row],[Search Result]],MasterTable[Search Rank],0),5),"")</f>
        <v>03 9365 7100</v>
      </c>
      <c r="H10" s="20" t="str">
        <f>IFERROR(INDEX(MasterTable[],MATCH(SearchResults[[#This Row],[Search Result]],MasterTable[Search Rank],0),6),"")</f>
        <v>N/A</v>
      </c>
      <c r="I10" s="20" t="str">
        <f>IFERROR(INDEX(MasterTable[],MATCH(SearchResults[[#This Row],[Search Result]],MasterTable[Search Rank],0),7),"")</f>
        <v>1/14 Concorde Dr, Keilor Park VIC 3042</v>
      </c>
    </row>
    <row r="11" spans="2:9" ht="41.25" customHeight="1" x14ac:dyDescent="0.2">
      <c r="B11" s="4">
        <v>5</v>
      </c>
      <c r="C11" s="19" t="str">
        <f>IFERROR(INDEX(MasterTable[],MATCH(SearchResults[[#This Row],[Search Result]],MasterTable[Search Rank],0),1),"")</f>
        <v>Accommodation And Food Services</v>
      </c>
      <c r="D11" s="19" t="str">
        <f>IFERROR(INDEX(MasterTable[],MATCH(SearchResults[[#This Row],[Search Result]],MasterTable[Search Rank],0),2),"")</f>
        <v>Accommodation</v>
      </c>
      <c r="E11" s="19" t="str">
        <f>IFERROR(INDEX(MasterTable[],MATCH(SearchResults[[#This Row],[Search Result]],MasterTable[Search Rank],0),3),"")</f>
        <v>Australian Hotels Association Western Australia</v>
      </c>
      <c r="F11" s="20" t="str">
        <f>IFERROR(INDEX(MasterTable[],MATCH(SearchResults[[#This Row],[Search Result]],MasterTable[Search Rank],0),4),"")</f>
        <v>http://www.ahawa.asn.au/</v>
      </c>
      <c r="G11" s="20" t="str">
        <f>IFERROR(INDEX(MasterTable[],MATCH(SearchResults[[#This Row],[Search Result]],MasterTable[Search Rank],0),5),"")</f>
        <v xml:space="preserve">08 9321 7701 </v>
      </c>
      <c r="H11" s="20" t="str">
        <f>IFERROR(INDEX(MasterTable[],MATCH(SearchResults[[#This Row],[Search Result]],MasterTable[Search Rank],0),6),"")</f>
        <v>exec@ahawa.asn.au</v>
      </c>
      <c r="I11" s="20" t="str">
        <f>IFERROR(INDEX(MasterTable[],MATCH(SearchResults[[#This Row],[Search Result]],MasterTable[Search Rank],0),7),"")</f>
        <v>PO Box 660, West Perth WA 6872</v>
      </c>
    </row>
    <row r="12" spans="2:9" ht="41.25" customHeight="1" x14ac:dyDescent="0.2">
      <c r="B12" s="4">
        <v>6</v>
      </c>
      <c r="C12" s="19" t="str">
        <f>IFERROR(INDEX(MasterTable[],MATCH(SearchResults[[#This Row],[Search Result]],MasterTable[Search Rank],0),1),"")</f>
        <v>Accommodation And Food Services</v>
      </c>
      <c r="D12" s="19" t="str">
        <f>IFERROR(INDEX(MasterTable[],MATCH(SearchResults[[#This Row],[Search Result]],MasterTable[Search Rank],0),2),"")</f>
        <v>Cafes, Restaurants, Takeaway Food, Pubs, Taverns, and Bars</v>
      </c>
      <c r="E12" s="19" t="str">
        <f>IFERROR(INDEX(MasterTable[],MATCH(SearchResults[[#This Row],[Search Result]],MasterTable[Search Rank],0),3),"")</f>
        <v>Foodservice Suppliers Association of Australia</v>
      </c>
      <c r="F12" s="20" t="str">
        <f>IFERROR(INDEX(MasterTable[],MATCH(SearchResults[[#This Row],[Search Result]],MasterTable[Search Rank],0),4),"")</f>
        <v>http://fsaa.org.au/</v>
      </c>
      <c r="G12" s="20" t="str">
        <f>IFERROR(INDEX(MasterTable[],MATCH(SearchResults[[#This Row],[Search Result]],MasterTable[Search Rank],0),5),"")</f>
        <v>0404 464 539</v>
      </c>
      <c r="H12" s="20" t="str">
        <f>IFERROR(INDEX(MasterTable[],MATCH(SearchResults[[#This Row],[Search Result]],MasterTable[Search Rank],0),6),"")</f>
        <v>vince@fsaa.org.au</v>
      </c>
      <c r="I12" s="20" t="str">
        <f>IFERROR(INDEX(MasterTable[],MATCH(SearchResults[[#This Row],[Search Result]],MasterTable[Search Rank],0),7),"")</f>
        <v>37 Athol Street, Woonona NSW 2517</v>
      </c>
    </row>
    <row r="13" spans="2:9" ht="41.25" customHeight="1" x14ac:dyDescent="0.2">
      <c r="B13" s="4">
        <v>7</v>
      </c>
      <c r="C13" s="19" t="str">
        <f>IFERROR(INDEX(MasterTable[],MATCH(SearchResults[[#This Row],[Search Result]],MasterTable[Search Rank],0),1),"")</f>
        <v>Accommodation And Food Services</v>
      </c>
      <c r="D13" s="19" t="str">
        <f>IFERROR(INDEX(MasterTable[],MATCH(SearchResults[[#This Row],[Search Result]],MasterTable[Search Rank],0),2),"")</f>
        <v>Cafes, Restaurants, Takeaway Food, Pubs, Taverns, and Bars</v>
      </c>
      <c r="E13" s="19" t="str">
        <f>IFERROR(INDEX(MasterTable[],MATCH(SearchResults[[#This Row],[Search Result]],MasterTable[Search Rank],0),3),"")</f>
        <v>Restaurant &amp; Catering Western Australia</v>
      </c>
      <c r="F13" s="20" t="str">
        <f>IFERROR(INDEX(MasterTable[],MATCH(SearchResults[[#This Row],[Search Result]],MasterTable[Search Rank],0),4),"")</f>
        <v>http://rca.asn.au/rca/western-australia/</v>
      </c>
      <c r="G13" s="20" t="str">
        <f>IFERROR(INDEX(MasterTable[],MATCH(SearchResults[[#This Row],[Search Result]],MasterTable[Search Rank],0),5),"")</f>
        <v>1300 722 878</v>
      </c>
      <c r="H13" s="20" t="str">
        <f>IFERROR(INDEX(MasterTable[],MATCH(SearchResults[[#This Row],[Search Result]],MasterTable[Search Rank],0),6),"")</f>
        <v>N/A</v>
      </c>
      <c r="I13" s="20" t="str">
        <f>IFERROR(INDEX(MasterTable[],MATCH(SearchResults[[#This Row],[Search Result]],MasterTable[Search Rank],0),7),"")</f>
        <v>PO Box 121, Surry Hills NSW 2010</v>
      </c>
    </row>
    <row r="14" spans="2:9" ht="41.25" customHeight="1" x14ac:dyDescent="0.2">
      <c r="B14" s="4">
        <v>8</v>
      </c>
      <c r="C14" s="19" t="str">
        <f>IFERROR(INDEX(MasterTable[],MATCH(SearchResults[[#This Row],[Search Result]],MasterTable[Search Rank],0),1),"")</f>
        <v>Accommodation And Food Services</v>
      </c>
      <c r="D14" s="19" t="str">
        <f>IFERROR(INDEX(MasterTable[],MATCH(SearchResults[[#This Row],[Search Result]],MasterTable[Search Rank],0),2),"")</f>
        <v>Cafes, Restaurants, Takeaway Food, Pubs, Taverns, and Bars</v>
      </c>
      <c r="E14" s="19" t="str">
        <f>IFERROR(INDEX(MasterTable[],MATCH(SearchResults[[#This Row],[Search Result]],MasterTable[Search Rank],0),3),"")</f>
        <v>Australian Hotels Association (WA)</v>
      </c>
      <c r="F14" s="20" t="str">
        <f>IFERROR(INDEX(MasterTable[],MATCH(SearchResults[[#This Row],[Search Result]],MasterTable[Search Rank],0),4),"")</f>
        <v>http://www.ahawa.asn.au/</v>
      </c>
      <c r="G14" s="20" t="str">
        <f>IFERROR(INDEX(MasterTable[],MATCH(SearchResults[[#This Row],[Search Result]],MasterTable[Search Rank],0),5),"")</f>
        <v>08 9321 7701 </v>
      </c>
      <c r="H14" s="20" t="str">
        <f>IFERROR(INDEX(MasterTable[],MATCH(SearchResults[[#This Row],[Search Result]],MasterTable[Search Rank],0),6),"")</f>
        <v>exec@ahawa.asn.au</v>
      </c>
      <c r="I14" s="20" t="str">
        <f>IFERROR(INDEX(MasterTable[],MATCH(SearchResults[[#This Row],[Search Result]],MasterTable[Search Rank],0),7),"")</f>
        <v>PO Box 660, West Perth WA 6872</v>
      </c>
    </row>
    <row r="15" spans="2:9" ht="41.25" customHeight="1" x14ac:dyDescent="0.2">
      <c r="B15" s="4">
        <v>9</v>
      </c>
      <c r="C15" s="19" t="str">
        <f>IFERROR(INDEX(MasterTable[],MATCH(SearchResults[[#This Row],[Search Result]],MasterTable[Search Rank],0),1),"")</f>
        <v>Accommodation And Food Services</v>
      </c>
      <c r="D15" s="19" t="str">
        <f>IFERROR(INDEX(MasterTable[],MATCH(SearchResults[[#This Row],[Search Result]],MasterTable[Search Rank],0),2),"")</f>
        <v>Cafes, Restaurants, Takeaway Food, Pubs, Taverns, and Bars</v>
      </c>
      <c r="E15" s="19" t="str">
        <f>IFERROR(INDEX(MasterTable[],MATCH(SearchResults[[#This Row],[Search Result]],MasterTable[Search Rank],0),3),"")</f>
        <v>The Catering Institute</v>
      </c>
      <c r="F15" s="20" t="str">
        <f>IFERROR(INDEX(MasterTable[],MATCH(SearchResults[[#This Row],[Search Result]],MasterTable[Search Rank],0),4),"")</f>
        <v>http://www.cateringinstitute.com.au/</v>
      </c>
      <c r="G15" s="20" t="str">
        <f>IFERROR(INDEX(MasterTable[],MATCH(SearchResults[[#This Row],[Search Result]],MasterTable[Search Rank],0),5),"")</f>
        <v>08 9227 1341​</v>
      </c>
      <c r="H15" s="20" t="str">
        <f>IFERROR(INDEX(MasterTable[],MATCH(SearchResults[[#This Row],[Search Result]],MasterTable[Search Rank],0),6),"")</f>
        <v>info@cateringinstitute.com.au</v>
      </c>
      <c r="I15" s="20" t="str">
        <f>IFERROR(INDEX(MasterTable[],MATCH(SearchResults[[#This Row],[Search Result]],MasterTable[Search Rank],0),7),"")</f>
        <v>GPO E203, Perth WA 6000</v>
      </c>
    </row>
    <row r="16" spans="2:9" ht="41.25" customHeight="1" x14ac:dyDescent="0.2">
      <c r="B16" s="4">
        <v>10</v>
      </c>
      <c r="C16" s="19" t="str">
        <f>IFERROR(INDEX(MasterTable[],MATCH(SearchResults[[#This Row],[Search Result]],MasterTable[Search Rank],0),1),"")</f>
        <v>Accommodation And Food Services</v>
      </c>
      <c r="D16" s="19" t="str">
        <f>IFERROR(INDEX(MasterTable[],MATCH(SearchResults[[#This Row],[Search Result]],MasterTable[Search Rank],0),2),"")</f>
        <v>Cafes, Restaurants, Takeaway Food, Pubs, Taverns, and Bars</v>
      </c>
      <c r="E16" s="19" t="str">
        <f>IFERROR(INDEX(MasterTable[],MATCH(SearchResults[[#This Row],[Search Result]],MasterTable[Search Rank],0),3),"")</f>
        <v>Clubs WA</v>
      </c>
      <c r="F16" s="20" t="str">
        <f>IFERROR(INDEX(MasterTable[],MATCH(SearchResults[[#This Row],[Search Result]],MasterTable[Search Rank],0),4),"")</f>
        <v>http://www.clubswa.com.au/</v>
      </c>
      <c r="G16" s="20" t="str">
        <f>IFERROR(INDEX(MasterTable[],MATCH(SearchResults[[#This Row],[Search Result]],MasterTable[Search Rank],0),5),"")</f>
        <v>1300 640 616</v>
      </c>
      <c r="H16" s="20" t="str">
        <f>IFERROR(INDEX(MasterTable[],MATCH(SearchResults[[#This Row],[Search Result]],MasterTable[Search Rank],0),6),"")</f>
        <v>info@clubswa.com.au</v>
      </c>
      <c r="I16" s="20" t="str">
        <f>IFERROR(INDEX(MasterTable[],MATCH(SearchResults[[#This Row],[Search Result]],MasterTable[Search Rank],0),7),"")</f>
        <v>PO Box 5101, South Lake WA 6164</v>
      </c>
    </row>
    <row r="17" spans="2:9" ht="41.25" customHeight="1" x14ac:dyDescent="0.2">
      <c r="B17" s="4">
        <v>11</v>
      </c>
      <c r="C17" s="19" t="str">
        <f>IFERROR(INDEX(MasterTable[],MATCH(SearchResults[[#This Row],[Search Result]],MasterTable[Search Rank],0),1),"")</f>
        <v>Administrative And Support Services</v>
      </c>
      <c r="D17" s="19" t="str">
        <f>IFERROR(INDEX(MasterTable[],MATCH(SearchResults[[#This Row],[Search Result]],MasterTable[Search Rank],0),2),"")</f>
        <v>Building Cleaning, Pest Control and Gardening Services</v>
      </c>
      <c r="E17" s="19" t="str">
        <f>IFERROR(INDEX(MasterTable[],MATCH(SearchResults[[#This Row],[Search Result]],MasterTable[Search Rank],0),3),"")</f>
        <v>Australian Cleaning Contractors Alliance</v>
      </c>
      <c r="F17" s="20" t="str">
        <f>IFERROR(INDEX(MasterTable[],MATCH(SearchResults[[#This Row],[Search Result]],MasterTable[Search Rank],0),4),"")</f>
        <v>http://www.cleaningcontractors.com.au/</v>
      </c>
      <c r="G17" s="20" t="str">
        <f>IFERROR(INDEX(MasterTable[],MATCH(SearchResults[[#This Row],[Search Result]],MasterTable[Search Rank],0),5),"")</f>
        <v>0418 225 180</v>
      </c>
      <c r="H17" s="20" t="str">
        <f>IFERROR(INDEX(MasterTable[],MATCH(SearchResults[[#This Row],[Search Result]],MasterTable[Search Rank],0),6),"")</f>
        <v>john@cleaningcontractors.com.au</v>
      </c>
      <c r="I17" s="20" t="str">
        <f>IFERROR(INDEX(MasterTable[],MATCH(SearchResults[[#This Row],[Search Result]],MasterTable[Search Rank],0),7),"")</f>
        <v>68 Roberta Street, Tumbi Umbi NSW 2261</v>
      </c>
    </row>
    <row r="18" spans="2:9" ht="41.25" customHeight="1" x14ac:dyDescent="0.2">
      <c r="B18" s="4">
        <v>12</v>
      </c>
      <c r="C18" s="19" t="str">
        <f>IFERROR(INDEX(MasterTable[],MATCH(SearchResults[[#This Row],[Search Result]],MasterTable[Search Rank],0),1),"")</f>
        <v>Administrative And Support Services</v>
      </c>
      <c r="D18" s="19" t="str">
        <f>IFERROR(INDEX(MasterTable[],MATCH(SearchResults[[#This Row],[Search Result]],MasterTable[Search Rank],0),2),"")</f>
        <v>Building Cleaning, Pest Control and Gardening Services</v>
      </c>
      <c r="E18" s="19" t="str">
        <f>IFERROR(INDEX(MasterTable[],MATCH(SearchResults[[#This Row],[Search Result]],MasterTable[Search Rank],0),3),"")</f>
        <v>Building Services Contractors Association of Australia / Cleaning Council WA</v>
      </c>
      <c r="F18" s="20" t="str">
        <f>IFERROR(INDEX(MasterTable[],MATCH(SearchResults[[#This Row],[Search Result]],MasterTable[Search Rank],0),4),"")</f>
        <v>http://bscaa.com/</v>
      </c>
      <c r="G18" s="20" t="str">
        <f>IFERROR(INDEX(MasterTable[],MATCH(SearchResults[[#This Row],[Search Result]],MasterTable[Search Rank],0),5),"")</f>
        <v>1300 867 565</v>
      </c>
      <c r="H18" s="20" t="str">
        <f>IFERROR(INDEX(MasterTable[],MATCH(SearchResults[[#This Row],[Search Result]],MasterTable[Search Rank],0),6),"")</f>
        <v>admin@cleaningcouncilwa.com.au</v>
      </c>
      <c r="I18" s="20" t="str">
        <f>IFERROR(INDEX(MasterTable[],MATCH(SearchResults[[#This Row],[Search Result]],MasterTable[Search Rank],0),7),"")</f>
        <v>GPO Box 2739, Perth WA 6850</v>
      </c>
    </row>
    <row r="19" spans="2:9" ht="41.25" customHeight="1" x14ac:dyDescent="0.2">
      <c r="B19" s="4">
        <v>13</v>
      </c>
      <c r="C19" s="19" t="str">
        <f>IFERROR(INDEX(MasterTable[],MATCH(SearchResults[[#This Row],[Search Result]],MasterTable[Search Rank],0),1),"")</f>
        <v>Administrative And Support Services</v>
      </c>
      <c r="D19" s="19" t="str">
        <f>IFERROR(INDEX(MasterTable[],MATCH(SearchResults[[#This Row],[Search Result]],MasterTable[Search Rank],0),2),"")</f>
        <v>Building Cleaning, Pest Control and Gardening Services</v>
      </c>
      <c r="E19" s="19" t="str">
        <f>IFERROR(INDEX(MasterTable[],MATCH(SearchResults[[#This Row],[Search Result]],MasterTable[Search Rank],0),3),"")</f>
        <v>Facility Management Association</v>
      </c>
      <c r="F19" s="20" t="str">
        <f>IFERROR(INDEX(MasterTable[],MATCH(SearchResults[[#This Row],[Search Result]],MasterTable[Search Rank],0),4),"")</f>
        <v>https://www.fma.com.au/</v>
      </c>
      <c r="G19" s="20" t="str">
        <f>IFERROR(INDEX(MasterTable[],MATCH(SearchResults[[#This Row],[Search Result]],MasterTable[Search Rank],0),5),"")</f>
        <v>03 8641 6666</v>
      </c>
      <c r="H19" s="20" t="str">
        <f>IFERROR(INDEX(MasterTable[],MATCH(SearchResults[[#This Row],[Search Result]],MasterTable[Search Rank],0),6),"")</f>
        <v>N/A</v>
      </c>
      <c r="I19" s="20" t="str">
        <f>IFERROR(INDEX(MasterTable[],MATCH(SearchResults[[#This Row],[Search Result]],MasterTable[Search Rank],0),7),"")</f>
        <v>Suite 4.01, 838 Collins Street, Docklands VIC 3008</v>
      </c>
    </row>
    <row r="20" spans="2:9" ht="41.25" customHeight="1" x14ac:dyDescent="0.2">
      <c r="B20" s="4">
        <v>14</v>
      </c>
      <c r="C20" s="19" t="str">
        <f>IFERROR(INDEX(MasterTable[],MATCH(SearchResults[[#This Row],[Search Result]],MasterTable[Search Rank],0),1),"")</f>
        <v>Administrative And Support Services</v>
      </c>
      <c r="D20" s="19" t="str">
        <f>IFERROR(INDEX(MasterTable[],MATCH(SearchResults[[#This Row],[Search Result]],MasterTable[Search Rank],0),2),"")</f>
        <v>Building Cleaning, Pest Control and Gardening Services</v>
      </c>
      <c r="E20" s="19" t="str">
        <f>IFERROR(INDEX(MasterTable[],MATCH(SearchResults[[#This Row],[Search Result]],MasterTable[Search Rank],0),3),"")</f>
        <v>Australian Environmental Pest Managers Association</v>
      </c>
      <c r="F20" s="20" t="str">
        <f>IFERROR(INDEX(MasterTable[],MATCH(SearchResults[[#This Row],[Search Result]],MasterTable[Search Rank],0),4),"")</f>
        <v>https://www.aepma.com.au/</v>
      </c>
      <c r="G20" s="20" t="str">
        <f>IFERROR(INDEX(MasterTable[],MATCH(SearchResults[[#This Row],[Search Result]],MasterTable[Search Rank],0),5),"")</f>
        <v xml:space="preserve">1300 307 114 </v>
      </c>
      <c r="H20" s="20" t="str">
        <f>IFERROR(INDEX(MasterTable[],MATCH(SearchResults[[#This Row],[Search Result]],MasterTable[Search Rank],0),6),"")</f>
        <v>info@aepma.com.au</v>
      </c>
      <c r="I20" s="20" t="str">
        <f>IFERROR(INDEX(MasterTable[],MATCH(SearchResults[[#This Row],[Search Result]],MasterTable[Search Rank],0),7),"")</f>
        <v>Airport Gateway Business Centre, Unit 6 / 12 Navigator Place, Hendra QLD 4011</v>
      </c>
    </row>
    <row r="21" spans="2:9" ht="41.25" customHeight="1" x14ac:dyDescent="0.2">
      <c r="B21" s="4">
        <v>15</v>
      </c>
      <c r="C21" s="19" t="str">
        <f>IFERROR(INDEX(MasterTable[],MATCH(SearchResults[[#This Row],[Search Result]],MasterTable[Search Rank],0),1),"")</f>
        <v>Administrative And Support Services</v>
      </c>
      <c r="D21" s="19" t="str">
        <f>IFERROR(INDEX(MasterTable[],MATCH(SearchResults[[#This Row],[Search Result]],MasterTable[Search Rank],0),2),"")</f>
        <v>Building Cleaning, Pest Control and Gardening Services</v>
      </c>
      <c r="E21" s="19" t="str">
        <f>IFERROR(INDEX(MasterTable[],MATCH(SearchResults[[#This Row],[Search Result]],MasterTable[Search Rank],0),3),"")</f>
        <v>Nursery &amp; Garden Industry Western Australia</v>
      </c>
      <c r="F21" s="20" t="str">
        <f>IFERROR(INDEX(MasterTable[],MATCH(SearchResults[[#This Row],[Search Result]],MasterTable[Search Rank],0),4),"")</f>
        <v>http://www.ngiwa.com.au/</v>
      </c>
      <c r="G21" s="20" t="str">
        <f>IFERROR(INDEX(MasterTable[],MATCH(SearchResults[[#This Row],[Search Result]],MasterTable[Search Rank],0),5),"")</f>
        <v>0419 930 008</v>
      </c>
      <c r="H21" s="20" t="str">
        <f>IFERROR(INDEX(MasterTable[],MATCH(SearchResults[[#This Row],[Search Result]],MasterTable[Search Rank],0),6),"")</f>
        <v>reception@ngiwa.com.au</v>
      </c>
      <c r="I21" s="20" t="str">
        <f>IFERROR(INDEX(MasterTable[],MATCH(SearchResults[[#This Row],[Search Result]],MasterTable[Search Rank],0),7),"")</f>
        <v>PO Box 9067, Nicholson Rd, Subiaco WA 6008</v>
      </c>
    </row>
    <row r="22" spans="2:9" ht="41.25" customHeight="1" x14ac:dyDescent="0.2">
      <c r="B22" s="4">
        <v>16</v>
      </c>
      <c r="C22" s="19" t="str">
        <f>IFERROR(INDEX(MasterTable[],MATCH(SearchResults[[#This Row],[Search Result]],MasterTable[Search Rank],0),1),"")</f>
        <v>Administrative And Support Services</v>
      </c>
      <c r="D22" s="19" t="str">
        <f>IFERROR(INDEX(MasterTable[],MATCH(SearchResults[[#This Row],[Search Result]],MasterTable[Search Rank],0),2),"")</f>
        <v>Other Administrative Services</v>
      </c>
      <c r="E22" s="19" t="str">
        <f>IFERROR(INDEX(MasterTable[],MATCH(SearchResults[[#This Row],[Search Result]],MasterTable[Search Rank],0),3),"")</f>
        <v>Austcontact Association (telemarketing and call centres)</v>
      </c>
      <c r="F22" s="20" t="str">
        <f>IFERROR(INDEX(MasterTable[],MATCH(SearchResults[[#This Row],[Search Result]],MasterTable[Search Rank],0),4),"")</f>
        <v>https://www.auscontact.com.au/</v>
      </c>
      <c r="G22" s="20" t="str">
        <f>IFERROR(INDEX(MasterTable[],MATCH(SearchResults[[#This Row],[Search Result]],MasterTable[Search Rank],0),5),"")</f>
        <v>1800 025 727</v>
      </c>
      <c r="H22" s="20" t="str">
        <f>IFERROR(INDEX(MasterTable[],MATCH(SearchResults[[#This Row],[Search Result]],MasterTable[Search Rank],0),6),"")</f>
        <v>auscontact@auscontact.com.au</v>
      </c>
      <c r="I22" s="20" t="str">
        <f>IFERROR(INDEX(MasterTable[],MATCH(SearchResults[[#This Row],[Search Result]],MasterTable[Search Rank],0),7),"")</f>
        <v>PO Box 129, St Leonards NSW 1590</v>
      </c>
    </row>
    <row r="23" spans="2:9" ht="41.25" customHeight="1" x14ac:dyDescent="0.2">
      <c r="B23" s="4">
        <v>17</v>
      </c>
      <c r="C23" s="19" t="str">
        <f>IFERROR(INDEX(MasterTable[],MATCH(SearchResults[[#This Row],[Search Result]],MasterTable[Search Rank],0),1),"")</f>
        <v>Administrative And Support Services</v>
      </c>
      <c r="D23" s="19" t="str">
        <f>IFERROR(INDEX(MasterTable[],MATCH(SearchResults[[#This Row],[Search Result]],MasterTable[Search Rank],0),2),"")</f>
        <v>Other Administrative Services</v>
      </c>
      <c r="E23" s="19" t="str">
        <f>IFERROR(INDEX(MasterTable[],MATCH(SearchResults[[#This Row],[Search Result]],MasterTable[Search Rank],0),3),"")</f>
        <v>Australian Collectors and Debt Buyers Association</v>
      </c>
      <c r="F23" s="20" t="str">
        <f>IFERROR(INDEX(MasterTable[],MATCH(SearchResults[[#This Row],[Search Result]],MasterTable[Search Rank],0),4),"")</f>
        <v>http://www.acdba.com/</v>
      </c>
      <c r="G23" s="20" t="str">
        <f>IFERROR(INDEX(MasterTable[],MATCH(SearchResults[[#This Row],[Search Result]],MasterTable[Search Rank],0),5),"")</f>
        <v>02 4925 2099</v>
      </c>
      <c r="H23" s="20" t="str">
        <f>IFERROR(INDEX(MasterTable[],MATCH(SearchResults[[#This Row],[Search Result]],MasterTable[Search Rank],0),6),"")</f>
        <v>N/A</v>
      </c>
      <c r="I23" s="20" t="str">
        <f>IFERROR(INDEX(MasterTable[],MATCH(SearchResults[[#This Row],[Search Result]],MasterTable[Search Rank],0),7),"")</f>
        <v xml:space="preserve">PO Box 295, Waratah NSW 2298 </v>
      </c>
    </row>
    <row r="24" spans="2:9" ht="41.25" customHeight="1" x14ac:dyDescent="0.2">
      <c r="B24" s="4">
        <v>18</v>
      </c>
      <c r="C24" s="19" t="str">
        <f>IFERROR(INDEX(MasterTable[],MATCH(SearchResults[[#This Row],[Search Result]],MasterTable[Search Rank],0),1),"")</f>
        <v>Administrative And Support Services</v>
      </c>
      <c r="D24" s="19" t="str">
        <f>IFERROR(INDEX(MasterTable[],MATCH(SearchResults[[#This Row],[Search Result]],MasterTable[Search Rank],0),2),"")</f>
        <v>Other Administrative Services</v>
      </c>
      <c r="E24" s="19" t="str">
        <f>IFERROR(INDEX(MasterTable[],MATCH(SearchResults[[#This Row],[Search Result]],MasterTable[Search Rank],0),3),"")</f>
        <v>National Employment Services Association</v>
      </c>
      <c r="F24" s="20" t="str">
        <f>IFERROR(INDEX(MasterTable[],MATCH(SearchResults[[#This Row],[Search Result]],MasterTable[Search Rank],0),4),"")</f>
        <v>https://www.nesa.com.au/</v>
      </c>
      <c r="G24" s="20" t="str">
        <f>IFERROR(INDEX(MasterTable[],MATCH(SearchResults[[#This Row],[Search Result]],MasterTable[Search Rank],0),5),"")</f>
        <v>03 9624 2300</v>
      </c>
      <c r="H24" s="20" t="str">
        <f>IFERROR(INDEX(MasterTable[],MATCH(SearchResults[[#This Row],[Search Result]],MasterTable[Search Rank],0),6),"")</f>
        <v>nesa@nesa.com.au</v>
      </c>
      <c r="I24" s="20" t="str">
        <f>IFERROR(INDEX(MasterTable[],MATCH(SearchResults[[#This Row],[Search Result]],MasterTable[Search Rank],0),7),"")</f>
        <v>Level 8, 20-22 Albert Road, South Melbourne VIC 3205</v>
      </c>
    </row>
    <row r="25" spans="2:9" ht="41.25" customHeight="1" x14ac:dyDescent="0.2">
      <c r="B25" s="4">
        <v>19</v>
      </c>
      <c r="C25" s="19" t="str">
        <f>IFERROR(INDEX(MasterTable[],MATCH(SearchResults[[#This Row],[Search Result]],MasterTable[Search Rank],0),1),"")</f>
        <v>Administrative And Support Services</v>
      </c>
      <c r="D25" s="19" t="str">
        <f>IFERROR(INDEX(MasterTable[],MATCH(SearchResults[[#This Row],[Search Result]],MasterTable[Search Rank],0),2),"")</f>
        <v>Other Administrative Services</v>
      </c>
      <c r="E25" s="19" t="str">
        <f>IFERROR(INDEX(MasterTable[],MATCH(SearchResults[[#This Row],[Search Result]],MasterTable[Search Rank],0),3),"")</f>
        <v>Australian Institute of Office Professionals</v>
      </c>
      <c r="F25" s="20" t="str">
        <f>IFERROR(INDEX(MasterTable[],MATCH(SearchResults[[#This Row],[Search Result]],MasterTable[Search Rank],0),4),"")</f>
        <v>http://www.aiop.com.au/</v>
      </c>
      <c r="G25" s="20" t="str">
        <f>IFERROR(INDEX(MasterTable[],MATCH(SearchResults[[#This Row],[Search Result]],MasterTable[Search Rank],0),5),"")</f>
        <v>08 6102 2516</v>
      </c>
      <c r="H25" s="20" t="str">
        <f>IFERROR(INDEX(MasterTable[],MATCH(SearchResults[[#This Row],[Search Result]],MasterTable[Search Rank],0),6),"")</f>
        <v>admin@aiop.com.au</v>
      </c>
      <c r="I25" s="20" t="str">
        <f>IFERROR(INDEX(MasterTable[],MATCH(SearchResults[[#This Row],[Search Result]],MasterTable[Search Rank],0),7),"")</f>
        <v>4/377 Newcastle St, Northbridge WA 6003</v>
      </c>
    </row>
    <row r="26" spans="2:9" ht="41.25" customHeight="1" x14ac:dyDescent="0.2">
      <c r="B26" s="4">
        <v>20</v>
      </c>
      <c r="C26" s="19" t="str">
        <f>IFERROR(INDEX(MasterTable[],MATCH(SearchResults[[#This Row],[Search Result]],MasterTable[Search Rank],0),1),"")</f>
        <v>Administrative And Support Services</v>
      </c>
      <c r="D26" s="19" t="str">
        <f>IFERROR(INDEX(MasterTable[],MATCH(SearchResults[[#This Row],[Search Result]],MasterTable[Search Rank],0),2),"")</f>
        <v>Travel Agency and Tour Arrangement Services</v>
      </c>
      <c r="E26" s="19" t="str">
        <f>IFERROR(INDEX(MasterTable[],MATCH(SearchResults[[#This Row],[Search Result]],MasterTable[Search Rank],0),3),"")</f>
        <v>Council of Australian Tour Operators</v>
      </c>
      <c r="F26" s="20" t="str">
        <f>IFERROR(INDEX(MasterTable[],MATCH(SearchResults[[#This Row],[Search Result]],MasterTable[Search Rank],0),4),"")</f>
        <v>https://www.cato.travel/</v>
      </c>
      <c r="G26" s="20" t="str">
        <f>IFERROR(INDEX(MasterTable[],MATCH(SearchResults[[#This Row],[Search Result]],MasterTable[Search Rank],0),5),"")</f>
        <v>02 9287 9900</v>
      </c>
      <c r="H26" s="20" t="str">
        <f>IFERROR(INDEX(MasterTable[],MATCH(SearchResults[[#This Row],[Search Result]],MasterTable[Search Rank],0),6),"")</f>
        <v>N/A</v>
      </c>
      <c r="I26" s="20" t="str">
        <f>IFERROR(INDEX(MasterTable[],MATCH(SearchResults[[#This Row],[Search Result]],MasterTable[Search Rank],0),7),"")</f>
        <v>Level 3, 309 Pitt Street, Sydney NSW 2000</v>
      </c>
    </row>
    <row r="27" spans="2:9" ht="41.25" customHeight="1" x14ac:dyDescent="0.2">
      <c r="B27" s="4">
        <v>21</v>
      </c>
      <c r="C27" s="19" t="str">
        <f>IFERROR(INDEX(MasterTable[],MATCH(SearchResults[[#This Row],[Search Result]],MasterTable[Search Rank],0),1),"")</f>
        <v>Administrative And Support Services</v>
      </c>
      <c r="D27" s="19" t="str">
        <f>IFERROR(INDEX(MasterTable[],MATCH(SearchResults[[#This Row],[Search Result]],MasterTable[Search Rank],0),2),"")</f>
        <v>Travel Agency and Tour Arrangement Services</v>
      </c>
      <c r="E27" s="19" t="str">
        <f>IFERROR(INDEX(MasterTable[],MATCH(SearchResults[[#This Row],[Search Result]],MasterTable[Search Rank],0),3),"")</f>
        <v>Australian Federation of Travel Agents</v>
      </c>
      <c r="F27" s="20" t="str">
        <f>IFERROR(INDEX(MasterTable[],MATCH(SearchResults[[#This Row],[Search Result]],MasterTable[Search Rank],0),4),"")</f>
        <v>http://www.afta.com.au/</v>
      </c>
      <c r="G27" s="20" t="str">
        <f>IFERROR(INDEX(MasterTable[],MATCH(SearchResults[[#This Row],[Search Result]],MasterTable[Search Rank],0),5),"")</f>
        <v>1300 363 416</v>
      </c>
      <c r="H27" s="20" t="str">
        <f>IFERROR(INDEX(MasterTable[],MATCH(SearchResults[[#This Row],[Search Result]],MasterTable[Search Rank],0),6),"")</f>
        <v>afta@afta.com.au</v>
      </c>
      <c r="I27" s="20" t="str">
        <f>IFERROR(INDEX(MasterTable[],MATCH(SearchResults[[#This Row],[Search Result]],MasterTable[Search Rank],0),7),"")</f>
        <v>Level 3, 309 Pitt St, Sydney NSW 2000</v>
      </c>
    </row>
    <row r="28" spans="2:9" ht="41.25" customHeight="1" x14ac:dyDescent="0.2">
      <c r="B28" s="4">
        <v>22</v>
      </c>
      <c r="C28" s="19" t="str">
        <f>IFERROR(INDEX(MasterTable[],MATCH(SearchResults[[#This Row],[Search Result]],MasterTable[Search Rank],0),1),"")</f>
        <v>Administrative And Support Services</v>
      </c>
      <c r="D28" s="19" t="str">
        <f>IFERROR(INDEX(MasterTable[],MATCH(SearchResults[[#This Row],[Search Result]],MasterTable[Search Rank],0),2),"")</f>
        <v>Travel Agency and Tour Arrangement Services</v>
      </c>
      <c r="E28" s="19" t="str">
        <f>IFERROR(INDEX(MasterTable[],MATCH(SearchResults[[#This Row],[Search Result]],MasterTable[Search Rank],0),3),"")</f>
        <v>Tour Guides WA</v>
      </c>
      <c r="F28" s="20" t="str">
        <f>IFERROR(INDEX(MasterTable[],MATCH(SearchResults[[#This Row],[Search Result]],MasterTable[Search Rank],0),4),"")</f>
        <v>http://tgwa.asn.au/</v>
      </c>
      <c r="G28" s="20" t="str">
        <f>IFERROR(INDEX(MasterTable[],MATCH(SearchResults[[#This Row],[Search Result]],MasterTable[Search Rank],0),5),"")</f>
        <v>08 9255 4393</v>
      </c>
      <c r="H28" s="20" t="str">
        <f>IFERROR(INDEX(MasterTable[],MATCH(SearchResults[[#This Row],[Search Result]],MasterTable[Search Rank],0),6),"")</f>
        <v>tourguideswa@westnet.com.au</v>
      </c>
      <c r="I28" s="20" t="str">
        <f>IFERROR(INDEX(MasterTable[],MATCH(SearchResults[[#This Row],[Search Result]],MasterTable[Search Rank],0),7),"")</f>
        <v>N/A</v>
      </c>
    </row>
    <row r="29" spans="2:9" ht="41.25" customHeight="1" x14ac:dyDescent="0.2">
      <c r="B29" s="4">
        <v>23</v>
      </c>
      <c r="C29" s="19" t="str">
        <f>IFERROR(INDEX(MasterTable[],MATCH(SearchResults[[#This Row],[Search Result]],MasterTable[Search Rank],0),1),"")</f>
        <v>Agriculture, Forestry &amp; Fishing</v>
      </c>
      <c r="D29" s="19" t="str">
        <f>IFERROR(INDEX(MasterTable[],MATCH(SearchResults[[#This Row],[Search Result]],MasterTable[Search Rank],0),2),"")</f>
        <v>Agriculture and Fishing Support Services</v>
      </c>
      <c r="E29" s="19" t="str">
        <f>IFERROR(INDEX(MasterTable[],MATCH(SearchResults[[#This Row],[Search Result]],MasterTable[Search Rank],0),3),"")</f>
        <v>Shearing Contractors Association of Australia</v>
      </c>
      <c r="F29" s="20" t="str">
        <f>IFERROR(INDEX(MasterTable[],MATCH(SearchResults[[#This Row],[Search Result]],MasterTable[Search Rank],0),4),"")</f>
        <v>http://www.scaa.org.au/</v>
      </c>
      <c r="G29" s="20" t="str">
        <f>IFERROR(INDEX(MasterTable[],MATCH(SearchResults[[#This Row],[Search Result]],MasterTable[Search Rank],0),5),"")</f>
        <v>0412 600 58</v>
      </c>
      <c r="H29" s="20" t="str">
        <f>IFERROR(INDEX(MasterTable[],MATCH(SearchResults[[#This Row],[Search Result]],MasterTable[Search Rank],0),6),"")</f>
        <v>scaa@scaa.org.au</v>
      </c>
      <c r="I29" s="20" t="str">
        <f>IFERROR(INDEX(MasterTable[],MATCH(SearchResults[[#This Row],[Search Result]],MasterTable[Search Rank],0),7),"")</f>
        <v>Level 11, 68 Alfred Street, Milsons Point NSW 2061</v>
      </c>
    </row>
    <row r="30" spans="2:9" ht="41.25" customHeight="1" x14ac:dyDescent="0.2">
      <c r="B30" s="4">
        <v>24</v>
      </c>
      <c r="C30" s="19" t="str">
        <f>IFERROR(INDEX(MasterTable[],MATCH(SearchResults[[#This Row],[Search Result]],MasterTable[Search Rank],0),1),"")</f>
        <v>Agriculture, Forestry &amp; Fishing</v>
      </c>
      <c r="D30" s="19" t="str">
        <f>IFERROR(INDEX(MasterTable[],MATCH(SearchResults[[#This Row],[Search Result]],MasterTable[Search Rank],0),2),"")</f>
        <v>Agriculture and Fishing Support Services</v>
      </c>
      <c r="E30" s="19" t="str">
        <f>IFERROR(INDEX(MasterTable[],MATCH(SearchResults[[#This Row],[Search Result]],MasterTable[Search Rank],0),3),"")</f>
        <v>WA Shearing Industry Association</v>
      </c>
      <c r="F30" s="20" t="str">
        <f>IFERROR(INDEX(MasterTable[],MATCH(SearchResults[[#This Row],[Search Result]],MasterTable[Search Rank],0),4),"")</f>
        <v>http://www.wasca.asn.au/</v>
      </c>
      <c r="G30" s="20" t="str">
        <f>IFERROR(INDEX(MasterTable[],MATCH(SearchResults[[#This Row],[Search Result]],MasterTable[Search Rank],0),5),"")</f>
        <v>0427 552 225</v>
      </c>
      <c r="H30" s="20" t="str">
        <f>IFERROR(INDEX(MasterTable[],MATCH(SearchResults[[#This Row],[Search Result]],MasterTable[Search Rank],0),6),"")</f>
        <v>N/A</v>
      </c>
      <c r="I30" s="20" t="str">
        <f>IFERROR(INDEX(MasterTable[],MATCH(SearchResults[[#This Row],[Search Result]],MasterTable[Search Rank],0),7),"")</f>
        <v>PO Box 792, Fremantle WA 6959</v>
      </c>
    </row>
    <row r="31" spans="2:9" ht="41.25" customHeight="1" x14ac:dyDescent="0.2">
      <c r="B31" s="4">
        <v>25</v>
      </c>
      <c r="C31" s="19" t="str">
        <f>IFERROR(INDEX(MasterTable[],MATCH(SearchResults[[#This Row],[Search Result]],MasterTable[Search Rank],0),1),"")</f>
        <v>Agriculture, Forestry &amp; Fishing</v>
      </c>
      <c r="D31" s="19" t="str">
        <f>IFERROR(INDEX(MasterTable[],MATCH(SearchResults[[#This Row],[Search Result]],MasterTable[Search Rank],0),2),"")</f>
        <v>Aquaculture</v>
      </c>
      <c r="E31" s="19" t="str">
        <f>IFERROR(INDEX(MasterTable[],MATCH(SearchResults[[#This Row],[Search Result]],MasterTable[Search Rank],0),3),"")</f>
        <v>Aquaculture Council of Western Australia</v>
      </c>
      <c r="F31" s="20" t="str">
        <f>IFERROR(INDEX(MasterTable[],MATCH(SearchResults[[#This Row],[Search Result]],MasterTable[Search Rank],0),4),"")</f>
        <v>http://www.aquaculturecouncilwa.com/</v>
      </c>
      <c r="G31" s="20" t="str">
        <f>IFERROR(INDEX(MasterTable[],MATCH(SearchResults[[#This Row],[Search Result]],MasterTable[Search Rank],0),5),"")</f>
        <v>08 9432 7777</v>
      </c>
      <c r="H31" s="20" t="str">
        <f>IFERROR(INDEX(MasterTable[],MATCH(SearchResults[[#This Row],[Search Result]],MasterTable[Search Rank],0),6),"")</f>
        <v>eo@aquaculturecouncilwa.com</v>
      </c>
      <c r="I31" s="20" t="str">
        <f>IFERROR(INDEX(MasterTable[],MATCH(SearchResults[[#This Row],[Search Result]],MasterTable[Search Rank],0),7),"")</f>
        <v>PO Box 1605, Fremantle WA 6959</v>
      </c>
    </row>
    <row r="32" spans="2:9" ht="41.25" customHeight="1" x14ac:dyDescent="0.2">
      <c r="B32" s="4">
        <v>26</v>
      </c>
      <c r="C32" s="19" t="str">
        <f>IFERROR(INDEX(MasterTable[],MATCH(SearchResults[[#This Row],[Search Result]],MasterTable[Search Rank],0),1),"")</f>
        <v>Agriculture, Forestry &amp; Fishing</v>
      </c>
      <c r="D32" s="19" t="str">
        <f>IFERROR(INDEX(MasterTable[],MATCH(SearchResults[[#This Row],[Search Result]],MasterTable[Search Rank],0),2),"")</f>
        <v>Aquaculture</v>
      </c>
      <c r="E32" s="19" t="str">
        <f>IFERROR(INDEX(MasterTable[],MATCH(SearchResults[[#This Row],[Search Result]],MasterTable[Search Rank],0),3),"")</f>
        <v>Marron Growers Association of Western Australia</v>
      </c>
      <c r="F32" s="20" t="str">
        <f>IFERROR(INDEX(MasterTable[],MATCH(SearchResults[[#This Row],[Search Result]],MasterTable[Search Rank],0),4),"")</f>
        <v>https://www.marrongrowers.org</v>
      </c>
      <c r="G32" s="20" t="str">
        <f>IFERROR(INDEX(MasterTable[],MATCH(SearchResults[[#This Row],[Search Result]],MasterTable[Search Rank],0),5),"")</f>
        <v>N/A</v>
      </c>
      <c r="H32" s="20" t="str">
        <f>IFERROR(INDEX(MasterTable[],MATCH(SearchResults[[#This Row],[Search Result]],MasterTable[Search Rank],0),6),"")</f>
        <v>secretary@marrongrowers.org</v>
      </c>
      <c r="I32" s="20" t="str">
        <f>IFERROR(INDEX(MasterTable[],MATCH(SearchResults[[#This Row],[Search Result]],MasterTable[Search Rank],0),7),"")</f>
        <v>PO Box 964, Manjimup Western Australia 6258</v>
      </c>
    </row>
    <row r="33" spans="2:9" ht="41.25" customHeight="1" x14ac:dyDescent="0.2">
      <c r="B33" s="4">
        <v>27</v>
      </c>
      <c r="C33" s="16" t="str">
        <f>IFERROR(INDEX(MasterTable[],MATCH(SearchResults[[#This Row],[Search Result]],MasterTable[Search Rank],0),1),"")</f>
        <v>Agriculture, Forestry &amp; Fishing</v>
      </c>
      <c r="D33" s="16" t="str">
        <f>IFERROR(INDEX(MasterTable[],MATCH(SearchResults[[#This Row],[Search Result]],MasterTable[Search Rank],0),2),"")</f>
        <v>Aquaculture</v>
      </c>
      <c r="E33" s="16" t="str">
        <f>IFERROR(INDEX(MasterTable[],MATCH(SearchResults[[#This Row],[Search Result]],MasterTable[Search Rank],0),3),"")</f>
        <v>Marine Fishfarmers Association</v>
      </c>
      <c r="F33" s="21" t="str">
        <f>IFERROR(INDEX(MasterTable[],MATCH(SearchResults[[#This Row],[Search Result]],MasterTable[Search Rank],0),4),"")</f>
        <v>N/A</v>
      </c>
      <c r="G33" s="21" t="str">
        <f>IFERROR(INDEX(MasterTable[],MATCH(SearchResults[[#This Row],[Search Result]],MasterTable[Search Rank],0),5),"")</f>
        <v>08 9239 8030</v>
      </c>
      <c r="H33" s="21" t="str">
        <f>IFERROR(INDEX(MasterTable[],MATCH(SearchResults[[#This Row],[Search Result]],MasterTable[Search Rank],0),6),"")</f>
        <v>greg.jenkins@challenger.wa.edu.au</v>
      </c>
      <c r="I33" s="21" t="str">
        <f>IFERROR(INDEX(MasterTable[],MATCH(SearchResults[[#This Row],[Search Result]],MasterTable[Search Rank],0),7),"")</f>
        <v>1 Fleet St, Fremantle WA 6160</v>
      </c>
    </row>
    <row r="34" spans="2:9" ht="41.25" customHeight="1" x14ac:dyDescent="0.2">
      <c r="B34" s="4">
        <v>28</v>
      </c>
      <c r="C34" s="16" t="str">
        <f>IFERROR(INDEX(MasterTable[],MATCH(SearchResults[[#This Row],[Search Result]],MasterTable[Search Rank],0),1),"")</f>
        <v>Agriculture, Forestry &amp; Fishing</v>
      </c>
      <c r="D34" s="16" t="str">
        <f>IFERROR(INDEX(MasterTable[],MATCH(SearchResults[[#This Row],[Search Result]],MasterTable[Search Rank],0),2),"")</f>
        <v>Aquaculture</v>
      </c>
      <c r="E34" s="16" t="str">
        <f>IFERROR(INDEX(MasterTable[],MATCH(SearchResults[[#This Row],[Search Result]],MasterTable[Search Rank],0),3),"")</f>
        <v>Australian Barramundi Farmers Association</v>
      </c>
      <c r="F34" s="21" t="str">
        <f>IFERROR(INDEX(MasterTable[],MATCH(SearchResults[[#This Row],[Search Result]],MasterTable[Search Rank],0),4),"")</f>
        <v>http://www.abfa.org.au/</v>
      </c>
      <c r="G34" s="21" t="str">
        <f>IFERROR(INDEX(MasterTable[],MATCH(SearchResults[[#This Row],[Search Result]],MasterTable[Search Rank],0),5),"")</f>
        <v>0401 692 601</v>
      </c>
      <c r="H34" s="21" t="str">
        <f>IFERROR(INDEX(MasterTable[],MATCH(SearchResults[[#This Row],[Search Result]],MasterTable[Search Rank],0),6),"")</f>
        <v>info@abfa.org.au</v>
      </c>
      <c r="I34" s="21" t="str">
        <f>IFERROR(INDEX(MasterTable[],MATCH(SearchResults[[#This Row],[Search Result]],MasterTable[Search Rank],0),7),"")</f>
        <v>PO Box 26, Cooroy QLD 4563</v>
      </c>
    </row>
    <row r="35" spans="2:9" ht="41.25" customHeight="1" x14ac:dyDescent="0.2">
      <c r="B35" s="4">
        <v>29</v>
      </c>
      <c r="C35" s="16" t="str">
        <f>IFERROR(INDEX(MasterTable[],MATCH(SearchResults[[#This Row],[Search Result]],MasterTable[Search Rank],0),1),"")</f>
        <v>Agriculture, Forestry &amp; Fishing</v>
      </c>
      <c r="D35" s="16" t="str">
        <f>IFERROR(INDEX(MasterTable[],MATCH(SearchResults[[#This Row],[Search Result]],MasterTable[Search Rank],0),2),"")</f>
        <v>Aquaculture</v>
      </c>
      <c r="E35" s="16" t="str">
        <f>IFERROR(INDEX(MasterTable[],MATCH(SearchResults[[#This Row],[Search Result]],MasterTable[Search Rank],0),3),"")</f>
        <v>WA Fishing Industry Council</v>
      </c>
      <c r="F35" s="21" t="str">
        <f>IFERROR(INDEX(MasterTable[],MATCH(SearchResults[[#This Row],[Search Result]],MasterTable[Search Rank],0),4),"")</f>
        <v>http://www.wafic.org.au/</v>
      </c>
      <c r="G35" s="21" t="str">
        <f>IFERROR(INDEX(MasterTable[],MATCH(SearchResults[[#This Row],[Search Result]],MasterTable[Search Rank],0),5),"")</f>
        <v>08 9432 7777</v>
      </c>
      <c r="H35" s="21" t="str">
        <f>IFERROR(INDEX(MasterTable[],MATCH(SearchResults[[#This Row],[Search Result]],MasterTable[Search Rank],0),6),"")</f>
        <v>reception@wafic.org.au</v>
      </c>
      <c r="I35" s="21" t="str">
        <f>IFERROR(INDEX(MasterTable[],MATCH(SearchResults[[#This Row],[Search Result]],MasterTable[Search Rank],0),7),"")</f>
        <v>Level 1, 56 Marine Terrace, Fremantle WA 6160</v>
      </c>
    </row>
    <row r="36" spans="2:9" ht="41.25" customHeight="1" x14ac:dyDescent="0.2">
      <c r="B36" s="4">
        <v>30</v>
      </c>
      <c r="C36" s="16" t="str">
        <f>IFERROR(INDEX(MasterTable[],MATCH(SearchResults[[#This Row],[Search Result]],MasterTable[Search Rank],0),1),"")</f>
        <v>Agriculture, Forestry &amp; Fishing</v>
      </c>
      <c r="D36" s="16" t="str">
        <f>IFERROR(INDEX(MasterTable[],MATCH(SearchResults[[#This Row],[Search Result]],MasterTable[Search Rank],0),2),"")</f>
        <v>Dairy Cattle Farming</v>
      </c>
      <c r="E36" s="16" t="str">
        <f>IFERROR(INDEX(MasterTable[],MATCH(SearchResults[[#This Row],[Search Result]],MasterTable[Search Rank],0),3),"")</f>
        <v>Australian Dairy Farmers</v>
      </c>
      <c r="F36" s="21" t="str">
        <f>IFERROR(INDEX(MasterTable[],MATCH(SearchResults[[#This Row],[Search Result]],MasterTable[Search Rank],0),4),"")</f>
        <v>http://www.australiandairyfarmers.com.au/contact-australian-dairy-farmers</v>
      </c>
      <c r="G36" s="21" t="str">
        <f>IFERROR(INDEX(MasterTable[],MATCH(SearchResults[[#This Row],[Search Result]],MasterTable[Search Rank],0),5),"")</f>
        <v>03 8621 4200 </v>
      </c>
      <c r="H36" s="21" t="str">
        <f>IFERROR(INDEX(MasterTable[],MATCH(SearchResults[[#This Row],[Search Result]],MasterTable[Search Rank],0),6),"")</f>
        <v>reception@australiandairyfarmers.com.au</v>
      </c>
      <c r="I36" s="21" t="str">
        <f>IFERROR(INDEX(MasterTable[],MATCH(SearchResults[[#This Row],[Search Result]],MasterTable[Search Rank],0),7),"")</f>
        <v>Level 2 Swann House, 22 William Street, Melbourne VIC 3000</v>
      </c>
    </row>
    <row r="37" spans="2:9" ht="41.25" customHeight="1" x14ac:dyDescent="0.2">
      <c r="B37" s="4">
        <v>31</v>
      </c>
      <c r="C37" s="16" t="str">
        <f>IFERROR(INDEX(MasterTable[],MATCH(SearchResults[[#This Row],[Search Result]],MasterTable[Search Rank],0),1),"")</f>
        <v>Agriculture, Forestry &amp; Fishing</v>
      </c>
      <c r="D37" s="16" t="str">
        <f>IFERROR(INDEX(MasterTable[],MATCH(SearchResults[[#This Row],[Search Result]],MasterTable[Search Rank],0),2),"")</f>
        <v>Dairy Cattle Farming</v>
      </c>
      <c r="E37" s="16" t="str">
        <f>IFERROR(INDEX(MasterTable[],MATCH(SearchResults[[#This Row],[Search Result]],MasterTable[Search Rank],0),3),"")</f>
        <v>Dairy Australia</v>
      </c>
      <c r="F37" s="21" t="str">
        <f>IFERROR(INDEX(MasterTable[],MATCH(SearchResults[[#This Row],[Search Result]],MasterTable[Search Rank],0),4),"")</f>
        <v>http://www.dairyaustralia.com.au/</v>
      </c>
      <c r="G37" s="21" t="str">
        <f>IFERROR(INDEX(MasterTable[],MATCH(SearchResults[[#This Row],[Search Result]],MasterTable[Search Rank],0),5),"")</f>
        <v>03 9694 3777</v>
      </c>
      <c r="H37" s="21" t="str">
        <f>IFERROR(INDEX(MasterTable[],MATCH(SearchResults[[#This Row],[Search Result]],MasterTable[Search Rank],0),6),"")</f>
        <v>N/A</v>
      </c>
      <c r="I37" s="21" t="str">
        <f>IFERROR(INDEX(MasterTable[],MATCH(SearchResults[[#This Row],[Search Result]],MasterTable[Search Rank],0),7),"")</f>
        <v>Level 5, IBM Centre, 60 City Road, Southbank Victoria 3006</v>
      </c>
    </row>
    <row r="38" spans="2:9" ht="41.25" customHeight="1" x14ac:dyDescent="0.2">
      <c r="B38" s="4">
        <v>32</v>
      </c>
      <c r="C38" s="16" t="str">
        <f>IFERROR(INDEX(MasterTable[],MATCH(SearchResults[[#This Row],[Search Result]],MasterTable[Search Rank],0),1),"")</f>
        <v>Agriculture, Forestry &amp; Fishing</v>
      </c>
      <c r="D38" s="16" t="str">
        <f>IFERROR(INDEX(MasterTable[],MATCH(SearchResults[[#This Row],[Search Result]],MasterTable[Search Rank],0),2),"")</f>
        <v>Dairy Cattle Farming</v>
      </c>
      <c r="E38" s="16" t="str">
        <f>IFERROR(INDEX(MasterTable[],MATCH(SearchResults[[#This Row],[Search Result]],MasterTable[Search Rank],0),3),"")</f>
        <v>Western Dairy</v>
      </c>
      <c r="F38" s="21" t="str">
        <f>IFERROR(INDEX(MasterTable[],MATCH(SearchResults[[#This Row],[Search Result]],MasterTable[Search Rank],0),4),"")</f>
        <v>http://www.westerndairy.com.au/</v>
      </c>
      <c r="G38" s="21" t="str">
        <f>IFERROR(INDEX(MasterTable[],MATCH(SearchResults[[#This Row],[Search Result]],MasterTable[Search Rank],0),5),"")</f>
        <v>08 9724 2420</v>
      </c>
      <c r="H38" s="21" t="str">
        <f>IFERROR(INDEX(MasterTable[],MATCH(SearchResults[[#This Row],[Search Result]],MasterTable[Search Rank],0),6),"")</f>
        <v>Kirk.Reynolds@westerndairy.com.au</v>
      </c>
      <c r="I38" s="21" t="str">
        <f>IFERROR(INDEX(MasterTable[],MATCH(SearchResults[[#This Row],[Search Result]],MasterTable[Search Rank],0),7),"")</f>
        <v>PO Box 5066, Bunbury WA 6230</v>
      </c>
    </row>
    <row r="39" spans="2:9" ht="41.25" customHeight="1" x14ac:dyDescent="0.2">
      <c r="B39" s="4">
        <v>33</v>
      </c>
      <c r="C39" s="16" t="str">
        <f>IFERROR(INDEX(MasterTable[],MATCH(SearchResults[[#This Row],[Search Result]],MasterTable[Search Rank],0),1),"")</f>
        <v>Agriculture, Forestry &amp; Fishing</v>
      </c>
      <c r="D39" s="16" t="str">
        <f>IFERROR(INDEX(MasterTable[],MATCH(SearchResults[[#This Row],[Search Result]],MasterTable[Search Rank],0),2),"")</f>
        <v>Fishing</v>
      </c>
      <c r="E39" s="16" t="str">
        <f>IFERROR(INDEX(MasterTable[],MATCH(SearchResults[[#This Row],[Search Result]],MasterTable[Search Rank],0),3),"")</f>
        <v>Pearl Producers Association of Australia</v>
      </c>
      <c r="F39" s="21" t="str">
        <f>IFERROR(INDEX(MasterTable[],MATCH(SearchResults[[#This Row],[Search Result]],MasterTable[Search Rank],0),4),"")</f>
        <v>N/A</v>
      </c>
      <c r="G39" s="21" t="str">
        <f>IFERROR(INDEX(MasterTable[],MATCH(SearchResults[[#This Row],[Search Result]],MasterTable[Search Rank],0),5),"")</f>
        <v>0452 379 054</v>
      </c>
      <c r="H39" s="21" t="str">
        <f>IFERROR(INDEX(MasterTable[],MATCH(SearchResults[[#This Row],[Search Result]],MasterTable[Search Rank],0),6),"")</f>
        <v>aaron@pearlproducersaustralia.com</v>
      </c>
      <c r="I39" s="21" t="str">
        <f>IFERROR(INDEX(MasterTable[],MATCH(SearchResults[[#This Row],[Search Result]],MasterTable[Search Rank],0),7),"")</f>
        <v>N/A</v>
      </c>
    </row>
    <row r="40" spans="2:9" ht="41.25" customHeight="1" x14ac:dyDescent="0.2">
      <c r="B40" s="4">
        <v>34</v>
      </c>
      <c r="C40" s="16" t="str">
        <f>IFERROR(INDEX(MasterTable[],MATCH(SearchResults[[#This Row],[Search Result]],MasterTable[Search Rank],0),1),"")</f>
        <v>Agriculture, Forestry &amp; Fishing</v>
      </c>
      <c r="D40" s="16" t="str">
        <f>IFERROR(INDEX(MasterTable[],MATCH(SearchResults[[#This Row],[Search Result]],MasterTable[Search Rank],0),2),"")</f>
        <v>Fishing</v>
      </c>
      <c r="E40" s="16" t="str">
        <f>IFERROR(INDEX(MasterTable[],MATCH(SearchResults[[#This Row],[Search Result]],MasterTable[Search Rank],0),3),"")</f>
        <v>AMWING Pearl Producers Association</v>
      </c>
      <c r="F40" s="21" t="str">
        <f>IFERROR(INDEX(MasterTable[],MATCH(SearchResults[[#This Row],[Search Result]],MasterTable[Search Rank],0),4),"")</f>
        <v>N/A</v>
      </c>
      <c r="G40" s="21" t="str">
        <f>IFERROR(INDEX(MasterTable[],MATCH(SearchResults[[#This Row],[Search Result]],MasterTable[Search Rank],0),5),"")</f>
        <v>0417 224 955</v>
      </c>
      <c r="H40" s="21" t="str">
        <f>IFERROR(INDEX(MasterTable[],MATCH(SearchResults[[#This Row],[Search Result]],MasterTable[Search Rank],0),6),"")</f>
        <v>gglazier@westnet.com.au</v>
      </c>
      <c r="I40" s="21" t="str">
        <f>IFERROR(INDEX(MasterTable[],MATCH(SearchResults[[#This Row],[Search Result]],MasterTable[Search Rank],0),7),"")</f>
        <v>PO Box 79, Hamilton Hill WA 6963</v>
      </c>
    </row>
    <row r="41" spans="2:9" ht="41.25" customHeight="1" x14ac:dyDescent="0.2">
      <c r="B41" s="4">
        <v>35</v>
      </c>
      <c r="C41" s="16" t="str">
        <f>IFERROR(INDEX(MasterTable[],MATCH(SearchResults[[#This Row],[Search Result]],MasterTable[Search Rank],0),1),"")</f>
        <v>Agriculture, Forestry &amp; Fishing</v>
      </c>
      <c r="D41" s="16" t="str">
        <f>IFERROR(INDEX(MasterTable[],MATCH(SearchResults[[#This Row],[Search Result]],MasterTable[Search Rank],0),2),"")</f>
        <v>Fishing</v>
      </c>
      <c r="E41" s="16" t="str">
        <f>IFERROR(INDEX(MasterTable[],MATCH(SearchResults[[#This Row],[Search Result]],MasterTable[Search Rank],0),3),"")</f>
        <v>Abalone Council Australia</v>
      </c>
      <c r="F41" s="21" t="str">
        <f>IFERROR(INDEX(MasterTable[],MATCH(SearchResults[[#This Row],[Search Result]],MasterTable[Search Rank],0),4),"")</f>
        <v>http://abalonecouncil.com.au/</v>
      </c>
      <c r="G41" s="21" t="str">
        <f>IFERROR(INDEX(MasterTable[],MATCH(SearchResults[[#This Row],[Search Result]],MasterTable[Search Rank],0),5),"")</f>
        <v>03 9586 6066</v>
      </c>
      <c r="H41" s="21" t="str">
        <f>IFERROR(INDEX(MasterTable[],MATCH(SearchResults[[#This Row],[Search Result]],MasterTable[Search Rank],0),6),"")</f>
        <v>melinda.caspersz@abalonecouncil.com.au</v>
      </c>
      <c r="I41" s="21" t="str">
        <f>IFERROR(INDEX(MasterTable[],MATCH(SearchResults[[#This Row],[Search Result]],MasterTable[Search Rank],0),7),"")</f>
        <v>PO Box 8006, Carrum Downs VIC 3201</v>
      </c>
    </row>
    <row r="42" spans="2:9" ht="41.25" customHeight="1" x14ac:dyDescent="0.2">
      <c r="B42" s="4">
        <v>36</v>
      </c>
      <c r="C42" s="16" t="str">
        <f>IFERROR(INDEX(MasterTable[],MATCH(SearchResults[[#This Row],[Search Result]],MasterTable[Search Rank],0),1),"")</f>
        <v>Agriculture, Forestry &amp; Fishing</v>
      </c>
      <c r="D42" s="16" t="str">
        <f>IFERROR(INDEX(MasterTable[],MATCH(SearchResults[[#This Row],[Search Result]],MasterTable[Search Rank],0),2),"")</f>
        <v>Fishing</v>
      </c>
      <c r="E42" s="16" t="str">
        <f>IFERROR(INDEX(MasterTable[],MATCH(SearchResults[[#This Row],[Search Result]],MasterTable[Search Rank],0),3),"")</f>
        <v>WA Fishing Industry Council</v>
      </c>
      <c r="F42" s="21" t="str">
        <f>IFERROR(INDEX(MasterTable[],MATCH(SearchResults[[#This Row],[Search Result]],MasterTable[Search Rank],0),4),"")</f>
        <v>http://www.wafic.org.au/</v>
      </c>
      <c r="G42" s="21" t="str">
        <f>IFERROR(INDEX(MasterTable[],MATCH(SearchResults[[#This Row],[Search Result]],MasterTable[Search Rank],0),5),"")</f>
        <v>08 9432 7777</v>
      </c>
      <c r="H42" s="21" t="str">
        <f>IFERROR(INDEX(MasterTable[],MATCH(SearchResults[[#This Row],[Search Result]],MasterTable[Search Rank],0),6),"")</f>
        <v>reception@wafic.org.au</v>
      </c>
      <c r="I42" s="21" t="str">
        <f>IFERROR(INDEX(MasterTable[],MATCH(SearchResults[[#This Row],[Search Result]],MasterTable[Search Rank],0),7),"")</f>
        <v>Level 1, 56 Marine Terrace, Fremantle WA 6160</v>
      </c>
    </row>
    <row r="43" spans="2:9" ht="41.25" customHeight="1" x14ac:dyDescent="0.2">
      <c r="B43" s="4">
        <v>37</v>
      </c>
      <c r="C43" s="16" t="str">
        <f>IFERROR(INDEX(MasterTable[],MATCH(SearchResults[[#This Row],[Search Result]],MasterTable[Search Rank],0),1),"")</f>
        <v>Agriculture, Forestry &amp; Fishing</v>
      </c>
      <c r="D43" s="16" t="str">
        <f>IFERROR(INDEX(MasterTable[],MATCH(SearchResults[[#This Row],[Search Result]],MasterTable[Search Rank],0),2),"")</f>
        <v>Fishing</v>
      </c>
      <c r="E43" s="16" t="str">
        <f>IFERROR(INDEX(MasterTable[],MATCH(SearchResults[[#This Row],[Search Result]],MasterTable[Search Rank],0),3),"")</f>
        <v>Western Rock Lobster Council</v>
      </c>
      <c r="F43" s="21" t="str">
        <f>IFERROR(INDEX(MasterTable[],MATCH(SearchResults[[#This Row],[Search Result]],MasterTable[Search Rank],0),4),"")</f>
        <v>http://wrlc.com.au/</v>
      </c>
      <c r="G43" s="21" t="str">
        <f>IFERROR(INDEX(MasterTable[],MATCH(SearchResults[[#This Row],[Search Result]],MasterTable[Search Rank],0),5),"")</f>
        <v>0409 581 742</v>
      </c>
      <c r="H43" s="21" t="str">
        <f>IFERROR(INDEX(MasterTable[],MATCH(SearchResults[[#This Row],[Search Result]],MasterTable[Search Rank],0),6),"")</f>
        <v>ceo@wrlc.com.au</v>
      </c>
      <c r="I43" s="21" t="str">
        <f>IFERROR(INDEX(MasterTable[],MATCH(SearchResults[[#This Row],[Search Result]],MasterTable[Search Rank],0),7),"")</f>
        <v>Level 1, 56 Marine Terrace, Fremantle WA 6160</v>
      </c>
    </row>
    <row r="44" spans="2:9" ht="41.25" customHeight="1" x14ac:dyDescent="0.2">
      <c r="B44" s="4">
        <v>38</v>
      </c>
      <c r="C44" s="16" t="str">
        <f>IFERROR(INDEX(MasterTable[],MATCH(SearchResults[[#This Row],[Search Result]],MasterTable[Search Rank],0),1),"")</f>
        <v>Agriculture, Forestry &amp; Fishing</v>
      </c>
      <c r="D44" s="16" t="str">
        <f>IFERROR(INDEX(MasterTable[],MATCH(SearchResults[[#This Row],[Search Result]],MasterTable[Search Rank],0),2),"")</f>
        <v>Fishing</v>
      </c>
      <c r="E44" s="16" t="str">
        <f>IFERROR(INDEX(MasterTable[],MATCH(SearchResults[[#This Row],[Search Result]],MasterTable[Search Rank],0),3),"")</f>
        <v>Shark Bay Prawn Fishery</v>
      </c>
      <c r="F44" s="21" t="str">
        <f>IFERROR(INDEX(MasterTable[],MATCH(SearchResults[[#This Row],[Search Result]],MasterTable[Search Rank],0),4),"")</f>
        <v>http://sharkbayprawns.com/</v>
      </c>
      <c r="G44" s="21" t="str">
        <f>IFERROR(INDEX(MasterTable[],MATCH(SearchResults[[#This Row],[Search Result]],MasterTable[Search Rank],0),5),"")</f>
        <v>N/A</v>
      </c>
      <c r="H44" s="21" t="str">
        <f>IFERROR(INDEX(MasterTable[],MATCH(SearchResults[[#This Row],[Search Result]],MasterTable[Search Rank],0),6),"")</f>
        <v>N/A</v>
      </c>
      <c r="I44" s="21" t="str">
        <f>IFERROR(INDEX(MasterTable[],MATCH(SearchResults[[#This Row],[Search Result]],MasterTable[Search Rank],0),7),"")</f>
        <v>N/A</v>
      </c>
    </row>
    <row r="45" spans="2:9" ht="41.25" customHeight="1" x14ac:dyDescent="0.2">
      <c r="B45" s="4">
        <v>39</v>
      </c>
      <c r="C45" s="16" t="str">
        <f>IFERROR(INDEX(MasterTable[],MATCH(SearchResults[[#This Row],[Search Result]],MasterTable[Search Rank],0),1),"")</f>
        <v>Agriculture, Forestry &amp; Fishing</v>
      </c>
      <c r="D45" s="16" t="str">
        <f>IFERROR(INDEX(MasterTable[],MATCH(SearchResults[[#This Row],[Search Result]],MasterTable[Search Rank],0),2),"")</f>
        <v>Forestry and Logging</v>
      </c>
      <c r="E45" s="16" t="str">
        <f>IFERROR(INDEX(MasterTable[],MATCH(SearchResults[[#This Row],[Search Result]],MasterTable[Search Rank],0),3),"")</f>
        <v>Forest Industries Federation (WA) Inc</v>
      </c>
      <c r="F45" s="21" t="str">
        <f>IFERROR(INDEX(MasterTable[],MATCH(SearchResults[[#This Row],[Search Result]],MasterTable[Search Rank],0),4),"")</f>
        <v>http://forestindustries.com.au/</v>
      </c>
      <c r="G45" s="21" t="str">
        <f>IFERROR(INDEX(MasterTable[],MATCH(SearchResults[[#This Row],[Search Result]],MasterTable[Search Rank],0),5),"")</f>
        <v>08 9472 3055</v>
      </c>
      <c r="H45" s="21" t="str">
        <f>IFERROR(INDEX(MasterTable[],MATCH(SearchResults[[#This Row],[Search Result]],MasterTable[Search Rank],0),6),"")</f>
        <v>info@fifwa.asn.au</v>
      </c>
      <c r="I45" s="21" t="str">
        <f>IFERROR(INDEX(MasterTable[],MATCH(SearchResults[[#This Row],[Search Result]],MasterTable[Search Rank],0),7),"")</f>
        <v>Unit 1, Abridge House, 5 Turner Avenue, Bentley WA 6102</v>
      </c>
    </row>
    <row r="46" spans="2:9" ht="41.25" customHeight="1" x14ac:dyDescent="0.2">
      <c r="B46" s="4">
        <v>40</v>
      </c>
      <c r="C46" s="16" t="str">
        <f>IFERROR(INDEX(MasterTable[],MATCH(SearchResults[[#This Row],[Search Result]],MasterTable[Search Rank],0),1),"")</f>
        <v>Agriculture, Forestry &amp; Fishing</v>
      </c>
      <c r="D46" s="16" t="str">
        <f>IFERROR(INDEX(MasterTable[],MATCH(SearchResults[[#This Row],[Search Result]],MasterTable[Search Rank],0),2),"")</f>
        <v>Forestry and Logging</v>
      </c>
      <c r="E46" s="16" t="str">
        <f>IFERROR(INDEX(MasterTable[],MATCH(SearchResults[[#This Row],[Search Result]],MasterTable[Search Rank],0),3),"")</f>
        <v>Australian Forest Growers</v>
      </c>
      <c r="F46" s="21" t="str">
        <f>IFERROR(INDEX(MasterTable[],MATCH(SearchResults[[#This Row],[Search Result]],MasterTable[Search Rank],0),4),"")</f>
        <v>http://www.afg.asn.au/</v>
      </c>
      <c r="G46" s="21" t="str">
        <f>IFERROR(INDEX(MasterTable[],MATCH(SearchResults[[#This Row],[Search Result]],MasterTable[Search Rank],0),5),"")</f>
        <v>02 6248 9168</v>
      </c>
      <c r="H46" s="21" t="str">
        <f>IFERROR(INDEX(MasterTable[],MATCH(SearchResults[[#This Row],[Search Result]],MasterTable[Search Rank],0),6),"")</f>
        <v>N/A</v>
      </c>
      <c r="I46" s="21" t="str">
        <f>IFERROR(INDEX(MasterTable[],MATCH(SearchResults[[#This Row],[Search Result]],MasterTable[Search Rank],0),7),"")</f>
        <v>Unit 10, Building C, Trevor Pearcey House, Traegar Court, 28-34 Thynne Street, Bruce ACT 2617</v>
      </c>
    </row>
    <row r="47" spans="2:9" ht="41.25" customHeight="1" x14ac:dyDescent="0.2">
      <c r="B47" s="4">
        <v>41</v>
      </c>
      <c r="C47" s="16" t="str">
        <f>IFERROR(INDEX(MasterTable[],MATCH(SearchResults[[#This Row],[Search Result]],MasterTable[Search Rank],0),1),"")</f>
        <v>Agriculture, Forestry &amp; Fishing</v>
      </c>
      <c r="D47" s="16" t="str">
        <f>IFERROR(INDEX(MasterTable[],MATCH(SearchResults[[#This Row],[Search Result]],MasterTable[Search Rank],0),2),"")</f>
        <v>Forestry and Logging</v>
      </c>
      <c r="E47" s="16" t="str">
        <f>IFERROR(INDEX(MasterTable[],MATCH(SearchResults[[#This Row],[Search Result]],MasterTable[Search Rank],0),3),"")</f>
        <v>Arboriculture Australia</v>
      </c>
      <c r="F47" s="21" t="str">
        <f>IFERROR(INDEX(MasterTable[],MATCH(SearchResults[[#This Row],[Search Result]],MasterTable[Search Rank],0),4),"")</f>
        <v>http://www.arboriculture.org.au/</v>
      </c>
      <c r="G47" s="21" t="str">
        <f>IFERROR(INDEX(MasterTable[],MATCH(SearchResults[[#This Row],[Search Result]],MasterTable[Search Rank],0),5),"")</f>
        <v>1300 664 374</v>
      </c>
      <c r="H47" s="21" t="str">
        <f>IFERROR(INDEX(MasterTable[],MATCH(SearchResults[[#This Row],[Search Result]],MasterTable[Search Rank],0),6),"")</f>
        <v>enquiries@arboriculture.org.au</v>
      </c>
      <c r="I47" s="21" t="str">
        <f>IFERROR(INDEX(MasterTable[],MATCH(SearchResults[[#This Row],[Search Result]],MasterTable[Search Rank],0),7),"")</f>
        <v>PO Box 80, Marleston SA 5033</v>
      </c>
    </row>
    <row r="48" spans="2:9" ht="41.25" customHeight="1" x14ac:dyDescent="0.2">
      <c r="B48" s="4">
        <v>42</v>
      </c>
      <c r="C48" s="16" t="str">
        <f>IFERROR(INDEX(MasterTable[],MATCH(SearchResults[[#This Row],[Search Result]],MasterTable[Search Rank],0),1),"")</f>
        <v>Agriculture, Forestry &amp; Fishing</v>
      </c>
      <c r="D48" s="16" t="str">
        <f>IFERROR(INDEX(MasterTable[],MATCH(SearchResults[[#This Row],[Search Result]],MasterTable[Search Rank],0),2),"")</f>
        <v>Forestry and Logging</v>
      </c>
      <c r="E48" s="16" t="str">
        <f>IFERROR(INDEX(MasterTable[],MATCH(SearchResults[[#This Row],[Search Result]],MasterTable[Search Rank],0),3),"")</f>
        <v>Forest Products Commission Western Australia</v>
      </c>
      <c r="F48" s="21" t="str">
        <f>IFERROR(INDEX(MasterTable[],MATCH(SearchResults[[#This Row],[Search Result]],MasterTable[Search Rank],0),4),"")</f>
        <v>http://www.fpc.wa.gov.au/</v>
      </c>
      <c r="G48" s="21" t="str">
        <f>IFERROR(INDEX(MasterTable[],MATCH(SearchResults[[#This Row],[Search Result]],MasterTable[Search Rank],0),5),"")</f>
        <v>08 9363 4600</v>
      </c>
      <c r="H48" s="21" t="str">
        <f>IFERROR(INDEX(MasterTable[],MATCH(SearchResults[[#This Row],[Search Result]],MasterTable[Search Rank],0),6),"")</f>
        <v>info@fpc.wa.gov.au</v>
      </c>
      <c r="I48" s="21" t="str">
        <f>IFERROR(INDEX(MasterTable[],MATCH(SearchResults[[#This Row],[Search Result]],MasterTable[Search Rank],0),7),"")</f>
        <v>Locked Bag 888, Perth Business Centre WA 6849</v>
      </c>
    </row>
    <row r="49" spans="2:9" ht="41.25" customHeight="1" x14ac:dyDescent="0.2">
      <c r="B49" s="4">
        <v>43</v>
      </c>
      <c r="C49" s="16" t="str">
        <f>IFERROR(INDEX(MasterTable[],MATCH(SearchResults[[#This Row],[Search Result]],MasterTable[Search Rank],0),1),"")</f>
        <v>Agriculture, Forestry &amp; Fishing</v>
      </c>
      <c r="D49" s="16" t="str">
        <f>IFERROR(INDEX(MasterTable[],MATCH(SearchResults[[#This Row],[Search Result]],MasterTable[Search Rank],0),2),"")</f>
        <v>Fruit and Tree Nut Growing</v>
      </c>
      <c r="E49" s="16" t="str">
        <f>IFERROR(INDEX(MasterTable[],MATCH(SearchResults[[#This Row],[Search Result]],MasterTable[Search Rank],0),3),"")</f>
        <v>Australian Nut Industry Council</v>
      </c>
      <c r="F49" s="21" t="str">
        <f>IFERROR(INDEX(MasterTable[],MATCH(SearchResults[[#This Row],[Search Result]],MasterTable[Search Rank],0),4),"")</f>
        <v>http://nutindustry.org.au/html/s01_home/home.asp</v>
      </c>
      <c r="G49" s="21" t="str">
        <f>IFERROR(INDEX(MasterTable[],MATCH(SearchResults[[#This Row],[Search Result]],MasterTable[Search Rank],0),5),"")</f>
        <v>0409 707 806</v>
      </c>
      <c r="H49" s="21" t="str">
        <f>IFERROR(INDEX(MasterTable[],MATCH(SearchResults[[#This Row],[Search Result]],MasterTable[Search Rank],0),6),"")</f>
        <v>exec@nutindustry.org.au</v>
      </c>
      <c r="I49" s="21" t="str">
        <f>IFERROR(INDEX(MasterTable[],MATCH(SearchResults[[#This Row],[Search Result]],MasterTable[Search Rank],0),7),"")</f>
        <v>42 Simpsons Road, Currumbin Waters QLD 4223</v>
      </c>
    </row>
    <row r="50" spans="2:9" ht="41.25" customHeight="1" x14ac:dyDescent="0.2">
      <c r="B50" s="4">
        <v>44</v>
      </c>
      <c r="C50" s="16" t="str">
        <f>IFERROR(INDEX(MasterTable[],MATCH(SearchResults[[#This Row],[Search Result]],MasterTable[Search Rank],0),1),"")</f>
        <v>Agriculture, Forestry &amp; Fishing</v>
      </c>
      <c r="D50" s="16" t="str">
        <f>IFERROR(INDEX(MasterTable[],MATCH(SearchResults[[#This Row],[Search Result]],MasterTable[Search Rank],0),2),"")</f>
        <v>Fruit and Tree Nut Growing</v>
      </c>
      <c r="E50" s="16" t="str">
        <f>IFERROR(INDEX(MasterTable[],MATCH(SearchResults[[#This Row],[Search Result]],MasterTable[Search Rank],0),3),"")</f>
        <v>Western Australian Fruit Growers Association (Inc)</v>
      </c>
      <c r="F50" s="21" t="str">
        <f>IFERROR(INDEX(MasterTable[],MATCH(SearchResults[[#This Row],[Search Result]],MasterTable[Search Rank],0),4),"")</f>
        <v>N/A</v>
      </c>
      <c r="G50" s="21" t="str">
        <f>IFERROR(INDEX(MasterTable[],MATCH(SearchResults[[#This Row],[Search Result]],MasterTable[Search Rank],0),5),"")</f>
        <v>08 9455 2075</v>
      </c>
      <c r="H50" s="21" t="str">
        <f>IFERROR(INDEX(MasterTable[],MATCH(SearchResults[[#This Row],[Search Result]],MasterTable[Search Rank],0),6),"")</f>
        <v>N/A</v>
      </c>
      <c r="I50" s="21" t="str">
        <f>IFERROR(INDEX(MasterTable[],MATCH(SearchResults[[#This Row],[Search Result]],MasterTable[Search Rank],0),7),"")</f>
        <v>Market City, Canning Vale WA 6155</v>
      </c>
    </row>
    <row r="51" spans="2:9" ht="41.25" customHeight="1" x14ac:dyDescent="0.2">
      <c r="B51" s="4">
        <v>45</v>
      </c>
      <c r="C51" s="16" t="str">
        <f>IFERROR(INDEX(MasterTable[],MATCH(SearchResults[[#This Row],[Search Result]],MasterTable[Search Rank],0),1),"")</f>
        <v>Agriculture, Forestry &amp; Fishing</v>
      </c>
      <c r="D51" s="16" t="str">
        <f>IFERROR(INDEX(MasterTable[],MATCH(SearchResults[[#This Row],[Search Result]],MasterTable[Search Rank],0),2),"")</f>
        <v>Fruit and Tree Nut Growing</v>
      </c>
      <c r="E51" s="16" t="str">
        <f>IFERROR(INDEX(MasterTable[],MATCH(SearchResults[[#This Row],[Search Result]],MasterTable[Search Rank],0),3),"")</f>
        <v>Chamber of Fruit and Vegetable Industries in Western Australia (Inc)</v>
      </c>
      <c r="F51" s="21" t="str">
        <f>IFERROR(INDEX(MasterTable[],MATCH(SearchResults[[#This Row],[Search Result]],MasterTable[Search Rank],0),4),"")</f>
        <v>http://www.marketwest.com.au/</v>
      </c>
      <c r="G51" s="21" t="str">
        <f>IFERROR(INDEX(MasterTable[],MATCH(SearchResults[[#This Row],[Search Result]],MasterTable[Search Rank],0),5),"")</f>
        <v>08 9455 2742  </v>
      </c>
      <c r="H51" s="21" t="str">
        <f>IFERROR(INDEX(MasterTable[],MATCH(SearchResults[[#This Row],[Search Result]],MasterTable[Search Rank],0),6),"")</f>
        <v>admin@marketwest.com.au</v>
      </c>
      <c r="I51" s="21" t="str">
        <f>IFERROR(INDEX(MasterTable[],MATCH(SearchResults[[#This Row],[Search Result]],MasterTable[Search Rank],0),7),"")</f>
        <v>Market City, Canning Vale WA 6155</v>
      </c>
    </row>
    <row r="52" spans="2:9" ht="41.25" customHeight="1" x14ac:dyDescent="0.2">
      <c r="B52" s="4">
        <v>46</v>
      </c>
      <c r="C52" s="16" t="str">
        <f>IFERROR(INDEX(MasterTable[],MATCH(SearchResults[[#This Row],[Search Result]],MasterTable[Search Rank],0),1),"")</f>
        <v>Agriculture, Forestry &amp; Fishing</v>
      </c>
      <c r="D52" s="16" t="str">
        <f>IFERROR(INDEX(MasterTable[],MATCH(SearchResults[[#This Row],[Search Result]],MasterTable[Search Rank],0),2),"")</f>
        <v>Fruit and Tree Nut Growing</v>
      </c>
      <c r="E52" s="16" t="str">
        <f>IFERROR(INDEX(MasterTable[],MATCH(SearchResults[[#This Row],[Search Result]],MasterTable[Search Rank],0),3),"")</f>
        <v>Citrus Australia</v>
      </c>
      <c r="F52" s="21" t="str">
        <f>IFERROR(INDEX(MasterTable[],MATCH(SearchResults[[#This Row],[Search Result]],MasterTable[Search Rank],0),4),"")</f>
        <v>http://www.citrusaustralia.com.au/</v>
      </c>
      <c r="G52" s="21" t="str">
        <f>IFERROR(INDEX(MasterTable[],MATCH(SearchResults[[#This Row],[Search Result]],MasterTable[Search Rank],0),5),"")</f>
        <v>03 5023 6333</v>
      </c>
      <c r="H52" s="21" t="str">
        <f>IFERROR(INDEX(MasterTable[],MATCH(SearchResults[[#This Row],[Search Result]],MasterTable[Search Rank],0),6),"")</f>
        <v>admin@citrusaustralia.com.au</v>
      </c>
      <c r="I52" s="21" t="str">
        <f>IFERROR(INDEX(MasterTable[],MATCH(SearchResults[[#This Row],[Search Result]],MasterTable[Search Rank],0),7),"")</f>
        <v>PO Box 10336, Mildura VIC 3502</v>
      </c>
    </row>
    <row r="53" spans="2:9" ht="41.25" customHeight="1" x14ac:dyDescent="0.2">
      <c r="B53" s="4">
        <v>47</v>
      </c>
      <c r="C53" s="16" t="str">
        <f>IFERROR(INDEX(MasterTable[],MATCH(SearchResults[[#This Row],[Search Result]],MasterTable[Search Rank],0),1),"")</f>
        <v>Agriculture, Forestry &amp; Fishing</v>
      </c>
      <c r="D53" s="16" t="str">
        <f>IFERROR(INDEX(MasterTable[],MATCH(SearchResults[[#This Row],[Search Result]],MasterTable[Search Rank],0),2),"")</f>
        <v>General</v>
      </c>
      <c r="E53" s="16" t="str">
        <f>IFERROR(INDEX(MasterTable[],MATCH(SearchResults[[#This Row],[Search Result]],MasterTable[Search Rank],0),3),"")</f>
        <v>Horticulture Innovation Australia</v>
      </c>
      <c r="F53" s="21" t="str">
        <f>IFERROR(INDEX(MasterTable[],MATCH(SearchResults[[#This Row],[Search Result]],MasterTable[Search Rank],0),4),"")</f>
        <v>http://horticulture.com.au/</v>
      </c>
      <c r="G53" s="21" t="str">
        <f>IFERROR(INDEX(MasterTable[],MATCH(SearchResults[[#This Row],[Search Result]],MasterTable[Search Rank],0),5),"")</f>
        <v>02 8295 2380</v>
      </c>
      <c r="H53" s="21" t="str">
        <f>IFERROR(INDEX(MasterTable[],MATCH(SearchResults[[#This Row],[Search Result]],MasterTable[Search Rank],0),6),"")</f>
        <v>communications@horticulture.com.au</v>
      </c>
      <c r="I53" s="21" t="str">
        <f>IFERROR(INDEX(MasterTable[],MATCH(SearchResults[[#This Row],[Search Result]],MasterTable[Search Rank],0),7),"")</f>
        <v>Level 5, 606 St Kilda Road Melbourne VIC 3004</v>
      </c>
    </row>
    <row r="54" spans="2:9" ht="41.25" customHeight="1" x14ac:dyDescent="0.2">
      <c r="B54" s="4">
        <v>48</v>
      </c>
      <c r="C54" s="16" t="str">
        <f>IFERROR(INDEX(MasterTable[],MATCH(SearchResults[[#This Row],[Search Result]],MasterTable[Search Rank],0),1),"")</f>
        <v>Agriculture, Forestry &amp; Fishing</v>
      </c>
      <c r="D54" s="16" t="str">
        <f>IFERROR(INDEX(MasterTable[],MATCH(SearchResults[[#This Row],[Search Result]],MasterTable[Search Rank],0),2),"")</f>
        <v>General</v>
      </c>
      <c r="E54" s="16" t="str">
        <f>IFERROR(INDEX(MasterTable[],MATCH(SearchResults[[#This Row],[Search Result]],MasterTable[Search Rank],0),3),"")</f>
        <v>WA Farmers</v>
      </c>
      <c r="F54" s="21" t="str">
        <f>IFERROR(INDEX(MasterTable[],MATCH(SearchResults[[#This Row],[Search Result]],MasterTable[Search Rank],0),4),"")</f>
        <v>http://www.wafarmers.org.au/</v>
      </c>
      <c r="G54" s="21" t="str">
        <f>IFERROR(INDEX(MasterTable[],MATCH(SearchResults[[#This Row],[Search Result]],MasterTable[Search Rank],0),5),"")</f>
        <v>08 9486 2100</v>
      </c>
      <c r="H54" s="21" t="str">
        <f>IFERROR(INDEX(MasterTable[],MATCH(SearchResults[[#This Row],[Search Result]],MasterTable[Search Rank],0),6),"")</f>
        <v>reception@wafarmers.org.au</v>
      </c>
      <c r="I54" s="21" t="str">
        <f>IFERROR(INDEX(MasterTable[],MATCH(SearchResults[[#This Row],[Search Result]],MasterTable[Search Rank],0),7),"")</f>
        <v>PO Box 68, Guildford WA 6935</v>
      </c>
    </row>
    <row r="55" spans="2:9" ht="41.25" customHeight="1" x14ac:dyDescent="0.2">
      <c r="B55" s="4">
        <v>49</v>
      </c>
      <c r="C55" s="16" t="str">
        <f>IFERROR(INDEX(MasterTable[],MATCH(SearchResults[[#This Row],[Search Result]],MasterTable[Search Rank],0),1),"")</f>
        <v>Agriculture, Forestry &amp; Fishing</v>
      </c>
      <c r="D55" s="16" t="str">
        <f>IFERROR(INDEX(MasterTable[],MATCH(SearchResults[[#This Row],[Search Result]],MasterTable[Search Rank],0),2),"")</f>
        <v>General</v>
      </c>
      <c r="E55" s="16" t="str">
        <f>IFERROR(INDEX(MasterTable[],MATCH(SearchResults[[#This Row],[Search Result]],MasterTable[Search Rank],0),3),"")</f>
        <v>Organic Association of Western Australia</v>
      </c>
      <c r="F55" s="21" t="str">
        <f>IFERROR(INDEX(MasterTable[],MATCH(SearchResults[[#This Row],[Search Result]],MasterTable[Search Rank],0),4),"")</f>
        <v>http://www.ogawa.org.au</v>
      </c>
      <c r="G55" s="21" t="str">
        <f>IFERROR(INDEX(MasterTable[],MATCH(SearchResults[[#This Row],[Search Result]],MasterTable[Search Rank],0),5),"")</f>
        <v>N/A</v>
      </c>
      <c r="H55" s="21" t="str">
        <f>IFERROR(INDEX(MasterTable[],MATCH(SearchResults[[#This Row],[Search Result]],MasterTable[Search Rank],0),6),"")</f>
        <v>organicinfo@ogawa.org.au</v>
      </c>
      <c r="I55" s="21" t="str">
        <f>IFERROR(INDEX(MasterTable[],MATCH(SearchResults[[#This Row],[Search Result]],MasterTable[Search Rank],0),7),"")</f>
        <v>PO Box 1512, Booragoon WA 6954</v>
      </c>
    </row>
    <row r="56" spans="2:9" ht="41.25" customHeight="1" x14ac:dyDescent="0.2">
      <c r="B56" s="4">
        <v>50</v>
      </c>
      <c r="C56" s="16" t="str">
        <f>IFERROR(INDEX(MasterTable[],MATCH(SearchResults[[#This Row],[Search Result]],MasterTable[Search Rank],0),1),"")</f>
        <v>Agriculture, Forestry &amp; Fishing</v>
      </c>
      <c r="D56" s="16" t="str">
        <f>IFERROR(INDEX(MasterTable[],MATCH(SearchResults[[#This Row],[Search Result]],MasterTable[Search Rank],0),2),"")</f>
        <v>General</v>
      </c>
      <c r="E56" s="16" t="str">
        <f>IFERROR(INDEX(MasterTable[],MATCH(SearchResults[[#This Row],[Search Result]],MasterTable[Search Rank],0),3),"")</f>
        <v>Royal Agricultural Society of WA</v>
      </c>
      <c r="F56" s="21" t="str">
        <f>IFERROR(INDEX(MasterTable[],MATCH(SearchResults[[#This Row],[Search Result]],MasterTable[Search Rank],0),4),"")</f>
        <v>http://www.raswa.org.au/</v>
      </c>
      <c r="G56" s="21" t="str">
        <f>IFERROR(INDEX(MasterTable[],MATCH(SearchResults[[#This Row],[Search Result]],MasterTable[Search Rank],0),5),"")</f>
        <v>08 6263 3100       </v>
      </c>
      <c r="H56" s="21" t="str">
        <f>IFERROR(INDEX(MasterTable[],MATCH(SearchResults[[#This Row],[Search Result]],MasterTable[Search Rank],0),6),"")</f>
        <v> info@raswa.org.au     </v>
      </c>
      <c r="I56" s="21" t="str">
        <f>IFERROR(INDEX(MasterTable[],MATCH(SearchResults[[#This Row],[Search Result]],MasterTable[Search Rank],0),7),"")</f>
        <v>PO Box 135, Claremont WA 6910</v>
      </c>
    </row>
    <row r="57" spans="2:9" ht="41.25" customHeight="1" x14ac:dyDescent="0.2">
      <c r="B57" s="4">
        <v>51</v>
      </c>
      <c r="C57" s="16" t="str">
        <f>IFERROR(INDEX(MasterTable[],MATCH(SearchResults[[#This Row],[Search Result]],MasterTable[Search Rank],0),1),"")</f>
        <v>Agriculture, Forestry &amp; Fishing</v>
      </c>
      <c r="D57" s="16" t="str">
        <f>IFERROR(INDEX(MasterTable[],MATCH(SearchResults[[#This Row],[Search Result]],MasterTable[Search Rank],0),2),"")</f>
        <v>General</v>
      </c>
      <c r="E57" s="16" t="str">
        <f>IFERROR(INDEX(MasterTable[],MATCH(SearchResults[[#This Row],[Search Result]],MasterTable[Search Rank],0),3),"")</f>
        <v>Agricultural Produce Commission</v>
      </c>
      <c r="F57" s="21" t="str">
        <f>IFERROR(INDEX(MasterTable[],MATCH(SearchResults[[#This Row],[Search Result]],MasterTable[Search Rank],0),4),"")</f>
        <v>http://www.apcwa.org.au/</v>
      </c>
      <c r="G57" s="21" t="str">
        <f>IFERROR(INDEX(MasterTable[],MATCH(SearchResults[[#This Row],[Search Result]],MasterTable[Search Rank],0),5),"")</f>
        <v>08 9368 3127</v>
      </c>
      <c r="H57" s="21" t="str">
        <f>IFERROR(INDEX(MasterTable[],MATCH(SearchResults[[#This Row],[Search Result]],MasterTable[Search Rank],0),6),"")</f>
        <v>apc@agric.wa.gov.au</v>
      </c>
      <c r="I57" s="21" t="str">
        <f>IFERROR(INDEX(MasterTable[],MATCH(SearchResults[[#This Row],[Search Result]],MasterTable[Search Rank],0),7),"")</f>
        <v>3 Baron-Hay Court, South Perth WA 6151</v>
      </c>
    </row>
    <row r="58" spans="2:9" ht="41.25" customHeight="1" x14ac:dyDescent="0.2">
      <c r="B58" s="4">
        <v>52</v>
      </c>
      <c r="C58" s="16" t="str">
        <f>IFERROR(INDEX(MasterTable[],MATCH(SearchResults[[#This Row],[Search Result]],MasterTable[Search Rank],0),1),"")</f>
        <v>Agriculture, Forestry &amp; Fishing</v>
      </c>
      <c r="D58" s="16" t="str">
        <f>IFERROR(INDEX(MasterTable[],MATCH(SearchResults[[#This Row],[Search Result]],MasterTable[Search Rank],0),2),"")</f>
        <v>General</v>
      </c>
      <c r="E58" s="16" t="str">
        <f>IFERROR(INDEX(MasterTable[],MATCH(SearchResults[[#This Row],[Search Result]],MasterTable[Search Rank],0),3),"")</f>
        <v>Australian Organic / Australian Certified Organic</v>
      </c>
      <c r="F58" s="21" t="str">
        <f>IFERROR(INDEX(MasterTable[],MATCH(SearchResults[[#This Row],[Search Result]],MasterTable[Search Rank],0),4),"")</f>
        <v>http://austorganic.com/</v>
      </c>
      <c r="G58" s="21" t="str">
        <f>IFERROR(INDEX(MasterTable[],MATCH(SearchResults[[#This Row],[Search Result]],MasterTable[Search Rank],0),5),"")</f>
        <v>07 3350 5716</v>
      </c>
      <c r="H58" s="21" t="str">
        <f>IFERROR(INDEX(MasterTable[],MATCH(SearchResults[[#This Row],[Search Result]],MasterTable[Search Rank],0),6),"")</f>
        <v>contact@austorganic.com</v>
      </c>
      <c r="I58" s="21" t="str">
        <f>IFERROR(INDEX(MasterTable[],MATCH(SearchResults[[#This Row],[Search Result]],MasterTable[Search Rank],0),7),"")</f>
        <v>PO Box 810, Nundah QLD 4012</v>
      </c>
    </row>
    <row r="59" spans="2:9" ht="41.25" customHeight="1" x14ac:dyDescent="0.2">
      <c r="B59" s="4">
        <v>53</v>
      </c>
      <c r="C59" s="16" t="str">
        <f>IFERROR(INDEX(MasterTable[],MATCH(SearchResults[[#This Row],[Search Result]],MasterTable[Search Rank],0),1),"")</f>
        <v>Agriculture, Forestry &amp; Fishing</v>
      </c>
      <c r="D59" s="16" t="str">
        <f>IFERROR(INDEX(MasterTable[],MATCH(SearchResults[[#This Row],[Search Result]],MasterTable[Search Rank],0),2),"")</f>
        <v>Hunting and Trapping</v>
      </c>
      <c r="E59" s="16" t="str">
        <f>IFERROR(INDEX(MasterTable[],MATCH(SearchResults[[#This Row],[Search Result]],MasterTable[Search Rank],0),3),"")</f>
        <v>Sporting Shooters' Association of Australia</v>
      </c>
      <c r="F59" s="21" t="str">
        <f>IFERROR(INDEX(MasterTable[],MATCH(SearchResults[[#This Row],[Search Result]],MasterTable[Search Rank],0),4),"")</f>
        <v>https://ssaa.org.au/</v>
      </c>
      <c r="G59" s="21" t="str">
        <f>IFERROR(INDEX(MasterTable[],MATCH(SearchResults[[#This Row],[Search Result]],MasterTable[Search Rank],0),5),"")</f>
        <v>02 8805 3900</v>
      </c>
      <c r="H59" s="21" t="str">
        <f>IFERROR(INDEX(MasterTable[],MATCH(SearchResults[[#This Row],[Search Result]],MasterTable[Search Rank],0),6),"")</f>
        <v>mem@ssaa.org.au</v>
      </c>
      <c r="I59" s="21" t="str">
        <f>IFERROR(INDEX(MasterTable[],MATCH(SearchResults[[#This Row],[Search Result]],MasterTable[Search Rank],0),7),"")</f>
        <v>PO Box 282, Plumpton NSW 2761</v>
      </c>
    </row>
    <row r="60" spans="2:9" ht="41.25" customHeight="1" x14ac:dyDescent="0.2">
      <c r="B60" s="4">
        <v>54</v>
      </c>
      <c r="C60" s="16" t="str">
        <f>IFERROR(INDEX(MasterTable[],MATCH(SearchResults[[#This Row],[Search Result]],MasterTable[Search Rank],0),1),"")</f>
        <v>Agriculture, Forestry &amp; Fishing</v>
      </c>
      <c r="D60" s="16" t="str">
        <f>IFERROR(INDEX(MasterTable[],MATCH(SearchResults[[#This Row],[Search Result]],MasterTable[Search Rank],0),2),"")</f>
        <v>Hunting and Trapping</v>
      </c>
      <c r="E60" s="16" t="str">
        <f>IFERROR(INDEX(MasterTable[],MATCH(SearchResults[[#This Row],[Search Result]],MasterTable[Search Rank],0),3),"")</f>
        <v>Game Hunters Association of Australia</v>
      </c>
      <c r="F60" s="21" t="str">
        <f>IFERROR(INDEX(MasterTable[],MATCH(SearchResults[[#This Row],[Search Result]],MasterTable[Search Rank],0),4),"")</f>
        <v>http://ghaa.com.au/</v>
      </c>
      <c r="G60" s="21" t="str">
        <f>IFERROR(INDEX(MasterTable[],MATCH(SearchResults[[#This Row],[Search Result]],MasterTable[Search Rank],0),5),"")</f>
        <v>N/A</v>
      </c>
      <c r="H60" s="21" t="str">
        <f>IFERROR(INDEX(MasterTable[],MATCH(SearchResults[[#This Row],[Search Result]],MasterTable[Search Rank],0),6),"")</f>
        <v>N/A</v>
      </c>
      <c r="I60" s="21" t="str">
        <f>IFERROR(INDEX(MasterTable[],MATCH(SearchResults[[#This Row],[Search Result]],MasterTable[Search Rank],0),7),"")</f>
        <v>PO Box 1182, Mudgeeraba QLD 4213</v>
      </c>
    </row>
    <row r="61" spans="2:9" ht="41.25" customHeight="1" x14ac:dyDescent="0.2">
      <c r="B61" s="4">
        <v>55</v>
      </c>
      <c r="C61" s="16" t="str">
        <f>IFERROR(INDEX(MasterTable[],MATCH(SearchResults[[#This Row],[Search Result]],MasterTable[Search Rank],0),1),"")</f>
        <v>Agriculture, Forestry &amp; Fishing</v>
      </c>
      <c r="D61" s="16" t="str">
        <f>IFERROR(INDEX(MasterTable[],MATCH(SearchResults[[#This Row],[Search Result]],MasterTable[Search Rank],0),2),"")</f>
        <v>Hunting and Trapping</v>
      </c>
      <c r="E61" s="16" t="str">
        <f>IFERROR(INDEX(MasterTable[],MATCH(SearchResults[[#This Row],[Search Result]],MasterTable[Search Rank],0),3),"")</f>
        <v>Perth Metro Field and Game</v>
      </c>
      <c r="F61" s="21" t="str">
        <f>IFERROR(INDEX(MasterTable[],MATCH(SearchResults[[#This Row],[Search Result]],MasterTable[Search Rank],0),4),"")</f>
        <v>http://www.pmfg.org.au/</v>
      </c>
      <c r="G61" s="21" t="str">
        <f>IFERROR(INDEX(MasterTable[],MATCH(SearchResults[[#This Row],[Search Result]],MasterTable[Search Rank],0),5),"")</f>
        <v>N/A</v>
      </c>
      <c r="H61" s="21" t="str">
        <f>IFERROR(INDEX(MasterTable[],MATCH(SearchResults[[#This Row],[Search Result]],MasterTable[Search Rank],0),6),"")</f>
        <v>president@pmfg.org.au</v>
      </c>
      <c r="I61" s="21" t="str">
        <f>IFERROR(INDEX(MasterTable[],MATCH(SearchResults[[#This Row],[Search Result]],MasterTable[Search Rank],0),7),"")</f>
        <v>PO Box 145, North Perth WA 6906</v>
      </c>
    </row>
    <row r="62" spans="2:9" ht="41.25" customHeight="1" x14ac:dyDescent="0.2">
      <c r="B62" s="4">
        <v>56</v>
      </c>
      <c r="C62" s="16" t="str">
        <f>IFERROR(INDEX(MasterTable[],MATCH(SearchResults[[#This Row],[Search Result]],MasterTable[Search Rank],0),1),"")</f>
        <v>Agriculture, Forestry &amp; Fishing</v>
      </c>
      <c r="D62" s="16" t="str">
        <f>IFERROR(INDEX(MasterTable[],MATCH(SearchResults[[#This Row],[Search Result]],MasterTable[Search Rank],0),2),"")</f>
        <v>Nursery and Floriculture</v>
      </c>
      <c r="E62" s="16" t="str">
        <f>IFERROR(INDEX(MasterTable[],MATCH(SearchResults[[#This Row],[Search Result]],MasterTable[Search Rank],0),3),"")</f>
        <v>Nursery &amp; Garden Industry Australia</v>
      </c>
      <c r="F62" s="21" t="str">
        <f>IFERROR(INDEX(MasterTable[],MATCH(SearchResults[[#This Row],[Search Result]],MasterTable[Search Rank],0),4),"")</f>
        <v>https://www.ngia.com.au</v>
      </c>
      <c r="G62" s="21" t="str">
        <f>IFERROR(INDEX(MasterTable[],MATCH(SearchResults[[#This Row],[Search Result]],MasterTable[Search Rank],0),5),"")</f>
        <v>02 8861 5100 </v>
      </c>
      <c r="H62" s="21" t="str">
        <f>IFERROR(INDEX(MasterTable[],MATCH(SearchResults[[#This Row],[Search Result]],MasterTable[Search Rank],0),6),"")</f>
        <v>info@ngia.com.au</v>
      </c>
      <c r="I62" s="21" t="str">
        <f>IFERROR(INDEX(MasterTable[],MATCH(SearchResults[[#This Row],[Search Result]],MasterTable[Search Rank],0),7),"")</f>
        <v>PO Box 7129, Baulkham Hills BC NSW 2153 </v>
      </c>
    </row>
    <row r="63" spans="2:9" ht="41.25" customHeight="1" x14ac:dyDescent="0.2">
      <c r="B63" s="4">
        <v>57</v>
      </c>
      <c r="C63" s="16" t="str">
        <f>IFERROR(INDEX(MasterTable[],MATCH(SearchResults[[#This Row],[Search Result]],MasterTable[Search Rank],0),1),"")</f>
        <v>Agriculture, Forestry &amp; Fishing</v>
      </c>
      <c r="D63" s="16" t="str">
        <f>IFERROR(INDEX(MasterTable[],MATCH(SearchResults[[#This Row],[Search Result]],MasterTable[Search Rank],0),2),"")</f>
        <v>Nursery and Floriculture</v>
      </c>
      <c r="E63" s="16" t="str">
        <f>IFERROR(INDEX(MasterTable[],MATCH(SearchResults[[#This Row],[Search Result]],MasterTable[Search Rank],0),3),"")</f>
        <v>Nursery &amp; Garden Industry Western Australia</v>
      </c>
      <c r="F63" s="21" t="str">
        <f>IFERROR(INDEX(MasterTable[],MATCH(SearchResults[[#This Row],[Search Result]],MasterTable[Search Rank],0),4),"")</f>
        <v>http://www.ngiwa.com.au/</v>
      </c>
      <c r="G63" s="21" t="str">
        <f>IFERROR(INDEX(MasterTable[],MATCH(SearchResults[[#This Row],[Search Result]],MasterTable[Search Rank],0),5),"")</f>
        <v>0419 930 008</v>
      </c>
      <c r="H63" s="21" t="str">
        <f>IFERROR(INDEX(MasterTable[],MATCH(SearchResults[[#This Row],[Search Result]],MasterTable[Search Rank],0),6),"")</f>
        <v>reception@ngiwa.com.au</v>
      </c>
      <c r="I63" s="21" t="str">
        <f>IFERROR(INDEX(MasterTable[],MATCH(SearchResults[[#This Row],[Search Result]],MasterTable[Search Rank],0),7),"")</f>
        <v>PO Box 9067, Nicholson Rd, Subiaco WA 6008</v>
      </c>
    </row>
    <row r="64" spans="2:9" ht="41.25" customHeight="1" x14ac:dyDescent="0.2">
      <c r="B64" s="4">
        <v>58</v>
      </c>
      <c r="C64" s="16" t="str">
        <f>IFERROR(INDEX(MasterTable[],MATCH(SearchResults[[#This Row],[Search Result]],MasterTable[Search Rank],0),1),"")</f>
        <v>Agriculture, Forestry &amp; Fishing</v>
      </c>
      <c r="D64" s="16" t="str">
        <f>IFERROR(INDEX(MasterTable[],MATCH(SearchResults[[#This Row],[Search Result]],MasterTable[Search Rank],0),2),"")</f>
        <v>Other Crop Growing</v>
      </c>
      <c r="E64" s="16" t="str">
        <f>IFERROR(INDEX(MasterTable[],MATCH(SearchResults[[#This Row],[Search Result]],MasterTable[Search Rank],0),3),"")</f>
        <v>Australian Mushroom Growers Association</v>
      </c>
      <c r="F64" s="21" t="str">
        <f>IFERROR(INDEX(MasterTable[],MATCH(SearchResults[[#This Row],[Search Result]],MasterTable[Search Rank],0),4),"")</f>
        <v>www.mushrooms.net.au</v>
      </c>
      <c r="G64" s="21" t="str">
        <f>IFERROR(INDEX(MasterTable[],MATCH(SearchResults[[#This Row],[Search Result]],MasterTable[Search Rank],0),5),"")</f>
        <v>02 4577 6877</v>
      </c>
      <c r="H64" s="21" t="str">
        <f>IFERROR(INDEX(MasterTable[],MATCH(SearchResults[[#This Row],[Search Result]],MasterTable[Search Rank],0),6),"")</f>
        <v>info@amga.asn.au</v>
      </c>
      <c r="I64" s="21" t="str">
        <f>IFERROR(INDEX(MasterTable[],MATCH(SearchResults[[#This Row],[Search Result]],MasterTable[Search Rank],0),7),"")</f>
        <v>2 Forbes St, Windsor NSW 2756</v>
      </c>
    </row>
    <row r="65" spans="2:9" ht="41.25" customHeight="1" x14ac:dyDescent="0.2">
      <c r="B65" s="4">
        <v>59</v>
      </c>
      <c r="C65" s="16" t="str">
        <f>IFERROR(INDEX(MasterTable[],MATCH(SearchResults[[#This Row],[Search Result]],MasterTable[Search Rank],0),1),"")</f>
        <v>Agriculture, Forestry &amp; Fishing</v>
      </c>
      <c r="D65" s="16" t="str">
        <f>IFERROR(INDEX(MasterTable[],MATCH(SearchResults[[#This Row],[Search Result]],MasterTable[Search Rank],0),2),"")</f>
        <v>Other Crop Growing</v>
      </c>
      <c r="E65" s="16" t="str">
        <f>IFERROR(INDEX(MasterTable[],MATCH(SearchResults[[#This Row],[Search Result]],MasterTable[Search Rank],0),3),"")</f>
        <v>Cotton Australia</v>
      </c>
      <c r="F65" s="21" t="str">
        <f>IFERROR(INDEX(MasterTable[],MATCH(SearchResults[[#This Row],[Search Result]],MasterTable[Search Rank],0),4),"")</f>
        <v>http://cottonaustralia.com.au/</v>
      </c>
      <c r="G65" s="21" t="str">
        <f>IFERROR(INDEX(MasterTable[],MATCH(SearchResults[[#This Row],[Search Result]],MasterTable[Search Rank],0),5),"")</f>
        <v>02 9669 5222</v>
      </c>
      <c r="H65" s="21" t="str">
        <f>IFERROR(INDEX(MasterTable[],MATCH(SearchResults[[#This Row],[Search Result]],MasterTable[Search Rank],0),6),"")</f>
        <v>talktous@cotton.org.au</v>
      </c>
      <c r="I65" s="21" t="str">
        <f>IFERROR(INDEX(MasterTable[],MATCH(SearchResults[[#This Row],[Search Result]],MasterTable[Search Rank],0),7),"")</f>
        <v>Suite 4.01, 247 Coward Street, Mascot NSW 2020</v>
      </c>
    </row>
    <row r="66" spans="2:9" ht="41.25" customHeight="1" x14ac:dyDescent="0.2">
      <c r="B66" s="4">
        <v>60</v>
      </c>
      <c r="C66" s="16" t="str">
        <f>IFERROR(INDEX(MasterTable[],MATCH(SearchResults[[#This Row],[Search Result]],MasterTable[Search Rank],0),1),"")</f>
        <v>Agriculture, Forestry &amp; Fishing</v>
      </c>
      <c r="D66" s="16" t="str">
        <f>IFERROR(INDEX(MasterTable[],MATCH(SearchResults[[#This Row],[Search Result]],MasterTable[Search Rank],0),2),"")</f>
        <v>Other Livestock Farming</v>
      </c>
      <c r="E66" s="16" t="str">
        <f>IFERROR(INDEX(MasterTable[],MATCH(SearchResults[[#This Row],[Search Result]],MasterTable[Search Rank],0),3),"")</f>
        <v>Deer Industry Association of Australia</v>
      </c>
      <c r="F66" s="21" t="str">
        <f>IFERROR(INDEX(MasterTable[],MATCH(SearchResults[[#This Row],[Search Result]],MasterTable[Search Rank],0),4),"")</f>
        <v>http://www.deerfarming.com.au/</v>
      </c>
      <c r="G66" s="21" t="str">
        <f>IFERROR(INDEX(MasterTable[],MATCH(SearchResults[[#This Row],[Search Result]],MasterTable[Search Rank],0),5),"")</f>
        <v>03 5584 7265</v>
      </c>
      <c r="H66" s="21" t="str">
        <f>IFERROR(INDEX(MasterTable[],MATCH(SearchResults[[#This Row],[Search Result]],MasterTable[Search Rank],0),6),"")</f>
        <v>diaa.pres@gmail.com </v>
      </c>
      <c r="I66" s="21" t="str">
        <f>IFERROR(INDEX(MasterTable[],MATCH(SearchResults[[#This Row],[Search Result]],MasterTable[Search Rank],0),7),"")</f>
        <v xml:space="preserve">4237 Glenelg Highway, Strathdownie VIC 3312 </v>
      </c>
    </row>
    <row r="67" spans="2:9" ht="41.25" customHeight="1" x14ac:dyDescent="0.2">
      <c r="B67" s="4">
        <v>61</v>
      </c>
      <c r="C67" s="16" t="str">
        <f>IFERROR(INDEX(MasterTable[],MATCH(SearchResults[[#This Row],[Search Result]],MasterTable[Search Rank],0),1),"")</f>
        <v>Agriculture, Forestry &amp; Fishing</v>
      </c>
      <c r="D67" s="16" t="str">
        <f>IFERROR(INDEX(MasterTable[],MATCH(SearchResults[[#This Row],[Search Result]],MasterTable[Search Rank],0),2),"")</f>
        <v>Other Livestock Farming</v>
      </c>
      <c r="E67" s="16" t="str">
        <f>IFERROR(INDEX(MasterTable[],MATCH(SearchResults[[#This Row],[Search Result]],MasterTable[Search Rank],0),3),"")</f>
        <v>Thoroughbred Breeders WA</v>
      </c>
      <c r="F67" s="21" t="str">
        <f>IFERROR(INDEX(MasterTable[],MATCH(SearchResults[[#This Row],[Search Result]],MasterTable[Search Rank],0),4),"")</f>
        <v>http://www.tbwa.net.au/</v>
      </c>
      <c r="G67" s="21" t="str">
        <f>IFERROR(INDEX(MasterTable[],MATCH(SearchResults[[#This Row],[Search Result]],MasterTable[Search Rank],0),5),"")</f>
        <v>08 9277 9880</v>
      </c>
      <c r="H67" s="21" t="str">
        <f>IFERROR(INDEX(MasterTable[],MATCH(SearchResults[[#This Row],[Search Result]],MasterTable[Search Rank],0),6),"")</f>
        <v>info@tbwa.net.au</v>
      </c>
      <c r="I67" s="21" t="str">
        <f>IFERROR(INDEX(MasterTable[],MATCH(SearchResults[[#This Row],[Search Result]],MasterTable[Search Rank],0),7),"")</f>
        <v>PO Box 178, Belmont WA 6984</v>
      </c>
    </row>
    <row r="68" spans="2:9" ht="41.25" customHeight="1" x14ac:dyDescent="0.2">
      <c r="B68" s="4">
        <v>62</v>
      </c>
      <c r="C68" s="16" t="str">
        <f>IFERROR(INDEX(MasterTable[],MATCH(SearchResults[[#This Row],[Search Result]],MasterTable[Search Rank],0),1),"")</f>
        <v>Agriculture, Forestry &amp; Fishing</v>
      </c>
      <c r="D68" s="16" t="str">
        <f>IFERROR(INDEX(MasterTable[],MATCH(SearchResults[[#This Row],[Search Result]],MasterTable[Search Rank],0),2),"")</f>
        <v>Other Livestock Farming</v>
      </c>
      <c r="E68" s="16" t="str">
        <f>IFERROR(INDEX(MasterTable[],MATCH(SearchResults[[#This Row],[Search Result]],MasterTable[Search Rank],0),3),"")</f>
        <v>Australian Pork</v>
      </c>
      <c r="F68" s="21" t="str">
        <f>IFERROR(INDEX(MasterTable[],MATCH(SearchResults[[#This Row],[Search Result]],MasterTable[Search Rank],0),4),"")</f>
        <v>http://australianpork.com.au/</v>
      </c>
      <c r="G68" s="21" t="str">
        <f>IFERROR(INDEX(MasterTable[],MATCH(SearchResults[[#This Row],[Search Result]],MasterTable[Search Rank],0),5),"")</f>
        <v>02 6285 2200</v>
      </c>
      <c r="H68" s="21" t="str">
        <f>IFERROR(INDEX(MasterTable[],MATCH(SearchResults[[#This Row],[Search Result]],MasterTable[Search Rank],0),6),"")</f>
        <v> apl@australianpork.com.au</v>
      </c>
      <c r="I68" s="21" t="str">
        <f>IFERROR(INDEX(MasterTable[],MATCH(SearchResults[[#This Row],[Search Result]],MasterTable[Search Rank],0),7),"")</f>
        <v>PO Box 4746, Kingston ACT 2604</v>
      </c>
    </row>
    <row r="69" spans="2:9" ht="41.25" customHeight="1" x14ac:dyDescent="0.2">
      <c r="B69" s="4">
        <v>63</v>
      </c>
      <c r="C69" s="16" t="str">
        <f>IFERROR(INDEX(MasterTable[],MATCH(SearchResults[[#This Row],[Search Result]],MasterTable[Search Rank],0),1),"")</f>
        <v>Agriculture, Forestry &amp; Fishing</v>
      </c>
      <c r="D69" s="16" t="str">
        <f>IFERROR(INDEX(MasterTable[],MATCH(SearchResults[[#This Row],[Search Result]],MasterTable[Search Rank],0),2),"")</f>
        <v>Other Livestock Farming</v>
      </c>
      <c r="E69" s="16" t="str">
        <f>IFERROR(INDEX(MasterTable[],MATCH(SearchResults[[#This Row],[Search Result]],MasterTable[Search Rank],0),3),"")</f>
        <v>WA Apiarists Society</v>
      </c>
      <c r="F69" s="21" t="str">
        <f>IFERROR(INDEX(MasterTable[],MATCH(SearchResults[[#This Row],[Search Result]],MasterTable[Search Rank],0),4),"")</f>
        <v>http://waas.org.au/</v>
      </c>
      <c r="G69" s="21" t="str">
        <f>IFERROR(INDEX(MasterTable[],MATCH(SearchResults[[#This Row],[Search Result]],MasterTable[Search Rank],0),5),"")</f>
        <v>0419 049 013</v>
      </c>
      <c r="H69" s="21" t="str">
        <f>IFERROR(INDEX(MasterTable[],MATCH(SearchResults[[#This Row],[Search Result]],MasterTable[Search Rank],0),6),"")</f>
        <v>info@waas.org.au</v>
      </c>
      <c r="I69" s="21" t="str">
        <f>IFERROR(INDEX(MasterTable[],MATCH(SearchResults[[#This Row],[Search Result]],MasterTable[Search Rank],0),7),"")</f>
        <v>N/A</v>
      </c>
    </row>
    <row r="70" spans="2:9" ht="41.25" customHeight="1" x14ac:dyDescent="0.2">
      <c r="B70" s="4">
        <v>64</v>
      </c>
      <c r="C70" s="16" t="str">
        <f>IFERROR(INDEX(MasterTable[],MATCH(SearchResults[[#This Row],[Search Result]],MasterTable[Search Rank],0),1),"")</f>
        <v>Agriculture, Forestry &amp; Fishing</v>
      </c>
      <c r="D70" s="16" t="str">
        <f>IFERROR(INDEX(MasterTable[],MATCH(SearchResults[[#This Row],[Search Result]],MasterTable[Search Rank],0),2),"")</f>
        <v>Other Livestock Farming</v>
      </c>
      <c r="E70" s="16" t="str">
        <f>IFERROR(INDEX(MasterTable[],MATCH(SearchResults[[#This Row],[Search Result]],MasterTable[Search Rank],0),3),"")</f>
        <v>Australian Honey Bee Industry Council</v>
      </c>
      <c r="F70" s="21" t="str">
        <f>IFERROR(INDEX(MasterTable[],MATCH(SearchResults[[#This Row],[Search Result]],MasterTable[Search Rank],0),4),"")</f>
        <v>http://honeybee.org.au/</v>
      </c>
      <c r="G70" s="21" t="str">
        <f>IFERROR(INDEX(MasterTable[],MATCH(SearchResults[[#This Row],[Search Result]],MasterTable[Search Rank],0),5),"")</f>
        <v>07 5467 2265</v>
      </c>
      <c r="H70" s="21" t="str">
        <f>IFERROR(INDEX(MasterTable[],MATCH(SearchResults[[#This Row],[Search Result]],MasterTable[Search Rank],0),6),"")</f>
        <v>ahbic@honeybee.org.au</v>
      </c>
      <c r="I70" s="21" t="str">
        <f>IFERROR(INDEX(MasterTable[],MATCH(SearchResults[[#This Row],[Search Result]],MasterTable[Search Rank],0),7),"")</f>
        <v>P.O. Box 4253, Raceview QLD 4305</v>
      </c>
    </row>
    <row r="71" spans="2:9" ht="41.25" customHeight="1" x14ac:dyDescent="0.2">
      <c r="B71" s="4">
        <v>65</v>
      </c>
      <c r="C71" s="16" t="str">
        <f>IFERROR(INDEX(MasterTable[],MATCH(SearchResults[[#This Row],[Search Result]],MasterTable[Search Rank],0),1),"")</f>
        <v>Agriculture, Forestry &amp; Fishing</v>
      </c>
      <c r="D71" s="16" t="str">
        <f>IFERROR(INDEX(MasterTable[],MATCH(SearchResults[[#This Row],[Search Result]],MasterTable[Search Rank],0),2),"")</f>
        <v>Poultry Farming</v>
      </c>
      <c r="E71" s="16" t="str">
        <f>IFERROR(INDEX(MasterTable[],MATCH(SearchResults[[#This Row],[Search Result]],MasterTable[Search Rank],0),3),"")</f>
        <v>Australian Chicken Meat Federation</v>
      </c>
      <c r="F71" s="21" t="str">
        <f>IFERROR(INDEX(MasterTable[],MATCH(SearchResults[[#This Row],[Search Result]],MasterTable[Search Rank],0),4),"")</f>
        <v>http://www.chicken.org.au/</v>
      </c>
      <c r="G71" s="21" t="str">
        <f>IFERROR(INDEX(MasterTable[],MATCH(SearchResults[[#This Row],[Search Result]],MasterTable[Search Rank],0),5),"")</f>
        <v>02 9929 4077</v>
      </c>
      <c r="H71" s="21" t="str">
        <f>IFERROR(INDEX(MasterTable[],MATCH(SearchResults[[#This Row],[Search Result]],MasterTable[Search Rank],0),6),"")</f>
        <v>acmf@chicken.org.au</v>
      </c>
      <c r="I71" s="21" t="str">
        <f>IFERROR(INDEX(MasterTable[],MATCH(SearchResults[[#This Row],[Search Result]],MasterTable[Search Rank],0),7),"")</f>
        <v>PO Box 579, North Sydney NSW 2059</v>
      </c>
    </row>
    <row r="72" spans="2:9" ht="41.25" customHeight="1" x14ac:dyDescent="0.2">
      <c r="B72" s="4">
        <v>66</v>
      </c>
      <c r="C72" s="16" t="str">
        <f>IFERROR(INDEX(MasterTable[],MATCH(SearchResults[[#This Row],[Search Result]],MasterTable[Search Rank],0),1),"")</f>
        <v>Agriculture, Forestry &amp; Fishing</v>
      </c>
      <c r="D72" s="16" t="str">
        <f>IFERROR(INDEX(MasterTable[],MATCH(SearchResults[[#This Row],[Search Result]],MasterTable[Search Rank],0),2),"")</f>
        <v>Poultry Farming</v>
      </c>
      <c r="E72" s="16" t="str">
        <f>IFERROR(INDEX(MasterTable[],MATCH(SearchResults[[#This Row],[Search Result]],MasterTable[Search Rank],0),3),"")</f>
        <v>Australian Chicken Growers Council</v>
      </c>
      <c r="F72" s="21" t="str">
        <f>IFERROR(INDEX(MasterTable[],MATCH(SearchResults[[#This Row],[Search Result]],MasterTable[Search Rank],0),4),"")</f>
        <v>http://acgc.org.au/</v>
      </c>
      <c r="G72" s="21" t="str">
        <f>IFERROR(INDEX(MasterTable[],MATCH(SearchResults[[#This Row],[Search Result]],MasterTable[Search Rank],0),5),"")</f>
        <v>07 3837 4720 </v>
      </c>
      <c r="H72" s="21" t="str">
        <f>IFERROR(INDEX(MasterTable[],MATCH(SearchResults[[#This Row],[Search Result]],MasterTable[Search Rank],0),6),"")</f>
        <v>info@acgc.org.au</v>
      </c>
      <c r="I72" s="21" t="str">
        <f>IFERROR(INDEX(MasterTable[],MATCH(SearchResults[[#This Row],[Search Result]],MasterTable[Search Rank],0),7),"")</f>
        <v>Level 3, Primary Producers House, 183 North Quay, Brisbane QLD 4003</v>
      </c>
    </row>
    <row r="73" spans="2:9" ht="41.25" customHeight="1" x14ac:dyDescent="0.2">
      <c r="B73" s="4">
        <v>67</v>
      </c>
      <c r="C73" s="16" t="str">
        <f>IFERROR(INDEX(MasterTable[],MATCH(SearchResults[[#This Row],[Search Result]],MasterTable[Search Rank],0),1),"")</f>
        <v>Agriculture, Forestry &amp; Fishing</v>
      </c>
      <c r="D73" s="16" t="str">
        <f>IFERROR(INDEX(MasterTable[],MATCH(SearchResults[[#This Row],[Search Result]],MasterTable[Search Rank],0),2),"")</f>
        <v>Poultry Farming</v>
      </c>
      <c r="E73" s="16" t="str">
        <f>IFERROR(INDEX(MasterTable[],MATCH(SearchResults[[#This Row],[Search Result]],MasterTable[Search Rank],0),3),"")</f>
        <v>Australian Egg Corporation</v>
      </c>
      <c r="F73" s="21" t="str">
        <f>IFERROR(INDEX(MasterTable[],MATCH(SearchResults[[#This Row],[Search Result]],MasterTable[Search Rank],0),4),"")</f>
        <v>https://www.aecl.org/</v>
      </c>
      <c r="G73" s="21" t="str">
        <f>IFERROR(INDEX(MasterTable[],MATCH(SearchResults[[#This Row],[Search Result]],MasterTable[Search Rank],0),5),"")</f>
        <v>02 9409 6999 </v>
      </c>
      <c r="H73" s="21" t="str">
        <f>IFERROR(INDEX(MasterTable[],MATCH(SearchResults[[#This Row],[Search Result]],MasterTable[Search Rank],0),6),"")</f>
        <v>contacts@aecl.org</v>
      </c>
      <c r="I73" s="21" t="str">
        <f>IFERROR(INDEX(MasterTable[],MATCH(SearchResults[[#This Row],[Search Result]],MasterTable[Search Rank],0),7),"")</f>
        <v xml:space="preserve">Suite 4.02, Level 4, 107 Mount Street, North Sydney NSW 2060 </v>
      </c>
    </row>
    <row r="74" spans="2:9" ht="41.25" customHeight="1" x14ac:dyDescent="0.2">
      <c r="B74" s="4">
        <v>68</v>
      </c>
      <c r="C74" s="16" t="str">
        <f>IFERROR(INDEX(MasterTable[],MATCH(SearchResults[[#This Row],[Search Result]],MasterTable[Search Rank],0),1),"")</f>
        <v>Agriculture, Forestry &amp; Fishing</v>
      </c>
      <c r="D74" s="16" t="str">
        <f>IFERROR(INDEX(MasterTable[],MATCH(SearchResults[[#This Row],[Search Result]],MasterTable[Search Rank],0),2),"")</f>
        <v>Poultry Farming</v>
      </c>
      <c r="E74" s="16" t="str">
        <f>IFERROR(INDEX(MasterTable[],MATCH(SearchResults[[#This Row],[Search Result]],MasterTable[Search Rank],0),3),"")</f>
        <v>Commercial Egg Producers Association of Western Australia (Inc)</v>
      </c>
      <c r="F74" s="21" t="str">
        <f>IFERROR(INDEX(MasterTable[],MATCH(SearchResults[[#This Row],[Search Result]],MasterTable[Search Rank],0),4),"")</f>
        <v>http://www.eggswa.com.au/</v>
      </c>
      <c r="G74" s="21" t="str">
        <f>IFERROR(INDEX(MasterTable[],MATCH(SearchResults[[#This Row],[Search Result]],MasterTable[Search Rank],0),5),"")</f>
        <v>0427 07 0035</v>
      </c>
      <c r="H74" s="21" t="str">
        <f>IFERROR(INDEX(MasterTable[],MATCH(SearchResults[[#This Row],[Search Result]],MasterTable[Search Rank],0),6),"")</f>
        <v>N/A</v>
      </c>
      <c r="I74" s="21" t="str">
        <f>IFERROR(INDEX(MasterTable[],MATCH(SearchResults[[#This Row],[Search Result]],MasterTable[Search Rank],0),7),"")</f>
        <v>PO Box 462, Wanneroo WA 6946</v>
      </c>
    </row>
    <row r="75" spans="2:9" ht="41.25" customHeight="1" x14ac:dyDescent="0.2">
      <c r="B75" s="4">
        <v>69</v>
      </c>
      <c r="C75" s="16" t="str">
        <f>IFERROR(INDEX(MasterTable[],MATCH(SearchResults[[#This Row],[Search Result]],MasterTable[Search Rank],0),1),"")</f>
        <v>Agriculture, Forestry &amp; Fishing</v>
      </c>
      <c r="D75" s="16" t="str">
        <f>IFERROR(INDEX(MasterTable[],MATCH(SearchResults[[#This Row],[Search Result]],MasterTable[Search Rank],0),2),"")</f>
        <v>Sheep, Beef Cattle and Grain Farming</v>
      </c>
      <c r="E75" s="16" t="str">
        <f>IFERROR(INDEX(MasterTable[],MATCH(SearchResults[[#This Row],[Search Result]],MasterTable[Search Rank],0),3),"")</f>
        <v>Pastoralists and Graziers Association of Western Australia</v>
      </c>
      <c r="F75" s="21" t="str">
        <f>IFERROR(INDEX(MasterTable[],MATCH(SearchResults[[#This Row],[Search Result]],MasterTable[Search Rank],0),4),"")</f>
        <v>http://www.pgaofwa.org.au/</v>
      </c>
      <c r="G75" s="21" t="str">
        <f>IFERROR(INDEX(MasterTable[],MATCH(SearchResults[[#This Row],[Search Result]],MasterTable[Search Rank],0),5),"")</f>
        <v>08 9212 6900</v>
      </c>
      <c r="H75" s="21" t="str">
        <f>IFERROR(INDEX(MasterTable[],MATCH(SearchResults[[#This Row],[Search Result]],MasterTable[Search Rank],0),6),"")</f>
        <v>N/A</v>
      </c>
      <c r="I75" s="21" t="str">
        <f>IFERROR(INDEX(MasterTable[],MATCH(SearchResults[[#This Row],[Search Result]],MasterTable[Search Rank],0),7),"")</f>
        <v>PO Box 889, West Perth WA 6872</v>
      </c>
    </row>
    <row r="76" spans="2:9" ht="41.25" customHeight="1" x14ac:dyDescent="0.2">
      <c r="B76" s="4">
        <v>70</v>
      </c>
      <c r="C76" s="16" t="str">
        <f>IFERROR(INDEX(MasterTable[],MATCH(SearchResults[[#This Row],[Search Result]],MasterTable[Search Rank],0),1),"")</f>
        <v>Agriculture, Forestry &amp; Fishing</v>
      </c>
      <c r="D76" s="16" t="str">
        <f>IFERROR(INDEX(MasterTable[],MATCH(SearchResults[[#This Row],[Search Result]],MasterTable[Search Rank],0),2),"")</f>
        <v>Sheep, Beef Cattle and Grain Farming</v>
      </c>
      <c r="E76" s="16" t="str">
        <f>IFERROR(INDEX(MasterTable[],MATCH(SearchResults[[#This Row],[Search Result]],MasterTable[Search Rank],0),3),"")</f>
        <v>Sheepmeat Council of Australia</v>
      </c>
      <c r="F76" s="21" t="str">
        <f>IFERROR(INDEX(MasterTable[],MATCH(SearchResults[[#This Row],[Search Result]],MasterTable[Search Rank],0),4),"")</f>
        <v>http://www.sheepmeatcouncil.com.au/</v>
      </c>
      <c r="G76" s="21" t="str">
        <f>IFERROR(INDEX(MasterTable[],MATCH(SearchResults[[#This Row],[Search Result]],MasterTable[Search Rank],0),5),"")</f>
        <v>02 6269 5610 </v>
      </c>
      <c r="H76" s="21" t="str">
        <f>IFERROR(INDEX(MasterTable[],MATCH(SearchResults[[#This Row],[Search Result]],MasterTable[Search Rank],0),6),"")</f>
        <v>sca@sheepmeatcouncil.com.au</v>
      </c>
      <c r="I76" s="21" t="str">
        <f>IFERROR(INDEX(MasterTable[],MATCH(SearchResults[[#This Row],[Search Result]],MasterTable[Search Rank],0),7),"")</f>
        <v>Locked Bag 9, Kingston Post Office ACT 2604</v>
      </c>
    </row>
    <row r="77" spans="2:9" ht="41.25" customHeight="1" x14ac:dyDescent="0.2">
      <c r="B77" s="4">
        <v>71</v>
      </c>
      <c r="C77" s="16" t="str">
        <f>IFERROR(INDEX(MasterTable[],MATCH(SearchResults[[#This Row],[Search Result]],MasterTable[Search Rank],0),1),"")</f>
        <v>Agriculture, Forestry &amp; Fishing</v>
      </c>
      <c r="D77" s="16" t="str">
        <f>IFERROR(INDEX(MasterTable[],MATCH(SearchResults[[#This Row],[Search Result]],MasterTable[Search Rank],0),2),"")</f>
        <v>Sheep, Beef Cattle and Grain Farming</v>
      </c>
      <c r="E77" s="16" t="str">
        <f>IFERROR(INDEX(MasterTable[],MATCH(SearchResults[[#This Row],[Search Result]],MasterTable[Search Rank],0),3),"")</f>
        <v>Grain Industry Association of WA</v>
      </c>
      <c r="F77" s="21" t="str">
        <f>IFERROR(INDEX(MasterTable[],MATCH(SearchResults[[#This Row],[Search Result]],MasterTable[Search Rank],0),4),"")</f>
        <v>http://www.giwa.org.au/</v>
      </c>
      <c r="G77" s="21" t="str">
        <f>IFERROR(INDEX(MasterTable[],MATCH(SearchResults[[#This Row],[Search Result]],MasterTable[Search Rank],0),5),"")</f>
        <v>08 6262 2128</v>
      </c>
      <c r="H77" s="21" t="str">
        <f>IFERROR(INDEX(MasterTable[],MATCH(SearchResults[[#This Row],[Search Result]],MasterTable[Search Rank],0),6),"")</f>
        <v>info@giwa.org.au</v>
      </c>
      <c r="I77" s="21" t="str">
        <f>IFERROR(INDEX(MasterTable[],MATCH(SearchResults[[#This Row],[Search Result]],MasterTable[Search Rank],0),7),"")</f>
        <v>PO Box 1081, Bentley Delivery Centre WA 6983</v>
      </c>
    </row>
    <row r="78" spans="2:9" ht="41.25" customHeight="1" x14ac:dyDescent="0.2">
      <c r="B78" s="4">
        <v>72</v>
      </c>
      <c r="C78" s="16" t="str">
        <f>IFERROR(INDEX(MasterTable[],MATCH(SearchResults[[#This Row],[Search Result]],MasterTable[Search Rank],0),1),"")</f>
        <v>Agriculture, Forestry &amp; Fishing</v>
      </c>
      <c r="D78" s="16" t="str">
        <f>IFERROR(INDEX(MasterTable[],MATCH(SearchResults[[#This Row],[Search Result]],MasterTable[Search Rank],0),2),"")</f>
        <v>Sheep, Beef Cattle and Grain Farming</v>
      </c>
      <c r="E78" s="16" t="str">
        <f>IFERROR(INDEX(MasterTable[],MATCH(SearchResults[[#This Row],[Search Result]],MasterTable[Search Rank],0),3),"")</f>
        <v>Cattle Council of Australia</v>
      </c>
      <c r="F78" s="21" t="str">
        <f>IFERROR(INDEX(MasterTable[],MATCH(SearchResults[[#This Row],[Search Result]],MasterTable[Search Rank],0),4),"")</f>
        <v>http://www.cattlecouncil.com.au/</v>
      </c>
      <c r="G78" s="21" t="str">
        <f>IFERROR(INDEX(MasterTable[],MATCH(SearchResults[[#This Row],[Search Result]],MasterTable[Search Rank],0),5),"")</f>
        <v>02 6269 5600</v>
      </c>
      <c r="H78" s="21" t="str">
        <f>IFERROR(INDEX(MasterTable[],MATCH(SearchResults[[#This Row],[Search Result]],MasterTable[Search Rank],0),6),"")</f>
        <v>cca@cattlecouncil.com.au </v>
      </c>
      <c r="I78" s="21" t="str">
        <f>IFERROR(INDEX(MasterTable[],MATCH(SearchResults[[#This Row],[Search Result]],MasterTable[Search Rank],0),7),"")</f>
        <v>Locked Bag 9, Kingston ACT 2604</v>
      </c>
    </row>
    <row r="79" spans="2:9" ht="41.25" customHeight="1" x14ac:dyDescent="0.2">
      <c r="B79" s="4">
        <v>73</v>
      </c>
      <c r="C79" s="16" t="str">
        <f>IFERROR(INDEX(MasterTable[],MATCH(SearchResults[[#This Row],[Search Result]],MasterTable[Search Rank],0),1),"")</f>
        <v>Agriculture, Forestry &amp; Fishing</v>
      </c>
      <c r="D79" s="16" t="str">
        <f>IFERROR(INDEX(MasterTable[],MATCH(SearchResults[[#This Row],[Search Result]],MasterTable[Search Rank],0),2),"")</f>
        <v>Sheep, Beef Cattle and Grain Farming</v>
      </c>
      <c r="E79" s="16" t="str">
        <f>IFERROR(INDEX(MasterTable[],MATCH(SearchResults[[#This Row],[Search Result]],MasterTable[Search Rank],0),3),"")</f>
        <v>Meat &amp; Livestock Australia</v>
      </c>
      <c r="F79" s="21" t="str">
        <f>IFERROR(INDEX(MasterTable[],MATCH(SearchResults[[#This Row],[Search Result]],MasterTable[Search Rank],0),4),"")</f>
        <v>http://www.mla.com.au/</v>
      </c>
      <c r="G79" s="21" t="str">
        <f>IFERROR(INDEX(MasterTable[],MATCH(SearchResults[[#This Row],[Search Result]],MasterTable[Search Rank],0),5),"")</f>
        <v>02 9463 9333</v>
      </c>
      <c r="H79" s="21" t="str">
        <f>IFERROR(INDEX(MasterTable[],MATCH(SearchResults[[#This Row],[Search Result]],MasterTable[Search Rank],0),6),"")</f>
        <v>info@mla.com.au</v>
      </c>
      <c r="I79" s="21" t="str">
        <f>IFERROR(INDEX(MasterTable[],MATCH(SearchResults[[#This Row],[Search Result]],MasterTable[Search Rank],0),7),"")</f>
        <v>PO Box 1961, North Sydney NSW 2059</v>
      </c>
    </row>
    <row r="80" spans="2:9" ht="41.25" customHeight="1" x14ac:dyDescent="0.2">
      <c r="B80" s="4">
        <v>74</v>
      </c>
      <c r="C80" s="16" t="str">
        <f>IFERROR(INDEX(MasterTable[],MATCH(SearchResults[[#This Row],[Search Result]],MasterTable[Search Rank],0),1),"")</f>
        <v>Agriculture, Forestry &amp; Fishing</v>
      </c>
      <c r="D80" s="16" t="str">
        <f>IFERROR(INDEX(MasterTable[],MATCH(SearchResults[[#This Row],[Search Result]],MasterTable[Search Rank],0),2),"")</f>
        <v>Sheep, Beef Cattle and Grain Farming</v>
      </c>
      <c r="E80" s="16" t="str">
        <f>IFERROR(INDEX(MasterTable[],MATCH(SearchResults[[#This Row],[Search Result]],MasterTable[Search Rank],0),3),"")</f>
        <v>Australian Lot Feeders Association</v>
      </c>
      <c r="F80" s="21" t="str">
        <f>IFERROR(INDEX(MasterTable[],MATCH(SearchResults[[#This Row],[Search Result]],MasterTable[Search Rank],0),4),"")</f>
        <v>http://feedlots.com.au/</v>
      </c>
      <c r="G80" s="21" t="str">
        <f>IFERROR(INDEX(MasterTable[],MATCH(SearchResults[[#This Row],[Search Result]],MasterTable[Search Rank],0),5),"")</f>
        <v>02 9290 3700</v>
      </c>
      <c r="H80" s="21" t="str">
        <f>IFERROR(INDEX(MasterTable[],MATCH(SearchResults[[#This Row],[Search Result]],MasterTable[Search Rank],0),6),"")</f>
        <v>info@feedlots.com.au</v>
      </c>
      <c r="I80" s="21" t="str">
        <f>IFERROR(INDEX(MasterTable[],MATCH(SearchResults[[#This Row],[Search Result]],MasterTable[Search Rank],0),7),"")</f>
        <v>GPO Box 149, Sydney NSW 2001</v>
      </c>
    </row>
    <row r="81" spans="2:9" ht="41.25" customHeight="1" x14ac:dyDescent="0.2">
      <c r="B81" s="4">
        <v>75</v>
      </c>
      <c r="C81" s="16" t="str">
        <f>IFERROR(INDEX(MasterTable[],MATCH(SearchResults[[#This Row],[Search Result]],MasterTable[Search Rank],0),1),"")</f>
        <v>Agriculture, Forestry &amp; Fishing</v>
      </c>
      <c r="D81" s="16" t="str">
        <f>IFERROR(INDEX(MasterTable[],MATCH(SearchResults[[#This Row],[Search Result]],MasterTable[Search Rank],0),2),"")</f>
        <v>Sheep, Beef Cattle and Grain Farming</v>
      </c>
      <c r="E81" s="16" t="str">
        <f>IFERROR(INDEX(MasterTable[],MATCH(SearchResults[[#This Row],[Search Result]],MasterTable[Search Rank],0),3),"")</f>
        <v>Stock Feed Manufacturers Council of Australia</v>
      </c>
      <c r="F81" s="21" t="str">
        <f>IFERROR(INDEX(MasterTable[],MATCH(SearchResults[[#This Row],[Search Result]],MasterTable[Search Rank],0),4),"")</f>
        <v>http://sfmca.com.au/</v>
      </c>
      <c r="G81" s="21" t="str">
        <f>IFERROR(INDEX(MasterTable[],MATCH(SearchResults[[#This Row],[Search Result]],MasterTable[Search Rank],0),5),"")</f>
        <v>0413 032 654</v>
      </c>
      <c r="H81" s="21" t="str">
        <f>IFERROR(INDEX(MasterTable[],MATCH(SearchResults[[#This Row],[Search Result]],MasterTable[Search Rank],0),6),"")</f>
        <v>pnash@sfmca.com.au</v>
      </c>
      <c r="I81" s="21" t="str">
        <f>IFERROR(INDEX(MasterTable[],MATCH(SearchResults[[#This Row],[Search Result]],MasterTable[Search Rank],0),7),"")</f>
        <v>N/A</v>
      </c>
    </row>
    <row r="82" spans="2:9" ht="41.25" customHeight="1" x14ac:dyDescent="0.2">
      <c r="B82" s="4">
        <v>76</v>
      </c>
      <c r="C82" s="16" t="str">
        <f>IFERROR(INDEX(MasterTable[],MATCH(SearchResults[[#This Row],[Search Result]],MasterTable[Search Rank],0),1),"")</f>
        <v>Agriculture, Forestry &amp; Fishing</v>
      </c>
      <c r="D82" s="16" t="str">
        <f>IFERROR(INDEX(MasterTable[],MATCH(SearchResults[[#This Row],[Search Result]],MasterTable[Search Rank],0),2),"")</f>
        <v>Sheep, Beef Cattle and Grain Farming</v>
      </c>
      <c r="E82" s="16" t="str">
        <f>IFERROR(INDEX(MasterTable[],MATCH(SearchResults[[#This Row],[Search Result]],MasterTable[Search Rank],0),3),"")</f>
        <v>Grain Producers Australia</v>
      </c>
      <c r="F82" s="21" t="str">
        <f>IFERROR(INDEX(MasterTable[],MATCH(SearchResults[[#This Row],[Search Result]],MasterTable[Search Rank],0),4),"")</f>
        <v>http://www.grainproducers.com.au/</v>
      </c>
      <c r="G82" s="21" t="str">
        <f>IFERROR(INDEX(MasterTable[],MATCH(SearchResults[[#This Row],[Search Result]],MasterTable[Search Rank],0),5),"")</f>
        <v>02 6273 3000</v>
      </c>
      <c r="H82" s="21" t="str">
        <f>IFERROR(INDEX(MasterTable[],MATCH(SearchResults[[#This Row],[Search Result]],MasterTable[Search Rank],0),6),"")</f>
        <v>admin@grainproducers.com.au</v>
      </c>
      <c r="I82" s="21" t="str">
        <f>IFERROR(INDEX(MasterTable[],MATCH(SearchResults[[#This Row],[Search Result]],MasterTable[Search Rank],0),7),"")</f>
        <v>PO Box 3517, Manuka ACT 2603</v>
      </c>
    </row>
    <row r="83" spans="2:9" ht="41.25" customHeight="1" x14ac:dyDescent="0.2">
      <c r="B83" s="4">
        <v>77</v>
      </c>
      <c r="C83" s="16" t="str">
        <f>IFERROR(INDEX(MasterTable[],MATCH(SearchResults[[#This Row],[Search Result]],MasterTable[Search Rank],0),1),"")</f>
        <v>Arts And Recreation Services</v>
      </c>
      <c r="D83" s="16" t="str">
        <f>IFERROR(INDEX(MasterTable[],MATCH(SearchResults[[#This Row],[Search Result]],MasterTable[Search Rank],0),2),"")</f>
        <v>Creative and Performing Arts</v>
      </c>
      <c r="E83" s="16" t="str">
        <f>IFERROR(INDEX(MasterTable[],MATCH(SearchResults[[#This Row],[Search Result]],MasterTable[Search Rank],0),3),"")</f>
        <v>Media Entertainment &amp; Arts Alliance</v>
      </c>
      <c r="F83" s="21" t="str">
        <f>IFERROR(INDEX(MasterTable[],MATCH(SearchResults[[#This Row],[Search Result]],MasterTable[Search Rank],0),4),"")</f>
        <v>https://www.meaa.org/</v>
      </c>
      <c r="G83" s="21" t="str">
        <f>IFERROR(INDEX(MasterTable[],MATCH(SearchResults[[#This Row],[Search Result]],MasterTable[Search Rank],0),5),"")</f>
        <v>1300 656 513</v>
      </c>
      <c r="H83" s="21" t="str">
        <f>IFERROR(INDEX(MasterTable[],MATCH(SearchResults[[#This Row],[Search Result]],MasterTable[Search Rank],0),6),"")</f>
        <v>N/A</v>
      </c>
      <c r="I83" s="21" t="str">
        <f>IFERROR(INDEX(MasterTable[],MATCH(SearchResults[[#This Row],[Search Result]],MasterTable[Search Rank],0),7),"")</f>
        <v>Locked Bag 526, Spring Hill QLD 4004</v>
      </c>
    </row>
    <row r="84" spans="2:9" ht="41.25" customHeight="1" x14ac:dyDescent="0.2">
      <c r="B84" s="4">
        <v>78</v>
      </c>
      <c r="C84" s="16" t="str">
        <f>IFERROR(INDEX(MasterTable[],MATCH(SearchResults[[#This Row],[Search Result]],MasterTable[Search Rank],0),1),"")</f>
        <v>Arts And Recreation Services</v>
      </c>
      <c r="D84" s="16" t="str">
        <f>IFERROR(INDEX(MasterTable[],MATCH(SearchResults[[#This Row],[Search Result]],MasterTable[Search Rank],0),2),"")</f>
        <v>Creative and Performing Arts</v>
      </c>
      <c r="E84" s="16" t="str">
        <f>IFERROR(INDEX(MasterTable[],MATCH(SearchResults[[#This Row],[Search Result]],MasterTable[Search Rank],0),3),"")</f>
        <v xml:space="preserve">Australian Performing Arts Centres Association </v>
      </c>
      <c r="F84" s="21" t="str">
        <f>IFERROR(INDEX(MasterTable[],MATCH(SearchResults[[#This Row],[Search Result]],MasterTable[Search Rank],0),4),"")</f>
        <v>http://www.apaca.com.au/</v>
      </c>
      <c r="G84" s="21" t="str">
        <f>IFERROR(INDEX(MasterTable[],MATCH(SearchResults[[#This Row],[Search Result]],MasterTable[Search Rank],0),5),"")</f>
        <v>1300 665 263</v>
      </c>
      <c r="H84" s="21" t="str">
        <f>IFERROR(INDEX(MasterTable[],MATCH(SearchResults[[#This Row],[Search Result]],MasterTable[Search Rank],0),6),"")</f>
        <v>admin@apaca.com.au</v>
      </c>
      <c r="I84" s="21" t="str">
        <f>IFERROR(INDEX(MasterTable[],MATCH(SearchResults[[#This Row],[Search Result]],MasterTable[Search Rank],0),7),"")</f>
        <v>PO Box 265, Glen Forrest WA 6071</v>
      </c>
    </row>
    <row r="85" spans="2:9" ht="41.25" customHeight="1" x14ac:dyDescent="0.2">
      <c r="B85" s="4">
        <v>79</v>
      </c>
      <c r="C85" s="16" t="str">
        <f>IFERROR(INDEX(MasterTable[],MATCH(SearchResults[[#This Row],[Search Result]],MasterTable[Search Rank],0),1),"")</f>
        <v>Arts And Recreation Services</v>
      </c>
      <c r="D85" s="16" t="str">
        <f>IFERROR(INDEX(MasterTable[],MATCH(SearchResults[[#This Row],[Search Result]],MasterTable[Search Rank],0),2),"")</f>
        <v>Creative and Performing Arts</v>
      </c>
      <c r="E85" s="16" t="str">
        <f>IFERROR(INDEX(MasterTable[],MATCH(SearchResults[[#This Row],[Search Result]],MasterTable[Search Rank],0),3),"")</f>
        <v>Music Australia</v>
      </c>
      <c r="F85" s="21" t="str">
        <f>IFERROR(INDEX(MasterTable[],MATCH(SearchResults[[#This Row],[Search Result]],MasterTable[Search Rank],0),4),"")</f>
        <v>https://musicaustralia.org.au/</v>
      </c>
      <c r="G85" s="21" t="str">
        <f>IFERROR(INDEX(MasterTable[],MATCH(SearchResults[[#This Row],[Search Result]],MasterTable[Search Rank],0),5),"")</f>
        <v>02 9519 9778</v>
      </c>
      <c r="H85" s="21" t="str">
        <f>IFERROR(INDEX(MasterTable[],MATCH(SearchResults[[#This Row],[Search Result]],MasterTable[Search Rank],0),6),"")</f>
        <v>office@musicaustralia.org.au</v>
      </c>
      <c r="I85" s="21" t="str">
        <f>IFERROR(INDEX(MasterTable[],MATCH(SearchResults[[#This Row],[Search Result]],MasterTable[Search Rank],0),7),"")</f>
        <v>104 Erskineville Road, Erskineville NSW 2043</v>
      </c>
    </row>
    <row r="86" spans="2:9" ht="41.25" customHeight="1" x14ac:dyDescent="0.2">
      <c r="B86" s="4">
        <v>80</v>
      </c>
      <c r="C86" s="16" t="str">
        <f>IFERROR(INDEX(MasterTable[],MATCH(SearchResults[[#This Row],[Search Result]],MasterTable[Search Rank],0),1),"")</f>
        <v>Arts And Recreation Services</v>
      </c>
      <c r="D86" s="16" t="str">
        <f>IFERROR(INDEX(MasterTable[],MATCH(SearchResults[[#This Row],[Search Result]],MasterTable[Search Rank],0),2),"")</f>
        <v>Creative and Performing Arts</v>
      </c>
      <c r="E86" s="16" t="str">
        <f>IFERROR(INDEX(MasterTable[],MATCH(SearchResults[[#This Row],[Search Result]],MasterTable[Search Rank],0),3),"")</f>
        <v>Chamber of Arts &amp; Culture WA</v>
      </c>
      <c r="F86" s="21" t="str">
        <f>IFERROR(INDEX(MasterTable[],MATCH(SearchResults[[#This Row],[Search Result]],MasterTable[Search Rank],0),4),"")</f>
        <v>https://www.cacwa.org.au/</v>
      </c>
      <c r="G86" s="21" t="str">
        <f>IFERROR(INDEX(MasterTable[],MATCH(SearchResults[[#This Row],[Search Result]],MasterTable[Search Rank],0),5),"")</f>
        <v>08 9211 7681</v>
      </c>
      <c r="H86" s="21" t="str">
        <f>IFERROR(INDEX(MasterTable[],MATCH(SearchResults[[#This Row],[Search Result]],MasterTable[Search Rank],0),6),"")</f>
        <v>admin@cacwa.org.au</v>
      </c>
      <c r="I86" s="21" t="str">
        <f>IFERROR(INDEX(MasterTable[],MATCH(SearchResults[[#This Row],[Search Result]],MasterTable[Search Rank],0),7),"")</f>
        <v>PO Box 7065, Cloisters Square WA 6850</v>
      </c>
    </row>
    <row r="87" spans="2:9" ht="41.25" customHeight="1" x14ac:dyDescent="0.2">
      <c r="B87" s="4">
        <v>81</v>
      </c>
      <c r="C87" s="16" t="str">
        <f>IFERROR(INDEX(MasterTable[],MATCH(SearchResults[[#This Row],[Search Result]],MasterTable[Search Rank],0),1),"")</f>
        <v>Arts And Recreation Services</v>
      </c>
      <c r="D87" s="16" t="str">
        <f>IFERROR(INDEX(MasterTable[],MATCH(SearchResults[[#This Row],[Search Result]],MasterTable[Search Rank],0),2),"")</f>
        <v>Creative and Performing Arts</v>
      </c>
      <c r="E87" s="16" t="str">
        <f>IFERROR(INDEX(MasterTable[],MATCH(SearchResults[[#This Row],[Search Result]],MasterTable[Search Rank],0),3),"")</f>
        <v>Live Performance Australia</v>
      </c>
      <c r="F87" s="21" t="str">
        <f>IFERROR(INDEX(MasterTable[],MATCH(SearchResults[[#This Row],[Search Result]],MasterTable[Search Rank],0),4),"")</f>
        <v>http://www.liveperformance.com.au/</v>
      </c>
      <c r="G87" s="21" t="str">
        <f>IFERROR(INDEX(MasterTable[],MATCH(SearchResults[[#This Row],[Search Result]],MasterTable[Search Rank],0),5),"")</f>
        <v>03 8614 2000</v>
      </c>
      <c r="H87" s="21" t="str">
        <f>IFERROR(INDEX(MasterTable[],MATCH(SearchResults[[#This Row],[Search Result]],MasterTable[Search Rank],0),6),"")</f>
        <v>N/A</v>
      </c>
      <c r="I87" s="21" t="str">
        <f>IFERROR(INDEX(MasterTable[],MATCH(SearchResults[[#This Row],[Search Result]],MasterTable[Search Rank],0),7),"")</f>
        <v>Level 1, 15-17 Queen Street, Melbourne VIC 3000</v>
      </c>
    </row>
    <row r="88" spans="2:9" ht="41.25" customHeight="1" x14ac:dyDescent="0.2">
      <c r="B88" s="4">
        <v>82</v>
      </c>
      <c r="C88" s="16" t="str">
        <f>IFERROR(INDEX(MasterTable[],MATCH(SearchResults[[#This Row],[Search Result]],MasterTable[Search Rank],0),1),"")</f>
        <v>Arts And Recreation Services</v>
      </c>
      <c r="D88" s="16" t="str">
        <f>IFERROR(INDEX(MasterTable[],MATCH(SearchResults[[#This Row],[Search Result]],MasterTable[Search Rank],0),2),"")</f>
        <v>Creative and Performing Arts</v>
      </c>
      <c r="E88" s="16" t="str">
        <f>IFERROR(INDEX(MasterTable[],MATCH(SearchResults[[#This Row],[Search Result]],MasterTable[Search Rank],0),3),"")</f>
        <v>National Association for the Visual Arts</v>
      </c>
      <c r="F88" s="21" t="str">
        <f>IFERROR(INDEX(MasterTable[],MATCH(SearchResults[[#This Row],[Search Result]],MasterTable[Search Rank],0),4),"")</f>
        <v>https://visualarts.net.au</v>
      </c>
      <c r="G88" s="21" t="str">
        <f>IFERROR(INDEX(MasterTable[],MATCH(SearchResults[[#This Row],[Search Result]],MasterTable[Search Rank],0),5),"")</f>
        <v>02 9368 1900</v>
      </c>
      <c r="H88" s="21" t="str">
        <f>IFERROR(INDEX(MasterTable[],MATCH(SearchResults[[#This Row],[Search Result]],MasterTable[Search Rank],0),6),"")</f>
        <v>nava@visualarts.net.au</v>
      </c>
      <c r="I88" s="21" t="str">
        <f>IFERROR(INDEX(MasterTable[],MATCH(SearchResults[[#This Row],[Search Result]],MasterTable[Search Rank],0),7),"")</f>
        <v>PO Box 60, Potts Point NSW 1335</v>
      </c>
    </row>
    <row r="89" spans="2:9" ht="41.25" customHeight="1" x14ac:dyDescent="0.2">
      <c r="B89" s="4">
        <v>83</v>
      </c>
      <c r="C89" s="16" t="str">
        <f>IFERROR(INDEX(MasterTable[],MATCH(SearchResults[[#This Row],[Search Result]],MasterTable[Search Rank],0),1),"")</f>
        <v>Arts And Recreation Services</v>
      </c>
      <c r="D89" s="16" t="str">
        <f>IFERROR(INDEX(MasterTable[],MATCH(SearchResults[[#This Row],[Search Result]],MasterTable[Search Rank],0),2),"")</f>
        <v>Creative and Performing Arts</v>
      </c>
      <c r="E89" s="16" t="str">
        <f>IFERROR(INDEX(MasterTable[],MATCH(SearchResults[[#This Row],[Search Result]],MasterTable[Search Rank],0),3),"")</f>
        <v>Writing WA</v>
      </c>
      <c r="F89" s="21" t="str">
        <f>IFERROR(INDEX(MasterTable[],MATCH(SearchResults[[#This Row],[Search Result]],MasterTable[Search Rank],0),4),"")</f>
        <v>http://www.writingwa.org/</v>
      </c>
      <c r="G89" s="21" t="str">
        <f>IFERROR(INDEX(MasterTable[],MATCH(SearchResults[[#This Row],[Search Result]],MasterTable[Search Rank],0),5),"")</f>
        <v>08 9228 9908</v>
      </c>
      <c r="H89" s="21" t="str">
        <f>IFERROR(INDEX(MasterTable[],MATCH(SearchResults[[#This Row],[Search Result]],MasterTable[Search Rank],0),6),"")</f>
        <v>info@writingWA.org</v>
      </c>
      <c r="I89" s="21" t="str">
        <f>IFERROR(INDEX(MasterTable[],MATCH(SearchResults[[#This Row],[Search Result]],MasterTable[Search Rank],0),7),"")</f>
        <v>Alexander Library Building, 25 Francis Street, Perth Cultural Centre WA 6000</v>
      </c>
    </row>
    <row r="90" spans="2:9" ht="41.25" customHeight="1" x14ac:dyDescent="0.2">
      <c r="B90" s="4">
        <v>84</v>
      </c>
      <c r="C90" s="16" t="str">
        <f>IFERROR(INDEX(MasterTable[],MATCH(SearchResults[[#This Row],[Search Result]],MasterTable[Search Rank],0),1),"")</f>
        <v>Arts And Recreation Services</v>
      </c>
      <c r="D90" s="16" t="str">
        <f>IFERROR(INDEX(MasterTable[],MATCH(SearchResults[[#This Row],[Search Result]],MasterTable[Search Rank],0),2),"")</f>
        <v>Creative and Performing Arts</v>
      </c>
      <c r="E90" s="16" t="str">
        <f>IFERROR(INDEX(MasterTable[],MATCH(SearchResults[[#This Row],[Search Result]],MasterTable[Search Rank],0),3),"")</f>
        <v>Australian Society of Authors</v>
      </c>
      <c r="F90" s="21" t="str">
        <f>IFERROR(INDEX(MasterTable[],MATCH(SearchResults[[#This Row],[Search Result]],MasterTable[Search Rank],0),4),"")</f>
        <v>http://www.asauthors.org/</v>
      </c>
      <c r="G90" s="21" t="str">
        <f>IFERROR(INDEX(MasterTable[],MATCH(SearchResults[[#This Row],[Search Result]],MasterTable[Search Rank],0),5),"")</f>
        <v xml:space="preserve">1800 257 121 </v>
      </c>
      <c r="H90" s="21" t="str">
        <f>IFERROR(INDEX(MasterTable[],MATCH(SearchResults[[#This Row],[Search Result]],MasterTable[Search Rank],0),6),"")</f>
        <v>asa@asauthors.org</v>
      </c>
      <c r="I90" s="21" t="str">
        <f>IFERROR(INDEX(MasterTable[],MATCH(SearchResults[[#This Row],[Search Result]],MasterTable[Search Rank],0),7),"")</f>
        <v>Suite C1.06, 22-36 Mountain Street, Ultimo NSW 2007</v>
      </c>
    </row>
    <row r="91" spans="2:9" ht="41.25" customHeight="1" x14ac:dyDescent="0.2">
      <c r="B91" s="4">
        <v>85</v>
      </c>
      <c r="C91" s="16" t="str">
        <f>IFERROR(INDEX(MasterTable[],MATCH(SearchResults[[#This Row],[Search Result]],MasterTable[Search Rank],0),1),"")</f>
        <v>Arts And Recreation Services</v>
      </c>
      <c r="D91" s="16" t="str">
        <f>IFERROR(INDEX(MasterTable[],MATCH(SearchResults[[#This Row],[Search Result]],MasterTable[Search Rank],0),2),"")</f>
        <v>Events and Other Recreation</v>
      </c>
      <c r="E91" s="16" t="str">
        <f>IFERROR(INDEX(MasterTable[],MATCH(SearchResults[[#This Row],[Search Result]],MasterTable[Search Rank],0),3),"")</f>
        <v>Exhibition and Event Association of Australasia</v>
      </c>
      <c r="F91" s="21" t="str">
        <f>IFERROR(INDEX(MasterTable[],MATCH(SearchResults[[#This Row],[Search Result]],MasterTable[Search Rank],0),4),"")</f>
        <v>http://www.eeaa.com.au/</v>
      </c>
      <c r="G91" s="21" t="str">
        <f>IFERROR(INDEX(MasterTable[],MATCH(SearchResults[[#This Row],[Search Result]],MasterTable[Search Rank],0),5),"")</f>
        <v>02 9413 9520</v>
      </c>
      <c r="H91" s="21" t="str">
        <f>IFERROR(INDEX(MasterTable[],MATCH(SearchResults[[#This Row],[Search Result]],MasterTable[Search Rank],0),6),"")</f>
        <v>N/A</v>
      </c>
      <c r="I91" s="21" t="str">
        <f>IFERROR(INDEX(MasterTable[],MATCH(SearchResults[[#This Row],[Search Result]],MasterTable[Search Rank],0),7),"")</f>
        <v>PO Box 952, Chatswood NSW 2057</v>
      </c>
    </row>
    <row r="92" spans="2:9" ht="41.25" customHeight="1" x14ac:dyDescent="0.2">
      <c r="B92" s="4">
        <v>86</v>
      </c>
      <c r="C92" s="16" t="str">
        <f>IFERROR(INDEX(MasterTable[],MATCH(SearchResults[[#This Row],[Search Result]],MasterTable[Search Rank],0),1),"")</f>
        <v>Arts And Recreation Services</v>
      </c>
      <c r="D92" s="16" t="str">
        <f>IFERROR(INDEX(MasterTable[],MATCH(SearchResults[[#This Row],[Search Result]],MasterTable[Search Rank],0),2),"")</f>
        <v>Events and Other Recreation</v>
      </c>
      <c r="E92" s="16" t="str">
        <f>IFERROR(INDEX(MasterTable[],MATCH(SearchResults[[#This Row],[Search Result]],MasterTable[Search Rank],0),3),"")</f>
        <v>Events Industry Association of WA</v>
      </c>
      <c r="F92" s="21" t="str">
        <f>IFERROR(INDEX(MasterTable[],MATCH(SearchResults[[#This Row],[Search Result]],MasterTable[Search Rank],0),4),"")</f>
        <v>http://eia.com.au/</v>
      </c>
      <c r="G92" s="21" t="str">
        <f>IFERROR(INDEX(MasterTable[],MATCH(SearchResults[[#This Row],[Search Result]],MasterTable[Search Rank],0),5),"")</f>
        <v>0421 966 232</v>
      </c>
      <c r="H92" s="21" t="str">
        <f>IFERROR(INDEX(MasterTable[],MATCH(SearchResults[[#This Row],[Search Result]],MasterTable[Search Rank],0),6),"")</f>
        <v>admin@eia.com.au</v>
      </c>
      <c r="I92" s="21" t="str">
        <f>IFERROR(INDEX(MasterTable[],MATCH(SearchResults[[#This Row],[Search Result]],MasterTable[Search Rank],0),7),"")</f>
        <v>PO Box 3132, Myaree WA 6154</v>
      </c>
    </row>
    <row r="93" spans="2:9" ht="41.25" customHeight="1" x14ac:dyDescent="0.2">
      <c r="B93" s="4">
        <v>87</v>
      </c>
      <c r="C93" s="16" t="str">
        <f>IFERROR(INDEX(MasterTable[],MATCH(SearchResults[[#This Row],[Search Result]],MasterTable[Search Rank],0),1),"")</f>
        <v>Arts And Recreation Services</v>
      </c>
      <c r="D93" s="16" t="str">
        <f>IFERROR(INDEX(MasterTable[],MATCH(SearchResults[[#This Row],[Search Result]],MasterTable[Search Rank],0),2),"")</f>
        <v>Events and Other Recreation</v>
      </c>
      <c r="E93" s="16" t="str">
        <f>IFERROR(INDEX(MasterTable[],MATCH(SearchResults[[#This Row],[Search Result]],MasterTable[Search Rank],0),3),"")</f>
        <v>Australian Amusement Leisure &amp; Recreation Association</v>
      </c>
      <c r="F93" s="21" t="str">
        <f>IFERROR(INDEX(MasterTable[],MATCH(SearchResults[[#This Row],[Search Result]],MasterTable[Search Rank],0),4),"")</f>
        <v>https://aalara.com.au/</v>
      </c>
      <c r="G93" s="21" t="str">
        <f>IFERROR(INDEX(MasterTable[],MATCH(SearchResults[[#This Row],[Search Result]],MasterTable[Search Rank],0),5),"")</f>
        <v>1800 118 123</v>
      </c>
      <c r="H93" s="21" t="str">
        <f>IFERROR(INDEX(MasterTable[],MATCH(SearchResults[[#This Row],[Search Result]],MasterTable[Search Rank],0),6),"")</f>
        <v>info@aalara.com.au</v>
      </c>
      <c r="I93" s="21" t="str">
        <f>IFERROR(INDEX(MasterTable[],MATCH(SearchResults[[#This Row],[Search Result]],MasterTable[Search Rank],0),7),"")</f>
        <v>Suite 9, McDonald House, 37 Connor Street, Burleigh Heads QLD 4220</v>
      </c>
    </row>
    <row r="94" spans="2:9" ht="41.25" customHeight="1" x14ac:dyDescent="0.2">
      <c r="B94" s="4">
        <v>88</v>
      </c>
      <c r="C94" s="16" t="str">
        <f>IFERROR(INDEX(MasterTable[],MATCH(SearchResults[[#This Row],[Search Result]],MasterTable[Search Rank],0),1),"")</f>
        <v>Arts And Recreation Services</v>
      </c>
      <c r="D94" s="16" t="str">
        <f>IFERROR(INDEX(MasterTable[],MATCH(SearchResults[[#This Row],[Search Result]],MasterTable[Search Rank],0),2),"")</f>
        <v>Events and Other Recreation</v>
      </c>
      <c r="E94" s="16" t="str">
        <f>IFERROR(INDEX(MasterTable[],MATCH(SearchResults[[#This Row],[Search Result]],MasterTable[Search Rank],0),3),"")</f>
        <v>West Australian Showmen's Association</v>
      </c>
      <c r="F94" s="21" t="str">
        <f>IFERROR(INDEX(MasterTable[],MATCH(SearchResults[[#This Row],[Search Result]],MasterTable[Search Rank],0),4),"")</f>
        <v>http://www.washowmen.com.au/</v>
      </c>
      <c r="G94" s="21" t="str">
        <f>IFERROR(INDEX(MasterTable[],MATCH(SearchResults[[#This Row],[Search Result]],MasterTable[Search Rank],0),5),"")</f>
        <v>0439 981 505</v>
      </c>
      <c r="H94" s="21" t="str">
        <f>IFERROR(INDEX(MasterTable[],MATCH(SearchResults[[#This Row],[Search Result]],MasterTable[Search Rank],0),6),"")</f>
        <v>eduffy@bigpond.net.au</v>
      </c>
      <c r="I94" s="21" t="str">
        <f>IFERROR(INDEX(MasterTable[],MATCH(SearchResults[[#This Row],[Search Result]],MasterTable[Search Rank],0),7),"")</f>
        <v>N/A</v>
      </c>
    </row>
    <row r="95" spans="2:9" ht="41.25" customHeight="1" x14ac:dyDescent="0.2">
      <c r="B95" s="4">
        <v>89</v>
      </c>
      <c r="C95" s="16" t="str">
        <f>IFERROR(INDEX(MasterTable[],MATCH(SearchResults[[#This Row],[Search Result]],MasterTable[Search Rank],0),1),"")</f>
        <v>Arts And Recreation Services</v>
      </c>
      <c r="D95" s="16" t="str">
        <f>IFERROR(INDEX(MasterTable[],MATCH(SearchResults[[#This Row],[Search Result]],MasterTable[Search Rank],0),2),"")</f>
        <v>Horse and Dog Racing</v>
      </c>
      <c r="E95" s="16" t="str">
        <f>IFERROR(INDEX(MasterTable[],MATCH(SearchResults[[#This Row],[Search Result]],MasterTable[Search Rank],0),3),"")</f>
        <v>Perth Racing</v>
      </c>
      <c r="F95" s="21" t="str">
        <f>IFERROR(INDEX(MasterTable[],MATCH(SearchResults[[#This Row],[Search Result]],MasterTable[Search Rank],0),4),"")</f>
        <v>https://www.perthracing.org.au/</v>
      </c>
      <c r="G95" s="21" t="str">
        <f>IFERROR(INDEX(MasterTable[],MATCH(SearchResults[[#This Row],[Search Result]],MasterTable[Search Rank],0),5),"")</f>
        <v>08 9277 0777</v>
      </c>
      <c r="H95" s="21" t="str">
        <f>IFERROR(INDEX(MasterTable[],MATCH(SearchResults[[#This Row],[Search Result]],MasterTable[Search Rank],0),6),"")</f>
        <v>perthracing@perthracing.org.au</v>
      </c>
      <c r="I95" s="21" t="str">
        <f>IFERROR(INDEX(MasterTable[],MATCH(SearchResults[[#This Row],[Search Result]],MasterTable[Search Rank],0),7),"")</f>
        <v>PO Box 222, Belmont, WA 6984</v>
      </c>
    </row>
    <row r="96" spans="2:9" ht="41.25" customHeight="1" x14ac:dyDescent="0.2">
      <c r="B96" s="4">
        <v>90</v>
      </c>
      <c r="C96" s="16" t="str">
        <f>IFERROR(INDEX(MasterTable[],MATCH(SearchResults[[#This Row],[Search Result]],MasterTable[Search Rank],0),1),"")</f>
        <v>Arts And Recreation Services</v>
      </c>
      <c r="D96" s="16" t="str">
        <f>IFERROR(INDEX(MasterTable[],MATCH(SearchResults[[#This Row],[Search Result]],MasterTable[Search Rank],0),2),"")</f>
        <v>Horse and Dog Racing</v>
      </c>
      <c r="E96" s="16" t="str">
        <f>IFERROR(INDEX(MasterTable[],MATCH(SearchResults[[#This Row],[Search Result]],MasterTable[Search Rank],0),3),"")</f>
        <v>Greyhounds WA</v>
      </c>
      <c r="F96" s="21" t="str">
        <f>IFERROR(INDEX(MasterTable[],MATCH(SearchResults[[#This Row],[Search Result]],MasterTable[Search Rank],0),4),"")</f>
        <v>http://www.greyhoundswa.com.au/</v>
      </c>
      <c r="G96" s="21" t="str">
        <f>IFERROR(INDEX(MasterTable[],MATCH(SearchResults[[#This Row],[Search Result]],MasterTable[Search Rank],0),5),"")</f>
        <v>08 6350 4600</v>
      </c>
      <c r="H96" s="21" t="str">
        <f>IFERROR(INDEX(MasterTable[],MATCH(SearchResults[[#This Row],[Search Result]],MasterTable[Search Rank],0),6),"")</f>
        <v>info@greyhoundswa.com.au</v>
      </c>
      <c r="I96" s="21" t="str">
        <f>IFERROR(INDEX(MasterTable[],MATCH(SearchResults[[#This Row],[Search Result]],MasterTable[Search Rank],0),7),"")</f>
        <v>PO Box 6, Cannington WA 6987</v>
      </c>
    </row>
    <row r="97" spans="2:9" ht="41.25" customHeight="1" x14ac:dyDescent="0.2">
      <c r="B97" s="4">
        <v>91</v>
      </c>
      <c r="C97" s="16" t="str">
        <f>IFERROR(INDEX(MasterTable[],MATCH(SearchResults[[#This Row],[Search Result]],MasterTable[Search Rank],0),1),"")</f>
        <v>Arts And Recreation Services</v>
      </c>
      <c r="D97" s="16" t="str">
        <f>IFERROR(INDEX(MasterTable[],MATCH(SearchResults[[#This Row],[Search Result]],MasterTable[Search Rank],0),2),"")</f>
        <v>Museums, Parks &amp; Gardens</v>
      </c>
      <c r="E97" s="16" t="str">
        <f>IFERROR(INDEX(MasterTable[],MATCH(SearchResults[[#This Row],[Search Result]],MasterTable[Search Rank],0),3),"")</f>
        <v>Museums Galleries Australia</v>
      </c>
      <c r="F97" s="21" t="str">
        <f>IFERROR(INDEX(MasterTable[],MATCH(SearchResults[[#This Row],[Search Result]],MasterTable[Search Rank],0),4),"")</f>
        <v>http://www.museumsaustralia.org.au/site/</v>
      </c>
      <c r="G97" s="21" t="str">
        <f>IFERROR(INDEX(MasterTable[],MATCH(SearchResults[[#This Row],[Search Result]],MasterTable[Search Rank],0),5),"")</f>
        <v>08 9427 2770</v>
      </c>
      <c r="H97" s="21" t="str">
        <f>IFERROR(INDEX(MasterTable[],MATCH(SearchResults[[#This Row],[Search Result]],MasterTable[Search Rank],0),6),"")</f>
        <v>ma_wa@museum.wa.gov.au</v>
      </c>
      <c r="I97" s="21" t="str">
        <f>IFERROR(INDEX(MasterTable[],MATCH(SearchResults[[#This Row],[Search Result]],MasterTable[Search Rank],0),7),"")</f>
        <v>PO Box 224, Northbridge WA 6865</v>
      </c>
    </row>
    <row r="98" spans="2:9" ht="41.25" customHeight="1" x14ac:dyDescent="0.2">
      <c r="B98" s="4">
        <v>92</v>
      </c>
      <c r="C98" s="16" t="str">
        <f>IFERROR(INDEX(MasterTable[],MATCH(SearchResults[[#This Row],[Search Result]],MasterTable[Search Rank],0),1),"")</f>
        <v>Arts And Recreation Services</v>
      </c>
      <c r="D98" s="16" t="str">
        <f>IFERROR(INDEX(MasterTable[],MATCH(SearchResults[[#This Row],[Search Result]],MasterTable[Search Rank],0),2),"")</f>
        <v>Museums, Parks &amp; Gardens</v>
      </c>
      <c r="E98" s="16" t="str">
        <f>IFERROR(INDEX(MasterTable[],MATCH(SearchResults[[#This Row],[Search Result]],MasterTable[Search Rank],0),3),"")</f>
        <v>Australian Commercial Galleries Association</v>
      </c>
      <c r="F98" s="21" t="str">
        <f>IFERROR(INDEX(MasterTable[],MATCH(SearchResults[[#This Row],[Search Result]],MasterTable[Search Rank],0),4),"")</f>
        <v>http://acga.com.au/</v>
      </c>
      <c r="G98" s="21" t="str">
        <f>IFERROR(INDEX(MasterTable[],MATCH(SearchResults[[#This Row],[Search Result]],MasterTable[Search Rank],0),5),"")</f>
        <v>03 9521 7300</v>
      </c>
      <c r="H98" s="21" t="str">
        <f>IFERROR(INDEX(MasterTable[],MATCH(SearchResults[[#This Row],[Search Result]],MasterTable[Search Rank],0),6),"")</f>
        <v xml:space="preserve">mail@acga.com.au </v>
      </c>
      <c r="I98" s="21" t="str">
        <f>IFERROR(INDEX(MasterTable[],MATCH(SearchResults[[#This Row],[Search Result]],MasterTable[Search Rank],0),7),"")</f>
        <v>2-4 Carlton Street, Prahran VIC 3181</v>
      </c>
    </row>
    <row r="99" spans="2:9" ht="41.25" customHeight="1" x14ac:dyDescent="0.2">
      <c r="B99" s="4">
        <v>93</v>
      </c>
      <c r="C99" s="16" t="str">
        <f>IFERROR(INDEX(MasterTable[],MATCH(SearchResults[[#This Row],[Search Result]],MasterTable[Search Rank],0),1),"")</f>
        <v>Arts And Recreation Services</v>
      </c>
      <c r="D99" s="16" t="str">
        <f>IFERROR(INDEX(MasterTable[],MATCH(SearchResults[[#This Row],[Search Result]],MasterTable[Search Rank],0),2),"")</f>
        <v>Museums, Parks &amp; Gardens</v>
      </c>
      <c r="E99" s="16" t="str">
        <f>IFERROR(INDEX(MasterTable[],MATCH(SearchResults[[#This Row],[Search Result]],MasterTable[Search Rank],0),3),"")</f>
        <v>Zoo Aquarium Association</v>
      </c>
      <c r="F99" s="21" t="str">
        <f>IFERROR(INDEX(MasterTable[],MATCH(SearchResults[[#This Row],[Search Result]],MasterTable[Search Rank],0),4),"")</f>
        <v>http://www.zooaquarium.org.au/</v>
      </c>
      <c r="G99" s="21" t="str">
        <f>IFERROR(INDEX(MasterTable[],MATCH(SearchResults[[#This Row],[Search Result]],MasterTable[Search Rank],0),5),"")</f>
        <v>02 9978 4797</v>
      </c>
      <c r="H99" s="21" t="str">
        <f>IFERROR(INDEX(MasterTable[],MATCH(SearchResults[[#This Row],[Search Result]],MasterTable[Search Rank],0),6),"")</f>
        <v>admin@zooaquarium.org.au</v>
      </c>
      <c r="I99" s="21" t="str">
        <f>IFERROR(INDEX(MasterTable[],MATCH(SearchResults[[#This Row],[Search Result]],MasterTable[Search Rank],0),7),"")</f>
        <v>PO Box 20, Mosman NSW 2088</v>
      </c>
    </row>
    <row r="100" spans="2:9" ht="41.25" customHeight="1" x14ac:dyDescent="0.2">
      <c r="B100" s="4">
        <v>94</v>
      </c>
      <c r="C100" s="16" t="str">
        <f>IFERROR(INDEX(MasterTable[],MATCH(SearchResults[[#This Row],[Search Result]],MasterTable[Search Rank],0),1),"")</f>
        <v>Arts And Recreation Services</v>
      </c>
      <c r="D100" s="16" t="str">
        <f>IFERROR(INDEX(MasterTable[],MATCH(SearchResults[[#This Row],[Search Result]],MasterTable[Search Rank],0),2),"")</f>
        <v>Museums, Parks &amp; Gardens</v>
      </c>
      <c r="E100" s="16" t="str">
        <f>IFERROR(INDEX(MasterTable[],MATCH(SearchResults[[#This Row],[Search Result]],MasterTable[Search Rank],0),3),"")</f>
        <v>Parks &amp; Leisure Australia</v>
      </c>
      <c r="F100" s="21" t="str">
        <f>IFERROR(INDEX(MasterTable[],MATCH(SearchResults[[#This Row],[Search Result]],MasterTable[Search Rank],0),4),"")</f>
        <v>https://www.parksleisure.com.au</v>
      </c>
      <c r="G100" s="21" t="str">
        <f>IFERROR(INDEX(MasterTable[],MATCH(SearchResults[[#This Row],[Search Result]],MasterTable[Search Rank],0),5),"")</f>
        <v>08 8332 0130</v>
      </c>
      <c r="H100" s="21" t="str">
        <f>IFERROR(INDEX(MasterTable[],MATCH(SearchResults[[#This Row],[Search Result]],MasterTable[Search Rank],0),6),"")</f>
        <v>admin@parksleisure.com.au</v>
      </c>
      <c r="I100" s="21" t="str">
        <f>IFERROR(INDEX(MasterTable[],MATCH(SearchResults[[#This Row],[Search Result]],MasterTable[Search Rank],0),7),"")</f>
        <v>207 The Parade, Norwood SA 5067</v>
      </c>
    </row>
    <row r="101" spans="2:9" ht="41.25" customHeight="1" x14ac:dyDescent="0.2">
      <c r="B101" s="4">
        <v>95</v>
      </c>
      <c r="C101" s="16" t="str">
        <f>IFERROR(INDEX(MasterTable[],MATCH(SearchResults[[#This Row],[Search Result]],MasterTable[Search Rank],0),1),"")</f>
        <v>Arts And Recreation Services</v>
      </c>
      <c r="D101" s="16" t="str">
        <f>IFERROR(INDEX(MasterTable[],MATCH(SearchResults[[#This Row],[Search Result]],MasterTable[Search Rank],0),2),"")</f>
        <v>Sports and Physical Recreation</v>
      </c>
      <c r="E101" s="16" t="str">
        <f>IFERROR(INDEX(MasterTable[],MATCH(SearchResults[[#This Row],[Search Result]],MasterTable[Search Rank],0),3),"")</f>
        <v>Fitness Australia</v>
      </c>
      <c r="F101" s="21" t="str">
        <f>IFERROR(INDEX(MasterTable[],MATCH(SearchResults[[#This Row],[Search Result]],MasterTable[Search Rank],0),4),"")</f>
        <v>http://fitness.org.au/</v>
      </c>
      <c r="G101" s="21" t="str">
        <f>IFERROR(INDEX(MasterTable[],MATCH(SearchResults[[#This Row],[Search Result]],MasterTable[Search Rank],0),5),"")</f>
        <v>1300 211 311</v>
      </c>
      <c r="H101" s="21" t="str">
        <f>IFERROR(INDEX(MasterTable[],MATCH(SearchResults[[#This Row],[Search Result]],MasterTable[Search Rank],0),6),"")</f>
        <v>info@fitness.org.au</v>
      </c>
      <c r="I101" s="21" t="str">
        <f>IFERROR(INDEX(MasterTable[],MATCH(SearchResults[[#This Row],[Search Result]],MasterTable[Search Rank],0),7),"")</f>
        <v>PO Box 6453, Alexandria NSW 2015</v>
      </c>
    </row>
    <row r="102" spans="2:9" ht="41.25" customHeight="1" x14ac:dyDescent="0.2">
      <c r="B102" s="4">
        <v>96</v>
      </c>
      <c r="C102" s="16" t="str">
        <f>IFERROR(INDEX(MasterTable[],MATCH(SearchResults[[#This Row],[Search Result]],MasterTable[Search Rank],0),1),"")</f>
        <v>Arts And Recreation Services</v>
      </c>
      <c r="D102" s="16" t="str">
        <f>IFERROR(INDEX(MasterTable[],MATCH(SearchResults[[#This Row],[Search Result]],MasterTable[Search Rank],0),2),"")</f>
        <v>Sports and Physical Recreation</v>
      </c>
      <c r="E102" s="16" t="str">
        <f>IFERROR(INDEX(MasterTable[],MATCH(SearchResults[[#This Row],[Search Result]],MasterTable[Search Rank],0),3),"")</f>
        <v>WA Sports Federation</v>
      </c>
      <c r="F102" s="21" t="str">
        <f>IFERROR(INDEX(MasterTable[],MATCH(SearchResults[[#This Row],[Search Result]],MasterTable[Search Rank],0),4),"")</f>
        <v>http://www.wasportsfed.asn.au/</v>
      </c>
      <c r="G102" s="21" t="str">
        <f>IFERROR(INDEX(MasterTable[],MATCH(SearchResults[[#This Row],[Search Result]],MasterTable[Search Rank],0),5),"")</f>
        <v>08 9387 8100</v>
      </c>
      <c r="H102" s="21" t="str">
        <f>IFERROR(INDEX(MasterTable[],MATCH(SearchResults[[#This Row],[Search Result]],MasterTable[Search Rank],0),6),"")</f>
        <v>info@wasportsfed.asn.au</v>
      </c>
      <c r="I102" s="21" t="str">
        <f>IFERROR(INDEX(MasterTable[],MATCH(SearchResults[[#This Row],[Search Result]],MasterTable[Search Rank],0),7),"")</f>
        <v>PO Box 57, Claremont WA 6910</v>
      </c>
    </row>
    <row r="103" spans="2:9" ht="41.25" customHeight="1" x14ac:dyDescent="0.2">
      <c r="B103" s="4">
        <v>97</v>
      </c>
      <c r="C103" s="16" t="str">
        <f>IFERROR(INDEX(MasterTable[],MATCH(SearchResults[[#This Row],[Search Result]],MasterTable[Search Rank],0),1),"")</f>
        <v>Arts And Recreation Services</v>
      </c>
      <c r="D103" s="16" t="str">
        <f>IFERROR(INDEX(MasterTable[],MATCH(SearchResults[[#This Row],[Search Result]],MasterTable[Search Rank],0),2),"")</f>
        <v>Sports and Physical Recreation</v>
      </c>
      <c r="E103" s="16" t="str">
        <f>IFERROR(INDEX(MasterTable[],MATCH(SearchResults[[#This Row],[Search Result]],MasterTable[Search Rank],0),3),"")</f>
        <v>Confederation of Australian Sport</v>
      </c>
      <c r="F103" s="21" t="str">
        <f>IFERROR(INDEX(MasterTable[],MATCH(SearchResults[[#This Row],[Search Result]],MasterTable[Search Rank],0),4),"")</f>
        <v>http://www.sportforall.com.au/</v>
      </c>
      <c r="G103" s="21" t="str">
        <f>IFERROR(INDEX(MasterTable[],MATCH(SearchResults[[#This Row],[Search Result]],MasterTable[Search Rank],0),5),"")</f>
        <v>02 4123 3651</v>
      </c>
      <c r="H103" s="21" t="str">
        <f>IFERROR(INDEX(MasterTable[],MATCH(SearchResults[[#This Row],[Search Result]],MasterTable[Search Rank],0),6),"")</f>
        <v>cas@sportforall.com.au</v>
      </c>
      <c r="I103" s="21" t="str">
        <f>IFERROR(INDEX(MasterTable[],MATCH(SearchResults[[#This Row],[Search Result]],MasterTable[Search Rank],0),7),"")</f>
        <v>PO Box 3526, Manuka ACT 2603</v>
      </c>
    </row>
    <row r="104" spans="2:9" ht="41.25" customHeight="1" x14ac:dyDescent="0.2">
      <c r="B104" s="4">
        <v>98</v>
      </c>
      <c r="C104" s="16" t="str">
        <f>IFERROR(INDEX(MasterTable[],MATCH(SearchResults[[#This Row],[Search Result]],MasterTable[Search Rank],0),1),"")</f>
        <v>Arts And Recreation Services</v>
      </c>
      <c r="D104" s="16" t="str">
        <f>IFERROR(INDEX(MasterTable[],MATCH(SearchResults[[#This Row],[Search Result]],MasterTable[Search Rank],0),2),"")</f>
        <v>Sports and Physical Recreation</v>
      </c>
      <c r="E104" s="16" t="str">
        <f>IFERROR(INDEX(MasterTable[],MATCH(SearchResults[[#This Row],[Search Result]],MasterTable[Search Rank],0),3),"")</f>
        <v>WA Cricket Association</v>
      </c>
      <c r="F104" s="21" t="str">
        <f>IFERROR(INDEX(MasterTable[],MATCH(SearchResults[[#This Row],[Search Result]],MasterTable[Search Rank],0),4),"")</f>
        <v>http://www.waca.com.au/</v>
      </c>
      <c r="G104" s="21" t="str">
        <f>IFERROR(INDEX(MasterTable[],MATCH(SearchResults[[#This Row],[Search Result]],MasterTable[Search Rank],0),5),"")</f>
        <v>08 9265 7222</v>
      </c>
      <c r="H104" s="21" t="str">
        <f>IFERROR(INDEX(MasterTable[],MATCH(SearchResults[[#This Row],[Search Result]],MasterTable[Search Rank],0),6),"")</f>
        <v>N/A</v>
      </c>
      <c r="I104" s="21" t="str">
        <f>IFERROR(INDEX(MasterTable[],MATCH(SearchResults[[#This Row],[Search Result]],MasterTable[Search Rank],0),7),"")</f>
        <v>WACA Ground, PO Box 6045, East Perth WA 6892</v>
      </c>
    </row>
    <row r="105" spans="2:9" ht="41.25" customHeight="1" x14ac:dyDescent="0.2">
      <c r="B105" s="4">
        <v>99</v>
      </c>
      <c r="C105" s="16" t="str">
        <f>IFERROR(INDEX(MasterTable[],MATCH(SearchResults[[#This Row],[Search Result]],MasterTable[Search Rank],0),1),"")</f>
        <v>Arts And Recreation Services</v>
      </c>
      <c r="D105" s="16" t="str">
        <f>IFERROR(INDEX(MasterTable[],MATCH(SearchResults[[#This Row],[Search Result]],MasterTable[Search Rank],0),2),"")</f>
        <v>Sports and Physical Recreation</v>
      </c>
      <c r="E105" s="16" t="str">
        <f>IFERROR(INDEX(MasterTable[],MATCH(SearchResults[[#This Row],[Search Result]],MasterTable[Search Rank],0),3),"")</f>
        <v>Swimming WA</v>
      </c>
      <c r="F105" s="21" t="str">
        <f>IFERROR(INDEX(MasterTable[],MATCH(SearchResults[[#This Row],[Search Result]],MasterTable[Search Rank],0),4),"")</f>
        <v>https://wa.swimming.org.au/</v>
      </c>
      <c r="G105" s="21" t="str">
        <f>IFERROR(INDEX(MasterTable[],MATCH(SearchResults[[#This Row],[Search Result]],MasterTable[Search Rank],0),5),"")</f>
        <v>08 9328 4599</v>
      </c>
      <c r="H105" s="21" t="str">
        <f>IFERROR(INDEX(MasterTable[],MATCH(SearchResults[[#This Row],[Search Result]],MasterTable[Search Rank],0),6),"")</f>
        <v>waswim@wa.swimming.org.au</v>
      </c>
      <c r="I105" s="21" t="str">
        <f>IFERROR(INDEX(MasterTable[],MATCH(SearchResults[[#This Row],[Search Result]],MasterTable[Search Rank],0),7),"")</f>
        <v>PO Box 205, Leederville WA 6903</v>
      </c>
    </row>
    <row r="106" spans="2:9" ht="41.25" customHeight="1" x14ac:dyDescent="0.2">
      <c r="B106" s="4">
        <v>100</v>
      </c>
      <c r="C106" s="16" t="str">
        <f>IFERROR(INDEX(MasterTable[],MATCH(SearchResults[[#This Row],[Search Result]],MasterTable[Search Rank],0),1),"")</f>
        <v>Arts And Recreation Services</v>
      </c>
      <c r="D106" s="16" t="str">
        <f>IFERROR(INDEX(MasterTable[],MATCH(SearchResults[[#This Row],[Search Result]],MasterTable[Search Rank],0),2),"")</f>
        <v>Sports and Physical Recreation</v>
      </c>
      <c r="E106" s="16" t="str">
        <f>IFERROR(INDEX(MasterTable[],MATCH(SearchResults[[#This Row],[Search Result]],MasterTable[Search Rank],0),3),"")</f>
        <v>Athletics Australia</v>
      </c>
      <c r="F106" s="21" t="str">
        <f>IFERROR(INDEX(MasterTable[],MATCH(SearchResults[[#This Row],[Search Result]],MasterTable[Search Rank],0),4),"")</f>
        <v>http://www.athletics.com.au/</v>
      </c>
      <c r="G106" s="21" t="str">
        <f>IFERROR(INDEX(MasterTable[],MATCH(SearchResults[[#This Row],[Search Result]],MasterTable[Search Rank],0),5),"")</f>
        <v>03 8646 4550</v>
      </c>
      <c r="H106" s="21" t="str">
        <f>IFERROR(INDEX(MasterTable[],MATCH(SearchResults[[#This Row],[Search Result]],MasterTable[Search Rank],0),6),"")</f>
        <v>athletics.email@athletics.org.au</v>
      </c>
      <c r="I106" s="21" t="str">
        <f>IFERROR(INDEX(MasterTable[],MATCH(SearchResults[[#This Row],[Search Result]],MasterTable[Search Rank],0),7),"")</f>
        <v>Level 2, 31 Aughtie Drive, Albert Park VIC 3206</v>
      </c>
    </row>
    <row r="107" spans="2:9" ht="41.25" customHeight="1" x14ac:dyDescent="0.2">
      <c r="B107" s="4">
        <v>101</v>
      </c>
      <c r="C107" s="16" t="str">
        <f>IFERROR(INDEX(MasterTable[],MATCH(SearchResults[[#This Row],[Search Result]],MasterTable[Search Rank],0),1),"")</f>
        <v>Arts And Recreation Services</v>
      </c>
      <c r="D107" s="16" t="str">
        <f>IFERROR(INDEX(MasterTable[],MATCH(SearchResults[[#This Row],[Search Result]],MasterTable[Search Rank],0),2),"")</f>
        <v>Sports and Physical Recreation</v>
      </c>
      <c r="E107" s="16" t="str">
        <f>IFERROR(INDEX(MasterTable[],MATCH(SearchResults[[#This Row],[Search Result]],MasterTable[Search Rank],0),3),"")</f>
        <v>Sporting Shooters Association of Western Australia</v>
      </c>
      <c r="F107" s="21" t="str">
        <f>IFERROR(INDEX(MasterTable[],MATCH(SearchResults[[#This Row],[Search Result]],MasterTable[Search Rank],0),4),"")</f>
        <v>ww.ssaawa.org.au</v>
      </c>
      <c r="G107" s="21" t="str">
        <f>IFERROR(INDEX(MasterTable[],MATCH(SearchResults[[#This Row],[Search Result]],MasterTable[Search Rank],0),5),"")</f>
        <v>08 9497 7919</v>
      </c>
      <c r="H107" s="21" t="str">
        <f>IFERROR(INDEX(MasterTable[],MATCH(SearchResults[[#This Row],[Search Result]],MasterTable[Search Rank],0),6),"")</f>
        <v>secretary@ssaawa.org.au</v>
      </c>
      <c r="I107" s="21" t="str">
        <f>IFERROR(INDEX(MasterTable[],MATCH(SearchResults[[#This Row],[Search Result]],MasterTable[Search Rank],0),7),"")</f>
        <v>Box D154, GPO Perth WA 6840</v>
      </c>
    </row>
    <row r="108" spans="2:9" ht="41.25" customHeight="1" x14ac:dyDescent="0.2">
      <c r="B108" s="4">
        <v>102</v>
      </c>
      <c r="C108" s="16" t="str">
        <f>IFERROR(INDEX(MasterTable[],MATCH(SearchResults[[#This Row],[Search Result]],MasterTable[Search Rank],0),1),"")</f>
        <v>Arts And Recreation Services</v>
      </c>
      <c r="D108" s="16" t="str">
        <f>IFERROR(INDEX(MasterTable[],MATCH(SearchResults[[#This Row],[Search Result]],MasterTable[Search Rank],0),2),"")</f>
        <v>Sports and Physical Recreation</v>
      </c>
      <c r="E108" s="16" t="str">
        <f>IFERROR(INDEX(MasterTable[],MATCH(SearchResults[[#This Row],[Search Result]],MasterTable[Search Rank],0),3),"")</f>
        <v>Scouts Australia - WA Branch</v>
      </c>
      <c r="F108" s="21" t="str">
        <f>IFERROR(INDEX(MasterTable[],MATCH(SearchResults[[#This Row],[Search Result]],MasterTable[Search Rank],0),4),"")</f>
        <v>http://www.scoutswa.com.au/</v>
      </c>
      <c r="G108" s="21" t="str">
        <f>IFERROR(INDEX(MasterTable[],MATCH(SearchResults[[#This Row],[Search Result]],MasterTable[Search Rank],0),5),"")</f>
        <v>08 6240 7700</v>
      </c>
      <c r="H108" s="21" t="str">
        <f>IFERROR(INDEX(MasterTable[],MATCH(SearchResults[[#This Row],[Search Result]],MasterTable[Search Rank],0),6),"")</f>
        <v>enquiries@scoutswa.com.au</v>
      </c>
      <c r="I108" s="21" t="str">
        <f>IFERROR(INDEX(MasterTable[],MATCH(SearchResults[[#This Row],[Search Result]],MasterTable[Search Rank],0),7),"")</f>
        <v>133 Scarborough Beach Road, Mt Hawthorn WA 6016</v>
      </c>
    </row>
    <row r="109" spans="2:9" ht="41.25" customHeight="1" x14ac:dyDescent="0.2">
      <c r="B109" s="4">
        <v>103</v>
      </c>
      <c r="C109" s="16" t="str">
        <f>IFERROR(INDEX(MasterTable[],MATCH(SearchResults[[#This Row],[Search Result]],MasterTable[Search Rank],0),1),"")</f>
        <v>Arts And Recreation Services</v>
      </c>
      <c r="D109" s="16" t="str">
        <f>IFERROR(INDEX(MasterTable[],MATCH(SearchResults[[#This Row],[Search Result]],MasterTable[Search Rank],0),2),"")</f>
        <v>Sports and Physical Recreation</v>
      </c>
      <c r="E109" s="16" t="str">
        <f>IFERROR(INDEX(MasterTable[],MATCH(SearchResults[[#This Row],[Search Result]],MasterTable[Search Rank],0),3),"")</f>
        <v>WA Football (AFL)</v>
      </c>
      <c r="F109" s="21" t="str">
        <f>IFERROR(INDEX(MasterTable[],MATCH(SearchResults[[#This Row],[Search Result]],MasterTable[Search Rank],0),4),"")</f>
        <v>http://www.wafootball.com.au/</v>
      </c>
      <c r="G109" s="21" t="str">
        <f>IFERROR(INDEX(MasterTable[],MATCH(SearchResults[[#This Row],[Search Result]],MasterTable[Search Rank],0),5),"")</f>
        <v>08 9381 5599</v>
      </c>
      <c r="H109" s="21" t="str">
        <f>IFERROR(INDEX(MasterTable[],MATCH(SearchResults[[#This Row],[Search Result]],MasterTable[Search Rank],0),6),"")</f>
        <v>reception@wafc.com.au</v>
      </c>
      <c r="I109" s="21" t="str">
        <f>IFERROR(INDEX(MasterTable[],MATCH(SearchResults[[#This Row],[Search Result]],MasterTable[Search Rank],0),7),"")</f>
        <v>PO Box 275, Subiaco WA 6904</v>
      </c>
    </row>
    <row r="110" spans="2:9" ht="41.25" customHeight="1" x14ac:dyDescent="0.2">
      <c r="B110" s="4">
        <v>104</v>
      </c>
      <c r="C110" s="16" t="str">
        <f>IFERROR(INDEX(MasterTable[],MATCH(SearchResults[[#This Row],[Search Result]],MasterTable[Search Rank],0),1),"")</f>
        <v>Arts And Recreation Services</v>
      </c>
      <c r="D110" s="16" t="str">
        <f>IFERROR(INDEX(MasterTable[],MATCH(SearchResults[[#This Row],[Search Result]],MasterTable[Search Rank],0),2),"")</f>
        <v>Sports and Physical Recreation</v>
      </c>
      <c r="E110" s="16" t="str">
        <f>IFERROR(INDEX(MasterTable[],MATCH(SearchResults[[#This Row],[Search Result]],MasterTable[Search Rank],0),3),"")</f>
        <v>Boating Industry Association</v>
      </c>
      <c r="F110" s="21" t="str">
        <f>IFERROR(INDEX(MasterTable[],MATCH(SearchResults[[#This Row],[Search Result]],MasterTable[Search Rank],0),4),"")</f>
        <v>http://www.bia.org.au/</v>
      </c>
      <c r="G110" s="21" t="str">
        <f>IFERROR(INDEX(MasterTable[],MATCH(SearchResults[[#This Row],[Search Result]],MasterTable[Search Rank],0),5),"")</f>
        <v>02 9438 2077</v>
      </c>
      <c r="H110" s="21" t="str">
        <f>IFERROR(INDEX(MasterTable[],MATCH(SearchResults[[#This Row],[Search Result]],MasterTable[Search Rank],0),6),"")</f>
        <v>info@bia.org.au</v>
      </c>
      <c r="I110" s="21" t="str">
        <f>IFERROR(INDEX(MasterTable[],MATCH(SearchResults[[#This Row],[Search Result]],MasterTable[Search Rank],0),7),"")</f>
        <v xml:space="preserve">PO Box 1204, Crows Nest NSW 1585 </v>
      </c>
    </row>
    <row r="111" spans="2:9" ht="41.25" customHeight="1" x14ac:dyDescent="0.2">
      <c r="B111" s="4">
        <v>105</v>
      </c>
      <c r="C111" s="16" t="str">
        <f>IFERROR(INDEX(MasterTable[],MATCH(SearchResults[[#This Row],[Search Result]],MasterTable[Search Rank],0),1),"")</f>
        <v>Arts And Recreation Services</v>
      </c>
      <c r="D111" s="16" t="str">
        <f>IFERROR(INDEX(MasterTable[],MATCH(SearchResults[[#This Row],[Search Result]],MasterTable[Search Rank],0),2),"")</f>
        <v>Sports and Physical Recreation</v>
      </c>
      <c r="E111" s="16" t="str">
        <f>IFERROR(INDEX(MasterTable[],MATCH(SearchResults[[#This Row],[Search Result]],MasterTable[Search Rank],0),3),"")</f>
        <v>Football West (Soccer)</v>
      </c>
      <c r="F111" s="21" t="str">
        <f>IFERROR(INDEX(MasterTable[],MATCH(SearchResults[[#This Row],[Search Result]],MasterTable[Search Rank],0),4),"")</f>
        <v>http://www.footballwest.com.au/</v>
      </c>
      <c r="G111" s="21" t="str">
        <f>IFERROR(INDEX(MasterTable[],MATCH(SearchResults[[#This Row],[Search Result]],MasterTable[Search Rank],0),5),"")</f>
        <v>08 6181 0700</v>
      </c>
      <c r="H111" s="21" t="str">
        <f>IFERROR(INDEX(MasterTable[],MATCH(SearchResults[[#This Row],[Search Result]],MasterTable[Search Rank],0),6),"")</f>
        <v>info@footballwest.com.au</v>
      </c>
      <c r="I111" s="21" t="str">
        <f>IFERROR(INDEX(MasterTable[],MATCH(SearchResults[[#This Row],[Search Result]],MasterTable[Search Rank],0),7),"")</f>
        <v>Unit 94, 262 Lord St, Perth WA 6000</v>
      </c>
    </row>
    <row r="112" spans="2:9" ht="41.25" customHeight="1" x14ac:dyDescent="0.2">
      <c r="B112" s="4">
        <v>106</v>
      </c>
      <c r="C112" s="16" t="str">
        <f>IFERROR(INDEX(MasterTable[],MATCH(SearchResults[[#This Row],[Search Result]],MasterTable[Search Rank],0),1),"")</f>
        <v>Arts And Recreation Services</v>
      </c>
      <c r="D112" s="16" t="str">
        <f>IFERROR(INDEX(MasterTable[],MATCH(SearchResults[[#This Row],[Search Result]],MasterTable[Search Rank],0),2),"")</f>
        <v>Sports and Physical Recreation</v>
      </c>
      <c r="E112" s="16" t="str">
        <f>IFERROR(INDEX(MasterTable[],MATCH(SearchResults[[#This Row],[Search Result]],MasterTable[Search Rank],0),3),"")</f>
        <v>The Royal Life Saving Society WA</v>
      </c>
      <c r="F112" s="21" t="str">
        <f>IFERROR(INDEX(MasterTable[],MATCH(SearchResults[[#This Row],[Search Result]],MasterTable[Search Rank],0),4),"")</f>
        <v>https://lifesavingwa.com.au/</v>
      </c>
      <c r="G112" s="21" t="str">
        <f>IFERROR(INDEX(MasterTable[],MATCH(SearchResults[[#This Row],[Search Result]],MasterTable[Search Rank],0),5),"")</f>
        <v>08 9383 8200</v>
      </c>
      <c r="H112" s="21" t="str">
        <f>IFERROR(INDEX(MasterTable[],MATCH(SearchResults[[#This Row],[Search Result]],MasterTable[Search Rank],0),6),"")</f>
        <v>N/A</v>
      </c>
      <c r="I112" s="21" t="str">
        <f>IFERROR(INDEX(MasterTable[],MATCH(SearchResults[[#This Row],[Search Result]],MasterTable[Search Rank],0),7),"")</f>
        <v>PO Box 28, Floreat Forum WA 6014</v>
      </c>
    </row>
    <row r="113" spans="2:9" ht="41.25" customHeight="1" x14ac:dyDescent="0.2">
      <c r="B113" s="4">
        <v>107</v>
      </c>
      <c r="C113" s="16" t="str">
        <f>IFERROR(INDEX(MasterTable[],MATCH(SearchResults[[#This Row],[Search Result]],MasterTable[Search Rank],0),1),"")</f>
        <v>Arts And Recreation Services</v>
      </c>
      <c r="D113" s="16" t="str">
        <f>IFERROR(INDEX(MasterTable[],MATCH(SearchResults[[#This Row],[Search Result]],MasterTable[Search Rank],0),2),"")</f>
        <v>Sports and Physical Recreation</v>
      </c>
      <c r="E113" s="16" t="str">
        <f>IFERROR(INDEX(MasterTable[],MATCH(SearchResults[[#This Row],[Search Result]],MasterTable[Search Rank],0),3),"")</f>
        <v>Basketball WA</v>
      </c>
      <c r="F113" s="21" t="str">
        <f>IFERROR(INDEX(MasterTable[],MATCH(SearchResults[[#This Row],[Search Result]],MasterTable[Search Rank],0),4),"")</f>
        <v>http://www.basketballwa.asn.au/</v>
      </c>
      <c r="G113" s="21" t="str">
        <f>IFERROR(INDEX(MasterTable[],MATCH(SearchResults[[#This Row],[Search Result]],MasterTable[Search Rank],0),5),"")</f>
        <v>08 6272 0741</v>
      </c>
      <c r="H113" s="21" t="str">
        <f>IFERROR(INDEX(MasterTable[],MATCH(SearchResults[[#This Row],[Search Result]],MasterTable[Search Rank],0),6),"")</f>
        <v>reception@basketballwa.asn.au</v>
      </c>
      <c r="I113" s="21" t="str">
        <f>IFERROR(INDEX(MasterTable[],MATCH(SearchResults[[#This Row],[Search Result]],MasterTable[Search Rank],0),7),"")</f>
        <v>PO Box 185, Floreat WA 6014</v>
      </c>
    </row>
    <row r="114" spans="2:9" ht="41.25" customHeight="1" x14ac:dyDescent="0.2">
      <c r="B114" s="4">
        <v>108</v>
      </c>
      <c r="C114" s="16" t="str">
        <f>IFERROR(INDEX(MasterTable[],MATCH(SearchResults[[#This Row],[Search Result]],MasterTable[Search Rank],0),1),"")</f>
        <v>Arts And Recreation Services</v>
      </c>
      <c r="D114" s="16" t="str">
        <f>IFERROR(INDEX(MasterTable[],MATCH(SearchResults[[#This Row],[Search Result]],MasterTable[Search Rank],0),2),"")</f>
        <v>Sports and Physical Recreation</v>
      </c>
      <c r="E114" s="16" t="str">
        <f>IFERROR(INDEX(MasterTable[],MATCH(SearchResults[[#This Row],[Search Result]],MasterTable[Search Rank],0),3),"")</f>
        <v>Darts Western Australia</v>
      </c>
      <c r="F114" s="21" t="str">
        <f>IFERROR(INDEX(MasterTable[],MATCH(SearchResults[[#This Row],[Search Result]],MasterTable[Search Rank],0),4),"")</f>
        <v>http://www.dartswa.com.au/</v>
      </c>
      <c r="G114" s="21" t="str">
        <f>IFERROR(INDEX(MasterTable[],MATCH(SearchResults[[#This Row],[Search Result]],MasterTable[Search Rank],0),5),"")</f>
        <v>08 9363 6969</v>
      </c>
      <c r="H114" s="21" t="str">
        <f>IFERROR(INDEX(MasterTable[],MATCH(SearchResults[[#This Row],[Search Result]],MasterTable[Search Rank],0),6),"")</f>
        <v>N/A</v>
      </c>
      <c r="I114" s="21" t="str">
        <f>IFERROR(INDEX(MasterTable[],MATCH(SearchResults[[#This Row],[Search Result]],MasterTable[Search Rank],0),7),"")</f>
        <v>PO Box 1234, Osborne Park WA 6111</v>
      </c>
    </row>
    <row r="115" spans="2:9" ht="41.25" customHeight="1" x14ac:dyDescent="0.2">
      <c r="B115" s="4">
        <v>109</v>
      </c>
      <c r="C115" s="16" t="str">
        <f>IFERROR(INDEX(MasterTable[],MATCH(SearchResults[[#This Row],[Search Result]],MasterTable[Search Rank],0),1),"")</f>
        <v>Arts And Recreation Services</v>
      </c>
      <c r="D115" s="16" t="str">
        <f>IFERROR(INDEX(MasterTable[],MATCH(SearchResults[[#This Row],[Search Result]],MasterTable[Search Rank],0),2),"")</f>
        <v>Sports and Physical Recreation</v>
      </c>
      <c r="E115" s="16" t="str">
        <f>IFERROR(INDEX(MasterTable[],MATCH(SearchResults[[#This Row],[Search Result]],MasterTable[Search Rank],0),3),"")</f>
        <v>Outdoors WA</v>
      </c>
      <c r="F115" s="21" t="str">
        <f>IFERROR(INDEX(MasterTable[],MATCH(SearchResults[[#This Row],[Search Result]],MasterTable[Search Rank],0),4),"")</f>
        <v>http://www.outdoorswa.org.au/</v>
      </c>
      <c r="G115" s="21" t="str">
        <f>IFERROR(INDEX(MasterTable[],MATCH(SearchResults[[#This Row],[Search Result]],MasterTable[Search Rank],0),5),"")</f>
        <v>08 9468 0102</v>
      </c>
      <c r="H115" s="21" t="str">
        <f>IFERROR(INDEX(MasterTable[],MATCH(SearchResults[[#This Row],[Search Result]],MasterTable[Search Rank],0),6),"")</f>
        <v>office@outdoorswa.org.au  </v>
      </c>
      <c r="I115" s="21" t="str">
        <f>IFERROR(INDEX(MasterTable[],MATCH(SearchResults[[#This Row],[Search Result]],MasterTable[Search Rank],0),7),"")</f>
        <v>7 Irvine Street, Baywater WA 6053</v>
      </c>
    </row>
    <row r="116" spans="2:9" ht="41.25" customHeight="1" x14ac:dyDescent="0.2">
      <c r="B116" s="4">
        <v>110</v>
      </c>
      <c r="C116" s="16" t="str">
        <f>IFERROR(INDEX(MasterTable[],MATCH(SearchResults[[#This Row],[Search Result]],MasterTable[Search Rank],0),1),"")</f>
        <v>Arts And Recreation Services</v>
      </c>
      <c r="D116" s="16" t="str">
        <f>IFERROR(INDEX(MasterTable[],MATCH(SearchResults[[#This Row],[Search Result]],MasterTable[Search Rank],0),2),"")</f>
        <v>Sports and Physical Recreation</v>
      </c>
      <c r="E116" s="16" t="str">
        <f>IFERROR(INDEX(MasterTable[],MATCH(SearchResults[[#This Row],[Search Result]],MasterTable[Search Rank],0),3),"")</f>
        <v>Golf Australia (WA)</v>
      </c>
      <c r="F116" s="21" t="str">
        <f>IFERROR(INDEX(MasterTable[],MATCH(SearchResults[[#This Row],[Search Result]],MasterTable[Search Rank],0),4),"")</f>
        <v>http://www.golfwa.org.au/</v>
      </c>
      <c r="G116" s="21" t="str">
        <f>IFERROR(INDEX(MasterTable[],MATCH(SearchResults[[#This Row],[Search Result]],MasterTable[Search Rank],0),5),"")</f>
        <v>08 9367 2490</v>
      </c>
      <c r="H116" s="21" t="str">
        <f>IFERROR(INDEX(MasterTable[],MATCH(SearchResults[[#This Row],[Search Result]],MasterTable[Search Rank],0),6),"")</f>
        <v>admin@golfwa.org.au</v>
      </c>
      <c r="I116" s="21" t="str">
        <f>IFERROR(INDEX(MasterTable[],MATCH(SearchResults[[#This Row],[Search Result]],MasterTable[Search Rank],0),7),"")</f>
        <v>Level 1, Unit 5, No 49 Melville Parade, South Perth WA 6151</v>
      </c>
    </row>
    <row r="117" spans="2:9" ht="41.25" customHeight="1" x14ac:dyDescent="0.2">
      <c r="B117" s="4">
        <v>111</v>
      </c>
      <c r="C117" s="16" t="str">
        <f>IFERROR(INDEX(MasterTable[],MATCH(SearchResults[[#This Row],[Search Result]],MasterTable[Search Rank],0),1),"")</f>
        <v>Arts And Recreation Services</v>
      </c>
      <c r="D117" s="16" t="str">
        <f>IFERROR(INDEX(MasterTable[],MATCH(SearchResults[[#This Row],[Search Result]],MasterTable[Search Rank],0),2),"")</f>
        <v>Sports and Physical Recreation</v>
      </c>
      <c r="E117" s="16" t="str">
        <f>IFERROR(INDEX(MasterTable[],MATCH(SearchResults[[#This Row],[Search Result]],MasterTable[Search Rank],0),3),"")</f>
        <v>Hockey WA</v>
      </c>
      <c r="F117" s="21" t="str">
        <f>IFERROR(INDEX(MasterTable[],MATCH(SearchResults[[#This Row],[Search Result]],MasterTable[Search Rank],0),4),"")</f>
        <v>http://www.hockeywa.org.au/</v>
      </c>
      <c r="G117" s="21" t="str">
        <f>IFERROR(INDEX(MasterTable[],MATCH(SearchResults[[#This Row],[Search Result]],MasterTable[Search Rank],0),5),"")</f>
        <v xml:space="preserve">08 9351 4300 </v>
      </c>
      <c r="H117" s="21" t="str">
        <f>IFERROR(INDEX(MasterTable[],MATCH(SearchResults[[#This Row],[Search Result]],MasterTable[Search Rank],0),6),"")</f>
        <v>admin@hockeywa.org.au</v>
      </c>
      <c r="I117" s="21" t="str">
        <f>IFERROR(INDEX(MasterTable[],MATCH(SearchResults[[#This Row],[Search Result]],MasterTable[Search Rank],0),7),"")</f>
        <v>PO Box 1090, Bentley MDC WA 6983</v>
      </c>
    </row>
    <row r="118" spans="2:9" ht="41.25" customHeight="1" x14ac:dyDescent="0.2">
      <c r="B118" s="4">
        <v>112</v>
      </c>
      <c r="C118" s="16" t="str">
        <f>IFERROR(INDEX(MasterTable[],MATCH(SearchResults[[#This Row],[Search Result]],MasterTable[Search Rank],0),1),"")</f>
        <v>Arts And Recreation Services</v>
      </c>
      <c r="D118" s="16" t="str">
        <f>IFERROR(INDEX(MasterTable[],MATCH(SearchResults[[#This Row],[Search Result]],MasterTable[Search Rank],0),2),"")</f>
        <v>Sports and Physical Recreation</v>
      </c>
      <c r="E118" s="16" t="str">
        <f>IFERROR(INDEX(MasterTable[],MATCH(SearchResults[[#This Row],[Search Result]],MasterTable[Search Rank],0),3),"")</f>
        <v>WA Karate Federation</v>
      </c>
      <c r="F118" s="21" t="str">
        <f>IFERROR(INDEX(MasterTable[],MATCH(SearchResults[[#This Row],[Search Result]],MasterTable[Search Rank],0),4),"")</f>
        <v>http://karatewestaustralia.com/</v>
      </c>
      <c r="G118" s="21" t="str">
        <f>IFERROR(INDEX(MasterTable[],MATCH(SearchResults[[#This Row],[Search Result]],MasterTable[Search Rank],0),5),"")</f>
        <v>08 9446 4230</v>
      </c>
      <c r="H118" s="21" t="str">
        <f>IFERROR(INDEX(MasterTable[],MATCH(SearchResults[[#This Row],[Search Result]],MasterTable[Search Rank],0),6),"")</f>
        <v xml:space="preserve"> info@karatewestaustralia.com</v>
      </c>
      <c r="I118" s="21" t="str">
        <f>IFERROR(INDEX(MasterTable[],MATCH(SearchResults[[#This Row],[Search Result]],MasterTable[Search Rank],0),7),"")</f>
        <v>5 Stirling Waters Ave, Stirling WA 6021</v>
      </c>
    </row>
    <row r="119" spans="2:9" ht="41.25" customHeight="1" x14ac:dyDescent="0.2">
      <c r="B119" s="4">
        <v>113</v>
      </c>
      <c r="C119" s="16" t="str">
        <f>IFERROR(INDEX(MasterTable[],MATCH(SearchResults[[#This Row],[Search Result]],MasterTable[Search Rank],0),1),"")</f>
        <v>Arts And Recreation Services</v>
      </c>
      <c r="D119" s="16" t="str">
        <f>IFERROR(INDEX(MasterTable[],MATCH(SearchResults[[#This Row],[Search Result]],MasterTable[Search Rank],0),2),"")</f>
        <v>Sports and Physical Recreation</v>
      </c>
      <c r="E119" s="16" t="str">
        <f>IFERROR(INDEX(MasterTable[],MATCH(SearchResults[[#This Row],[Search Result]],MasterTable[Search Rank],0),3),"")</f>
        <v>Netball Western Australia</v>
      </c>
      <c r="F119" s="21" t="str">
        <f>IFERROR(INDEX(MasterTable[],MATCH(SearchResults[[#This Row],[Search Result]],MasterTable[Search Rank],0),4),"")</f>
        <v>http://wa.netball.com.au/</v>
      </c>
      <c r="G119" s="21" t="str">
        <f>IFERROR(INDEX(MasterTable[],MATCH(SearchResults[[#This Row],[Search Result]],MasterTable[Search Rank],0),5),"")</f>
        <v>08 9380 3700</v>
      </c>
      <c r="H119" s="21" t="str">
        <f>IFERROR(INDEX(MasterTable[],MATCH(SearchResults[[#This Row],[Search Result]],MasterTable[Search Rank],0),6),"")</f>
        <v>info@netballwa.com.au</v>
      </c>
      <c r="I119" s="21" t="str">
        <f>IFERROR(INDEX(MasterTable[],MATCH(SearchResults[[#This Row],[Search Result]],MasterTable[Search Rank],0),7),"")</f>
        <v>PO Box 930, Subiaco WA 6904</v>
      </c>
    </row>
    <row r="120" spans="2:9" ht="41.25" customHeight="1" x14ac:dyDescent="0.2">
      <c r="B120" s="4">
        <v>114</v>
      </c>
      <c r="C120" s="16" t="str">
        <f>IFERROR(INDEX(MasterTable[],MATCH(SearchResults[[#This Row],[Search Result]],MasterTable[Search Rank],0),1),"")</f>
        <v>Arts And Recreation Services</v>
      </c>
      <c r="D120" s="16" t="str">
        <f>IFERROR(INDEX(MasterTable[],MATCH(SearchResults[[#This Row],[Search Result]],MasterTable[Search Rank],0),2),"")</f>
        <v>Sports and Physical Recreation</v>
      </c>
      <c r="E120" s="16" t="str">
        <f>IFERROR(INDEX(MasterTable[],MATCH(SearchResults[[#This Row],[Search Result]],MasterTable[Search Rank],0),3),"")</f>
        <v>Orienteering Western Australia</v>
      </c>
      <c r="F120" s="21" t="str">
        <f>IFERROR(INDEX(MasterTable[],MATCH(SearchResults[[#This Row],[Search Result]],MasterTable[Search Rank],0),4),"")</f>
        <v>https://www.wa.orienteering.asn.au/</v>
      </c>
      <c r="G120" s="21" t="str">
        <f>IFERROR(INDEX(MasterTable[],MATCH(SearchResults[[#This Row],[Search Result]],MasterTable[Search Rank],0),5),"")</f>
        <v>0417 919 513</v>
      </c>
      <c r="H120" s="21" t="str">
        <f>IFERROR(INDEX(MasterTable[],MATCH(SearchResults[[#This Row],[Search Result]],MasterTable[Search Rank],0),6),"")</f>
        <v>N/A</v>
      </c>
      <c r="I120" s="21" t="str">
        <f>IFERROR(INDEX(MasterTable[],MATCH(SearchResults[[#This Row],[Search Result]],MasterTable[Search Rank],0),7),"")</f>
        <v>PO Box 234, Subiaco WA 6008</v>
      </c>
    </row>
    <row r="121" spans="2:9" ht="41.25" customHeight="1" x14ac:dyDescent="0.2">
      <c r="B121" s="4">
        <v>115</v>
      </c>
      <c r="C121" s="16" t="str">
        <f>IFERROR(INDEX(MasterTable[],MATCH(SearchResults[[#This Row],[Search Result]],MasterTable[Search Rank],0),1),"")</f>
        <v>Arts And Recreation Services</v>
      </c>
      <c r="D121" s="16" t="str">
        <f>IFERROR(INDEX(MasterTable[],MATCH(SearchResults[[#This Row],[Search Result]],MasterTable[Search Rank],0),2),"")</f>
        <v>Sports and Physical Recreation</v>
      </c>
      <c r="E121" s="16" t="str">
        <f>IFERROR(INDEX(MasterTable[],MATCH(SearchResults[[#This Row],[Search Result]],MasterTable[Search Rank],0),3),"")</f>
        <v>Federation of Western Australian Bushwalkers</v>
      </c>
      <c r="F121" s="21" t="str">
        <f>IFERROR(INDEX(MasterTable[],MATCH(SearchResults[[#This Row],[Search Result]],MasterTable[Search Rank],0),4),"")</f>
        <v>http://www.bushwalkingwa.org.au/</v>
      </c>
      <c r="G121" s="21" t="str">
        <f>IFERROR(INDEX(MasterTable[],MATCH(SearchResults[[#This Row],[Search Result]],MasterTable[Search Rank],0),5),"")</f>
        <v>N/A</v>
      </c>
      <c r="H121" s="21" t="str">
        <f>IFERROR(INDEX(MasterTable[],MATCH(SearchResults[[#This Row],[Search Result]],MasterTable[Search Rank],0),6),"")</f>
        <v>enquiries@bushwalkingwa.org.au</v>
      </c>
      <c r="I121" s="21" t="str">
        <f>IFERROR(INDEX(MasterTable[],MATCH(SearchResults[[#This Row],[Search Result]],MasterTable[Search Rank],0),7),"")</f>
        <v>PO Box 114, South Perth WA 6951</v>
      </c>
    </row>
    <row r="122" spans="2:9" ht="41.25" customHeight="1" x14ac:dyDescent="0.2">
      <c r="B122" s="4">
        <v>116</v>
      </c>
      <c r="C122" s="16" t="str">
        <f>IFERROR(INDEX(MasterTable[],MATCH(SearchResults[[#This Row],[Search Result]],MasterTable[Search Rank],0),1),"")</f>
        <v>Arts And Recreation Services</v>
      </c>
      <c r="D122" s="16" t="str">
        <f>IFERROR(INDEX(MasterTable[],MATCH(SearchResults[[#This Row],[Search Result]],MasterTable[Search Rank],0),2),"")</f>
        <v>Sports and Physical Recreation</v>
      </c>
      <c r="E122" s="16" t="str">
        <f>IFERROR(INDEX(MasterTable[],MATCH(SearchResults[[#This Row],[Search Result]],MasterTable[Search Rank],0),3),"")</f>
        <v>WA Sporting Car Club</v>
      </c>
      <c r="F122" s="21" t="str">
        <f>IFERROR(INDEX(MasterTable[],MATCH(SearchResults[[#This Row],[Search Result]],MasterTable[Search Rank],0),4),"")</f>
        <v>https://www.wascc.com.au/</v>
      </c>
      <c r="G122" s="21" t="str">
        <f>IFERROR(INDEX(MasterTable[],MATCH(SearchResults[[#This Row],[Search Result]],MasterTable[Search Rank],0),5),"")</f>
        <v>08 9306 8022</v>
      </c>
      <c r="H122" s="21" t="str">
        <f>IFERROR(INDEX(MasterTable[],MATCH(SearchResults[[#This Row],[Search Result]],MasterTable[Search Rank],0),6),"")</f>
        <v>admin@wascc.asn.au</v>
      </c>
      <c r="I122" s="21" t="str">
        <f>IFERROR(INDEX(MasterTable[],MATCH(SearchResults[[#This Row],[Search Result]],MasterTable[Search Rank],0),7),"")</f>
        <v>PO Box 267, Wanneroo WA 6946</v>
      </c>
    </row>
    <row r="123" spans="2:9" ht="41.25" customHeight="1" x14ac:dyDescent="0.2">
      <c r="B123" s="4">
        <v>117</v>
      </c>
      <c r="C123" s="16" t="str">
        <f>IFERROR(INDEX(MasterTable[],MATCH(SearchResults[[#This Row],[Search Result]],MasterTable[Search Rank],0),1),"")</f>
        <v>Arts And Recreation Services</v>
      </c>
      <c r="D123" s="16" t="str">
        <f>IFERROR(INDEX(MasterTable[],MATCH(SearchResults[[#This Row],[Search Result]],MasterTable[Search Rank],0),2),"")</f>
        <v>Sports and Physical Recreation</v>
      </c>
      <c r="E123" s="16" t="str">
        <f>IFERROR(INDEX(MasterTable[],MATCH(SearchResults[[#This Row],[Search Result]],MasterTable[Search Rank],0),3),"")</f>
        <v>Tennis WA</v>
      </c>
      <c r="F123" s="21" t="str">
        <f>IFERROR(INDEX(MasterTable[],MATCH(SearchResults[[#This Row],[Search Result]],MasterTable[Search Rank],0),4),"")</f>
        <v>http://www.tennis.com.au/wa/</v>
      </c>
      <c r="G123" s="21" t="str">
        <f>IFERROR(INDEX(MasterTable[],MATCH(SearchResults[[#This Row],[Search Result]],MasterTable[Search Rank],0),5),"")</f>
        <v>08 6462 8300</v>
      </c>
      <c r="H123" s="21" t="str">
        <f>IFERROR(INDEX(MasterTable[],MATCH(SearchResults[[#This Row],[Search Result]],MasterTable[Search Rank],0),6),"")</f>
        <v>wainfo@tennis.com.au</v>
      </c>
      <c r="I123" s="21" t="str">
        <f>IFERROR(INDEX(MasterTable[],MATCH(SearchResults[[#This Row],[Search Result]],MasterTable[Search Rank],0),7),"")</f>
        <v>PO Box 116, Burswood WA 6100</v>
      </c>
    </row>
    <row r="124" spans="2:9" ht="41.25" customHeight="1" x14ac:dyDescent="0.2">
      <c r="B124" s="4">
        <v>118</v>
      </c>
      <c r="C124" s="16" t="str">
        <f>IFERROR(INDEX(MasterTable[],MATCH(SearchResults[[#This Row],[Search Result]],MasterTable[Search Rank],0),1),"")</f>
        <v>Arts And Recreation Services</v>
      </c>
      <c r="D124" s="16" t="str">
        <f>IFERROR(INDEX(MasterTable[],MATCH(SearchResults[[#This Row],[Search Result]],MasterTable[Search Rank],0),2),"")</f>
        <v>Sports and Physical Recreation</v>
      </c>
      <c r="E124" s="16" t="str">
        <f>IFERROR(INDEX(MasterTable[],MATCH(SearchResults[[#This Row],[Search Result]],MasterTable[Search Rank],0),3),"")</f>
        <v>Yachting Western Australia</v>
      </c>
      <c r="F124" s="21" t="str">
        <f>IFERROR(INDEX(MasterTable[],MATCH(SearchResults[[#This Row],[Search Result]],MasterTable[Search Rank],0),4),"")</f>
        <v>http://wa.yachting.org.au/</v>
      </c>
      <c r="G124" s="21" t="str">
        <f>IFERROR(INDEX(MasterTable[],MATCH(SearchResults[[#This Row],[Search Result]],MasterTable[Search Rank],0),5),"")</f>
        <v>08 9386 2438</v>
      </c>
      <c r="H124" s="21" t="str">
        <f>IFERROR(INDEX(MasterTable[],MATCH(SearchResults[[#This Row],[Search Result]],MasterTable[Search Rank],0),6),"")</f>
        <v>Gerry.Odea@sailing.org.au</v>
      </c>
      <c r="I124" s="21" t="str">
        <f>IFERROR(INDEX(MasterTable[],MATCH(SearchResults[[#This Row],[Search Result]],MasterTable[Search Rank],0),7),"")</f>
        <v>Box 3073, PO Broadway, Nedlands WA 6009</v>
      </c>
    </row>
    <row r="125" spans="2:9" ht="41.25" customHeight="1" x14ac:dyDescent="0.2">
      <c r="B125" s="4">
        <v>119</v>
      </c>
      <c r="C125" s="16" t="str">
        <f>IFERROR(INDEX(MasterTable[],MATCH(SearchResults[[#This Row],[Search Result]],MasterTable[Search Rank],0),1),"")</f>
        <v>Arts And Recreation Services</v>
      </c>
      <c r="D125" s="16" t="str">
        <f>IFERROR(INDEX(MasterTable[],MATCH(SearchResults[[#This Row],[Search Result]],MasterTable[Search Rank],0),2),"")</f>
        <v>Sports and Physical Recreation</v>
      </c>
      <c r="E125" s="16" t="str">
        <f>IFERROR(INDEX(MasterTable[],MATCH(SearchResults[[#This Row],[Search Result]],MasterTable[Search Rank],0),3),"")</f>
        <v>Karting WA</v>
      </c>
      <c r="F125" s="21" t="str">
        <f>IFERROR(INDEX(MasterTable[],MATCH(SearchResults[[#This Row],[Search Result]],MasterTable[Search Rank],0),4),"")</f>
        <v>http://www.kartingwa.com.au/</v>
      </c>
      <c r="G125" s="21" t="str">
        <f>IFERROR(INDEX(MasterTable[],MATCH(SearchResults[[#This Row],[Search Result]],MasterTable[Search Rank],0),5),"")</f>
        <v>08 9499 1026</v>
      </c>
      <c r="H125" s="21" t="str">
        <f>IFERROR(INDEX(MasterTable[],MATCH(SearchResults[[#This Row],[Search Result]],MasterTable[Search Rank],0),6),"")</f>
        <v>secretary@kartingwa.com.au</v>
      </c>
      <c r="I125" s="21" t="str">
        <f>IFERROR(INDEX(MasterTable[],MATCH(SearchResults[[#This Row],[Search Result]],MasterTable[Search Rank],0),7),"")</f>
        <v>PO Box 5413, Canning Vale South WA 6155</v>
      </c>
    </row>
    <row r="126" spans="2:9" ht="41.25" customHeight="1" x14ac:dyDescent="0.2">
      <c r="B126" s="4">
        <v>120</v>
      </c>
      <c r="C126" s="16" t="str">
        <f>IFERROR(INDEX(MasterTable[],MATCH(SearchResults[[#This Row],[Search Result]],MasterTable[Search Rank],0),1),"")</f>
        <v>Arts And Recreation Services</v>
      </c>
      <c r="D126" s="16" t="str">
        <f>IFERROR(INDEX(MasterTable[],MATCH(SearchResults[[#This Row],[Search Result]],MasterTable[Search Rank],0),2),"")</f>
        <v>Sports and Physical Recreation</v>
      </c>
      <c r="E126" s="16" t="str">
        <f>IFERROR(INDEX(MasterTable[],MATCH(SearchResults[[#This Row],[Search Result]],MasterTable[Search Rank],0),3),"")</f>
        <v>WA Disabled Sports Association</v>
      </c>
      <c r="F126" s="21" t="str">
        <f>IFERROR(INDEX(MasterTable[],MATCH(SearchResults[[#This Row],[Search Result]],MasterTable[Search Rank],0),4),"")</f>
        <v>http://www.wadsa.org.au/</v>
      </c>
      <c r="G126" s="21" t="str">
        <f>IFERROR(INDEX(MasterTable[],MATCH(SearchResults[[#This Row],[Search Result]],MasterTable[Search Rank],0),5),"")</f>
        <v>08 9470 1442</v>
      </c>
      <c r="H126" s="21" t="str">
        <f>IFERROR(INDEX(MasterTable[],MATCH(SearchResults[[#This Row],[Search Result]],MasterTable[Search Rank],0),6),"")</f>
        <v>reception@wadsa.org.au</v>
      </c>
      <c r="I126" s="21" t="str">
        <f>IFERROR(INDEX(MasterTable[],MATCH(SearchResults[[#This Row],[Search Result]],MasterTable[Search Rank],0),7),"")</f>
        <v>PO Box 1162, East Victoria Park WA 6101</v>
      </c>
    </row>
    <row r="127" spans="2:9" ht="41.25" customHeight="1" x14ac:dyDescent="0.2">
      <c r="B127" s="4">
        <v>121</v>
      </c>
      <c r="C127" s="16" t="str">
        <f>IFERROR(INDEX(MasterTable[],MATCH(SearchResults[[#This Row],[Search Result]],MasterTable[Search Rank],0),1),"")</f>
        <v>Arts And Recreation Services</v>
      </c>
      <c r="D127" s="16" t="str">
        <f>IFERROR(INDEX(MasterTable[],MATCH(SearchResults[[#This Row],[Search Result]],MasterTable[Search Rank],0),2),"")</f>
        <v>Sports and Physical Recreation</v>
      </c>
      <c r="E127" s="16" t="str">
        <f>IFERROR(INDEX(MasterTable[],MATCH(SearchResults[[#This Row],[Search Result]],MasterTable[Search Rank],0),3),"")</f>
        <v>Clubs WA</v>
      </c>
      <c r="F127" s="21" t="str">
        <f>IFERROR(INDEX(MasterTable[],MATCH(SearchResults[[#This Row],[Search Result]],MasterTable[Search Rank],0),4),"")</f>
        <v>http://www.clubswa.com.au/</v>
      </c>
      <c r="G127" s="21" t="str">
        <f>IFERROR(INDEX(MasterTable[],MATCH(SearchResults[[#This Row],[Search Result]],MasterTable[Search Rank],0),5),"")</f>
        <v>1300 640 616</v>
      </c>
      <c r="H127" s="21" t="str">
        <f>IFERROR(INDEX(MasterTable[],MATCH(SearchResults[[#This Row],[Search Result]],MasterTable[Search Rank],0),6),"")</f>
        <v>info@clubswa.com.au</v>
      </c>
      <c r="I127" s="21" t="str">
        <f>IFERROR(INDEX(MasterTable[],MATCH(SearchResults[[#This Row],[Search Result]],MasterTable[Search Rank],0),7),"")</f>
        <v>PO Box 5101, South Lake WA 6164</v>
      </c>
    </row>
    <row r="128" spans="2:9" ht="41.25" customHeight="1" x14ac:dyDescent="0.2">
      <c r="B128" s="4">
        <v>122</v>
      </c>
      <c r="C128" s="16" t="str">
        <f>IFERROR(INDEX(MasterTable[],MATCH(SearchResults[[#This Row],[Search Result]],MasterTable[Search Rank],0),1),"")</f>
        <v>Construction &amp; Trades</v>
      </c>
      <c r="D128" s="16" t="str">
        <f>IFERROR(INDEX(MasterTable[],MATCH(SearchResults[[#This Row],[Search Result]],MasterTable[Search Rank],0),2),"")</f>
        <v>Building - Components</v>
      </c>
      <c r="E128" s="16" t="str">
        <f>IFERROR(INDEX(MasterTable[],MATCH(SearchResults[[#This Row],[Search Result]],MasterTable[Search Rank],0),3),"")</f>
        <v>Master Plumbers</v>
      </c>
      <c r="F128" s="21" t="str">
        <f>IFERROR(INDEX(MasterTable[],MATCH(SearchResults[[#This Row],[Search Result]],MasterTable[Search Rank],0),4),"")</f>
        <v>http://plumber.com.au/</v>
      </c>
      <c r="G128" s="21" t="str">
        <f>IFERROR(INDEX(MasterTable[],MATCH(SearchResults[[#This Row],[Search Result]],MasterTable[Search Rank],0),5),"")</f>
        <v>1800 133 871</v>
      </c>
      <c r="H128" s="21" t="str">
        <f>IFERROR(INDEX(MasterTable[],MATCH(SearchResults[[#This Row],[Search Result]],MasterTable[Search Rank],0),6),"")</f>
        <v>membership@plumber.com.au</v>
      </c>
      <c r="I128" s="21" t="str">
        <f>IFERROR(INDEX(MasterTable[],MATCH(SearchResults[[#This Row],[Search Result]],MasterTable[Search Rank],0),7),"")</f>
        <v>PO Box 214, Brunswick VIC 3056</v>
      </c>
    </row>
    <row r="129" spans="2:9" ht="41.25" customHeight="1" x14ac:dyDescent="0.2">
      <c r="B129" s="4">
        <v>123</v>
      </c>
      <c r="C129" s="16" t="str">
        <f>IFERROR(INDEX(MasterTable[],MATCH(SearchResults[[#This Row],[Search Result]],MasterTable[Search Rank],0),1),"")</f>
        <v>Construction &amp; Trades</v>
      </c>
      <c r="D129" s="16" t="str">
        <f>IFERROR(INDEX(MasterTable[],MATCH(SearchResults[[#This Row],[Search Result]],MasterTable[Search Rank],0),2),"")</f>
        <v>Building - Components</v>
      </c>
      <c r="E129" s="16" t="str">
        <f>IFERROR(INDEX(MasterTable[],MATCH(SearchResults[[#This Row],[Search Result]],MasterTable[Search Rank],0),3),"")</f>
        <v>Master Plumbers &amp; Gasfitters Association of Western Australia</v>
      </c>
      <c r="F129" s="21" t="str">
        <f>IFERROR(INDEX(MasterTable[],MATCH(SearchResults[[#This Row],[Search Result]],MasterTable[Search Rank],0),4),"")</f>
        <v>http://www.masterplumbers.asn.au/</v>
      </c>
      <c r="G129" s="21" t="str">
        <f>IFERROR(INDEX(MasterTable[],MATCH(SearchResults[[#This Row],[Search Result]],MasterTable[Search Rank],0),5),"")</f>
        <v>08 9471 6661</v>
      </c>
      <c r="H129" s="21" t="str">
        <f>IFERROR(INDEX(MasterTable[],MATCH(SearchResults[[#This Row],[Search Result]],MasterTable[Search Rank],0),6),"")</f>
        <v>mail@mpawa.asn.au</v>
      </c>
      <c r="I129" s="21" t="str">
        <f>IFERROR(INDEX(MasterTable[],MATCH(SearchResults[[#This Row],[Search Result]],MasterTable[Search Rank],0),7),"")</f>
        <v>PO Box 5216, East Victoria Park WA 6981</v>
      </c>
    </row>
    <row r="130" spans="2:9" ht="41.25" customHeight="1" x14ac:dyDescent="0.2">
      <c r="B130" s="4">
        <v>124</v>
      </c>
      <c r="C130" s="16" t="str">
        <f>IFERROR(INDEX(MasterTable[],MATCH(SearchResults[[#This Row],[Search Result]],MasterTable[Search Rank],0),1),"")</f>
        <v>Construction &amp; Trades</v>
      </c>
      <c r="D130" s="16" t="str">
        <f>IFERROR(INDEX(MasterTable[],MATCH(SearchResults[[#This Row],[Search Result]],MasterTable[Search Rank],0),2),"")</f>
        <v>Building - Components</v>
      </c>
      <c r="E130" s="16" t="str">
        <f>IFERROR(INDEX(MasterTable[],MATCH(SearchResults[[#This Row],[Search Result]],MasterTable[Search Rank],0),3),"")</f>
        <v>Air Conditioning &amp; Mechanical Contractors Association of Australia</v>
      </c>
      <c r="F130" s="21" t="str">
        <f>IFERROR(INDEX(MasterTable[],MATCH(SearchResults[[#This Row],[Search Result]],MasterTable[Search Rank],0),4),"")</f>
        <v>http://www.amca.com.au/</v>
      </c>
      <c r="G130" s="21" t="str">
        <f>IFERROR(INDEX(MasterTable[],MATCH(SearchResults[[#This Row],[Search Result]],MasterTable[Search Rank],0),5),"")</f>
        <v>08 6241 6112</v>
      </c>
      <c r="H130" s="21" t="str">
        <f>IFERROR(INDEX(MasterTable[],MATCH(SearchResults[[#This Row],[Search Result]],MasterTable[Search Rank],0),6),"")</f>
        <v>admin@amcawa.asn.au</v>
      </c>
      <c r="I130" s="21" t="str">
        <f>IFERROR(INDEX(MasterTable[],MATCH(SearchResults[[#This Row],[Search Result]],MasterTable[Search Rank],0),7),"")</f>
        <v>PO Box 782, Balcatta WA 6914</v>
      </c>
    </row>
    <row r="131" spans="2:9" ht="41.25" customHeight="1" x14ac:dyDescent="0.2">
      <c r="B131" s="4">
        <v>125</v>
      </c>
      <c r="C131" s="16" t="str">
        <f>IFERROR(INDEX(MasterTable[],MATCH(SearchResults[[#This Row],[Search Result]],MasterTable[Search Rank],0),1),"")</f>
        <v>Construction &amp; Trades</v>
      </c>
      <c r="D131" s="16" t="str">
        <f>IFERROR(INDEX(MasterTable[],MATCH(SearchResults[[#This Row],[Search Result]],MasterTable[Search Rank],0),2),"")</f>
        <v>Building - Components</v>
      </c>
      <c r="E131" s="16" t="str">
        <f>IFERROR(INDEX(MasterTable[],MATCH(SearchResults[[#This Row],[Search Result]],MasterTable[Search Rank],0),3),"")</f>
        <v>Master Electricians Australia</v>
      </c>
      <c r="F131" s="21" t="str">
        <f>IFERROR(INDEX(MasterTable[],MATCH(SearchResults[[#This Row],[Search Result]],MasterTable[Search Rank],0),4),"")</f>
        <v>http://www.masterelectricians.com.au/</v>
      </c>
      <c r="G131" s="21" t="str">
        <f>IFERROR(INDEX(MasterTable[],MATCH(SearchResults[[#This Row],[Search Result]],MasterTable[Search Rank],0),5),"")</f>
        <v>1300 889 198</v>
      </c>
      <c r="H131" s="21" t="str">
        <f>IFERROR(INDEX(MasterTable[],MATCH(SearchResults[[#This Row],[Search Result]],MasterTable[Search Rank],0),6),"")</f>
        <v>info@masterelectricians.com.au</v>
      </c>
      <c r="I131" s="21" t="str">
        <f>IFERROR(INDEX(MasterTable[],MATCH(SearchResults[[#This Row],[Search Result]],MasterTable[Search Rank],0),7),"")</f>
        <v>Unit B2, 20 Tarlton Crescent, Perth Airport WA 6105</v>
      </c>
    </row>
    <row r="132" spans="2:9" ht="41.25" customHeight="1" x14ac:dyDescent="0.2">
      <c r="B132" s="4">
        <v>126</v>
      </c>
      <c r="C132" s="16" t="str">
        <f>IFERROR(INDEX(MasterTable[],MATCH(SearchResults[[#This Row],[Search Result]],MasterTable[Search Rank],0),1),"")</f>
        <v>Construction &amp; Trades</v>
      </c>
      <c r="D132" s="16" t="str">
        <f>IFERROR(INDEX(MasterTable[],MATCH(SearchResults[[#This Row],[Search Result]],MasterTable[Search Rank],0),2),"")</f>
        <v>Building - Components</v>
      </c>
      <c r="E132" s="16" t="str">
        <f>IFERROR(INDEX(MasterTable[],MATCH(SearchResults[[#This Row],[Search Result]],MasterTable[Search Rank],0),3),"")</f>
        <v>Refrigeration and Air Conditioning Contractors Association Australia</v>
      </c>
      <c r="F132" s="21" t="str">
        <f>IFERROR(INDEX(MasterTable[],MATCH(SearchResults[[#This Row],[Search Result]],MasterTable[Search Rank],0),4),"")</f>
        <v>http://racca.asn.au/</v>
      </c>
      <c r="G132" s="21" t="str">
        <f>IFERROR(INDEX(MasterTable[],MATCH(SearchResults[[#This Row],[Search Result]],MasterTable[Search Rank],0),5),"")</f>
        <v>08 8272 2721</v>
      </c>
      <c r="H132" s="21" t="str">
        <f>IFERROR(INDEX(MasterTable[],MATCH(SearchResults[[#This Row],[Search Result]],MasterTable[Search Rank],0),6),"")</f>
        <v>neca@necasa.asn.au</v>
      </c>
      <c r="I132" s="21" t="str">
        <f>IFERROR(INDEX(MasterTable[],MATCH(SearchResults[[#This Row],[Search Result]],MasterTable[Search Rank],0),7),"")</f>
        <v>PO Box 47, Fullarton SA 5063</v>
      </c>
    </row>
    <row r="133" spans="2:9" ht="41.25" customHeight="1" x14ac:dyDescent="0.2">
      <c r="B133" s="4">
        <v>127</v>
      </c>
      <c r="C133" s="16" t="str">
        <f>IFERROR(INDEX(MasterTable[],MATCH(SearchResults[[#This Row],[Search Result]],MasterTable[Search Rank],0),1),"")</f>
        <v>Construction &amp; Trades</v>
      </c>
      <c r="D133" s="16" t="str">
        <f>IFERROR(INDEX(MasterTable[],MATCH(SearchResults[[#This Row],[Search Result]],MasterTable[Search Rank],0),2),"")</f>
        <v>Building - Components</v>
      </c>
      <c r="E133" s="16" t="str">
        <f>IFERROR(INDEX(MasterTable[],MATCH(SearchResults[[#This Row],[Search Result]],MasterTable[Search Rank],0),3),"")</f>
        <v>Australian Security Industry Association Ltd</v>
      </c>
      <c r="F133" s="21" t="str">
        <f>IFERROR(INDEX(MasterTable[],MATCH(SearchResults[[#This Row],[Search Result]],MasterTable[Search Rank],0),4),"")</f>
        <v>http://www.asial.com.au/</v>
      </c>
      <c r="G133" s="21" t="str">
        <f>IFERROR(INDEX(MasterTable[],MATCH(SearchResults[[#This Row],[Search Result]],MasterTable[Search Rank],0),5),"")</f>
        <v>1300 127 425</v>
      </c>
      <c r="H133" s="21" t="str">
        <f>IFERROR(INDEX(MasterTable[],MATCH(SearchResults[[#This Row],[Search Result]],MasterTable[Search Rank],0),6),"")</f>
        <v>security@asial.com.au</v>
      </c>
      <c r="I133" s="21" t="str">
        <f>IFERROR(INDEX(MasterTable[],MATCH(SearchResults[[#This Row],[Search Result]],MasterTable[Search Rank],0),7),"")</f>
        <v>PO Box 1338, Crows Nest, NSW 1585</v>
      </c>
    </row>
    <row r="134" spans="2:9" ht="41.25" customHeight="1" x14ac:dyDescent="0.2">
      <c r="B134" s="4">
        <v>128</v>
      </c>
      <c r="C134" s="16" t="str">
        <f>IFERROR(INDEX(MasterTable[],MATCH(SearchResults[[#This Row],[Search Result]],MasterTable[Search Rank],0),1),"")</f>
        <v>Construction &amp; Trades</v>
      </c>
      <c r="D134" s="16" t="str">
        <f>IFERROR(INDEX(MasterTable[],MATCH(SearchResults[[#This Row],[Search Result]],MasterTable[Search Rank],0),2),"")</f>
        <v>Building - Components</v>
      </c>
      <c r="E134" s="16" t="str">
        <f>IFERROR(INDEX(MasterTable[],MATCH(SearchResults[[#This Row],[Search Result]],MasterTable[Search Rank],0),3),"")</f>
        <v>National Fire Industry Association</v>
      </c>
      <c r="F134" s="21" t="str">
        <f>IFERROR(INDEX(MasterTable[],MATCH(SearchResults[[#This Row],[Search Result]],MasterTable[Search Rank],0),4),"")</f>
        <v>www.nfia.com.a</v>
      </c>
      <c r="G134" s="21" t="str">
        <f>IFERROR(INDEX(MasterTable[],MATCH(SearchResults[[#This Row],[Search Result]],MasterTable[Search Rank],0),5),"")</f>
        <v>08 9406 3600</v>
      </c>
      <c r="H134" s="21" t="str">
        <f>IFERROR(INDEX(MasterTable[],MATCH(SearchResults[[#This Row],[Search Result]],MasterTable[Search Rank],0),6),"")</f>
        <v>N/A</v>
      </c>
      <c r="I134" s="21" t="str">
        <f>IFERROR(INDEX(MasterTable[],MATCH(SearchResults[[#This Row],[Search Result]],MasterTable[Search Rank],0),7),"")</f>
        <v>PO Box 403, Petrie QLD 4502</v>
      </c>
    </row>
    <row r="135" spans="2:9" ht="41.25" customHeight="1" x14ac:dyDescent="0.2">
      <c r="B135" s="4">
        <v>129</v>
      </c>
      <c r="C135" s="16" t="str">
        <f>IFERROR(INDEX(MasterTable[],MATCH(SearchResults[[#This Row],[Search Result]],MasterTable[Search Rank],0),1),"")</f>
        <v>Construction &amp; Trades</v>
      </c>
      <c r="D135" s="16" t="str">
        <f>IFERROR(INDEX(MasterTable[],MATCH(SearchResults[[#This Row],[Search Result]],MasterTable[Search Rank],0),2),"")</f>
        <v>Building - Components</v>
      </c>
      <c r="E135" s="16" t="str">
        <f>IFERROR(INDEX(MasterTable[],MATCH(SearchResults[[#This Row],[Search Result]],MasterTable[Search Rank],0),3),"")</f>
        <v>Fire Protection Association Australia</v>
      </c>
      <c r="F135" s="21" t="str">
        <f>IFERROR(INDEX(MasterTable[],MATCH(SearchResults[[#This Row],[Search Result]],MasterTable[Search Rank],0),4),"")</f>
        <v>http://www.fpaa.com.au/</v>
      </c>
      <c r="G135" s="21" t="str">
        <f>IFERROR(INDEX(MasterTable[],MATCH(SearchResults[[#This Row],[Search Result]],MasterTable[Search Rank],0),5),"")</f>
        <v>03 8892 3131</v>
      </c>
      <c r="H135" s="21" t="str">
        <f>IFERROR(INDEX(MasterTable[],MATCH(SearchResults[[#This Row],[Search Result]],MasterTable[Search Rank],0),6),"")</f>
        <v>technical@fpaa.com.au</v>
      </c>
      <c r="I135" s="21" t="str">
        <f>IFERROR(INDEX(MasterTable[],MATCH(SearchResults[[#This Row],[Search Result]],MasterTable[Search Rank],0),7),"")</f>
        <v>PO Box 1049, Box Hill VIC 3128</v>
      </c>
    </row>
    <row r="136" spans="2:9" ht="41.25" customHeight="1" x14ac:dyDescent="0.2">
      <c r="B136" s="4">
        <v>130</v>
      </c>
      <c r="C136" s="16" t="str">
        <f>IFERROR(INDEX(MasterTable[],MATCH(SearchResults[[#This Row],[Search Result]],MasterTable[Search Rank],0),1),"")</f>
        <v>Construction &amp; Trades</v>
      </c>
      <c r="D136" s="16" t="str">
        <f>IFERROR(INDEX(MasterTable[],MATCH(SearchResults[[#This Row],[Search Result]],MasterTable[Search Rank],0),2),"")</f>
        <v>Building - Components</v>
      </c>
      <c r="E136" s="16" t="str">
        <f>IFERROR(INDEX(MasterTable[],MATCH(SearchResults[[#This Row],[Search Result]],MasterTable[Search Rank],0),3),"")</f>
        <v>Australian Elevator Association</v>
      </c>
      <c r="F136" s="21" t="str">
        <f>IFERROR(INDEX(MasterTable[],MATCH(SearchResults[[#This Row],[Search Result]],MasterTable[Search Rank],0),4),"")</f>
        <v>http://australianelevator.com.au/</v>
      </c>
      <c r="G136" s="21" t="str">
        <f>IFERROR(INDEX(MasterTable[],MATCH(SearchResults[[#This Row],[Search Result]],MasterTable[Search Rank],0),5),"")</f>
        <v>02 8458 3328</v>
      </c>
      <c r="H136" s="21" t="str">
        <f>IFERROR(INDEX(MasterTable[],MATCH(SearchResults[[#This Row],[Search Result]],MasterTable[Search Rank],0),6),"")</f>
        <v>N/A</v>
      </c>
      <c r="I136" s="21" t="str">
        <f>IFERROR(INDEX(MasterTable[],MATCH(SearchResults[[#This Row],[Search Result]],MasterTable[Search Rank],0),7),"")</f>
        <v>PO Box 80, Epping NSW 1710</v>
      </c>
    </row>
    <row r="137" spans="2:9" ht="41.25" customHeight="1" x14ac:dyDescent="0.2">
      <c r="B137" s="4">
        <v>131</v>
      </c>
      <c r="C137" s="16" t="str">
        <f>IFERROR(INDEX(MasterTable[],MATCH(SearchResults[[#This Row],[Search Result]],MasterTable[Search Rank],0),1),"")</f>
        <v>Construction &amp; Trades</v>
      </c>
      <c r="D137" s="16" t="str">
        <f>IFERROR(INDEX(MasterTable[],MATCH(SearchResults[[#This Row],[Search Result]],MasterTable[Search Rank],0),2),"")</f>
        <v>Building - Components</v>
      </c>
      <c r="E137" s="16" t="str">
        <f>IFERROR(INDEX(MasterTable[],MATCH(SearchResults[[#This Row],[Search Result]],MasterTable[Search Rank],0),3),"")</f>
        <v>Insulation Australasia</v>
      </c>
      <c r="F137" s="21" t="str">
        <f>IFERROR(INDEX(MasterTable[],MATCH(SearchResults[[#This Row],[Search Result]],MasterTable[Search Rank],0),4),"")</f>
        <v>http://www.insulationaustralasia.org/</v>
      </c>
      <c r="G137" s="21" t="str">
        <f>IFERROR(INDEX(MasterTable[],MATCH(SearchResults[[#This Row],[Search Result]],MasterTable[Search Rank],0),5),"")</f>
        <v> 2 9431 8665</v>
      </c>
      <c r="H137" s="21" t="str">
        <f>IFERROR(INDEX(MasterTable[],MATCH(SearchResults[[#This Row],[Search Result]],MasterTable[Search Rank],0),6),"")</f>
        <v>info@insulationaustralasia.org</v>
      </c>
      <c r="I137" s="21" t="str">
        <f>IFERROR(INDEX(MasterTable[],MATCH(SearchResults[[#This Row],[Search Result]],MasterTable[Search Rank],0),7),"")</f>
        <v>PO Box 576, Crows Nest NSW 1585</v>
      </c>
    </row>
    <row r="138" spans="2:9" ht="41.25" customHeight="1" x14ac:dyDescent="0.2">
      <c r="B138" s="4">
        <v>132</v>
      </c>
      <c r="C138" s="16" t="str">
        <f>IFERROR(INDEX(MasterTable[],MATCH(SearchResults[[#This Row],[Search Result]],MasterTable[Search Rank],0),1),"")</f>
        <v>Construction &amp; Trades</v>
      </c>
      <c r="D138" s="16" t="str">
        <f>IFERROR(INDEX(MasterTable[],MATCH(SearchResults[[#This Row],[Search Result]],MasterTable[Search Rank],0),2),"")</f>
        <v>Building - Fixtures and Fitouts</v>
      </c>
      <c r="E138" s="16" t="str">
        <f>IFERROR(INDEX(MasterTable[],MATCH(SearchResults[[#This Row],[Search Result]],MasterTable[Search Rank],0),3),"")</f>
        <v>Association of Wall and Ceiling Industries Australia &amp; New Zealand</v>
      </c>
      <c r="F138" s="21" t="str">
        <f>IFERROR(INDEX(MasterTable[],MATCH(SearchResults[[#This Row],[Search Result]],MasterTable[Search Rank],0),4),"")</f>
        <v>http://www.awci.org.au/</v>
      </c>
      <c r="G138" s="21" t="str">
        <f>IFERROR(INDEX(MasterTable[],MATCH(SearchResults[[#This Row],[Search Result]],MasterTable[Search Rank],0),5),"")</f>
        <v>07 3846 5688</v>
      </c>
      <c r="H138" s="21" t="str">
        <f>IFERROR(INDEX(MasterTable[],MATCH(SearchResults[[#This Row],[Search Result]],MasterTable[Search Rank],0),6),"")</f>
        <v>info@awci.org.au</v>
      </c>
      <c r="I138" s="21" t="str">
        <f>IFERROR(INDEX(MasterTable[],MATCH(SearchResults[[#This Row],[Search Result]],MasterTable[Search Rank],0),7),"")</f>
        <v>PO Box 5930, West End, QLD 4101</v>
      </c>
    </row>
    <row r="139" spans="2:9" ht="41.25" customHeight="1" x14ac:dyDescent="0.2">
      <c r="B139" s="4">
        <v>133</v>
      </c>
      <c r="C139" s="16" t="str">
        <f>IFERROR(INDEX(MasterTable[],MATCH(SearchResults[[#This Row],[Search Result]],MasterTable[Search Rank],0),1),"")</f>
        <v>Construction &amp; Trades</v>
      </c>
      <c r="D139" s="16" t="str">
        <f>IFERROR(INDEX(MasterTable[],MATCH(SearchResults[[#This Row],[Search Result]],MasterTable[Search Rank],0),2),"")</f>
        <v>Building - Fixtures and Fitouts</v>
      </c>
      <c r="E139" s="16" t="str">
        <f>IFERROR(INDEX(MasterTable[],MATCH(SearchResults[[#This Row],[Search Result]],MasterTable[Search Rank],0),3),"")</f>
        <v>Carpentry Australia</v>
      </c>
      <c r="F139" s="21" t="str">
        <f>IFERROR(INDEX(MasterTable[],MATCH(SearchResults[[#This Row],[Search Result]],MasterTable[Search Rank],0),4),"")</f>
        <v>https://www.carpentryaustralia.com.au/</v>
      </c>
      <c r="G139" s="21" t="str">
        <f>IFERROR(INDEX(MasterTable[],MATCH(SearchResults[[#This Row],[Search Result]],MasterTable[Search Rank],0),5),"")</f>
        <v>1300 652 779</v>
      </c>
      <c r="H139" s="21" t="str">
        <f>IFERROR(INDEX(MasterTable[],MATCH(SearchResults[[#This Row],[Search Result]],MasterTable[Search Rank],0),6),"")</f>
        <v>info@carpentryaustralia.com.au</v>
      </c>
      <c r="I139" s="21" t="str">
        <f>IFERROR(INDEX(MasterTable[],MATCH(SearchResults[[#This Row],[Search Result]],MasterTable[Search Rank],0),7),"")</f>
        <v>PO Box 114, East Melbourne VIC 8002</v>
      </c>
    </row>
    <row r="140" spans="2:9" ht="41.25" customHeight="1" x14ac:dyDescent="0.2">
      <c r="B140" s="4">
        <v>134</v>
      </c>
      <c r="C140" s="16" t="str">
        <f>IFERROR(INDEX(MasterTable[],MATCH(SearchResults[[#This Row],[Search Result]],MasterTable[Search Rank],0),1),"")</f>
        <v>Construction &amp; Trades</v>
      </c>
      <c r="D140" s="16" t="str">
        <f>IFERROR(INDEX(MasterTable[],MATCH(SearchResults[[#This Row],[Search Result]],MasterTable[Search Rank],0),2),"")</f>
        <v>Building - Fixtures and Fitouts</v>
      </c>
      <c r="E140" s="16" t="str">
        <f>IFERROR(INDEX(MasterTable[],MATCH(SearchResults[[#This Row],[Search Result]],MasterTable[Search Rank],0),3),"")</f>
        <v>Cabinet Makers and Designers Association</v>
      </c>
      <c r="F140" s="21" t="str">
        <f>IFERROR(INDEX(MasterTable[],MATCH(SearchResults[[#This Row],[Search Result]],MasterTable[Search Rank],0),4),"")</f>
        <v>http://www.cmda.org.au/</v>
      </c>
      <c r="G140" s="21" t="str">
        <f>IFERROR(INDEX(MasterTable[],MATCH(SearchResults[[#This Row],[Search Result]],MasterTable[Search Rank],0),5),"")</f>
        <v>1300 767 738</v>
      </c>
      <c r="H140" s="21" t="str">
        <f>IFERROR(INDEX(MasterTable[],MATCH(SearchResults[[#This Row],[Search Result]],MasterTable[Search Rank],0),6),"")</f>
        <v>admin@cmda.org.au</v>
      </c>
      <c r="I140" s="21" t="str">
        <f>IFERROR(INDEX(MasterTable[],MATCH(SearchResults[[#This Row],[Search Result]],MasterTable[Search Rank],0),7),"")</f>
        <v>PO Box 1683, Osborne Park DC WA 6916</v>
      </c>
    </row>
    <row r="141" spans="2:9" ht="41.25" customHeight="1" x14ac:dyDescent="0.2">
      <c r="B141" s="4">
        <v>135</v>
      </c>
      <c r="C141" s="16" t="str">
        <f>IFERROR(INDEX(MasterTable[],MATCH(SearchResults[[#This Row],[Search Result]],MasterTable[Search Rank],0),1),"")</f>
        <v>Construction &amp; Trades</v>
      </c>
      <c r="D141" s="16" t="str">
        <f>IFERROR(INDEX(MasterTable[],MATCH(SearchResults[[#This Row],[Search Result]],MasterTable[Search Rank],0),2),"")</f>
        <v>Building - Fixtures and Fitouts</v>
      </c>
      <c r="E141" s="16" t="str">
        <f>IFERROR(INDEX(MasterTable[],MATCH(SearchResults[[#This Row],[Search Result]],MasterTable[Search Rank],0),3),"")</f>
        <v>Australian Tile Council</v>
      </c>
      <c r="F141" s="21" t="str">
        <f>IFERROR(INDEX(MasterTable[],MATCH(SearchResults[[#This Row],[Search Result]],MasterTable[Search Rank],0),4),"")</f>
        <v>http://www.australiantilecouncil.com.au/</v>
      </c>
      <c r="G141" s="21" t="str">
        <f>IFERROR(INDEX(MasterTable[],MATCH(SearchResults[[#This Row],[Search Result]],MasterTable[Search Rank],0),5),"")</f>
        <v>N/A</v>
      </c>
      <c r="H141" s="21" t="str">
        <f>IFERROR(INDEX(MasterTable[],MATCH(SearchResults[[#This Row],[Search Result]],MasterTable[Search Rank],0),6),"")</f>
        <v>wa@australiantilecouncil.com.au</v>
      </c>
      <c r="I141" s="21" t="str">
        <f>IFERROR(INDEX(MasterTable[],MATCH(SearchResults[[#This Row],[Search Result]],MasterTable[Search Rank],0),7),"")</f>
        <v>PO Box 468, Jannali NSW 2226</v>
      </c>
    </row>
    <row r="142" spans="2:9" ht="41.25" customHeight="1" x14ac:dyDescent="0.2">
      <c r="B142" s="4">
        <v>136</v>
      </c>
      <c r="C142" s="16" t="str">
        <f>IFERROR(INDEX(MasterTable[],MATCH(SearchResults[[#This Row],[Search Result]],MasterTable[Search Rank],0),1),"")</f>
        <v>Construction &amp; Trades</v>
      </c>
      <c r="D142" s="16" t="str">
        <f>IFERROR(INDEX(MasterTable[],MATCH(SearchResults[[#This Row],[Search Result]],MasterTable[Search Rank],0),2),"")</f>
        <v>Building - Fixtures and Fitouts</v>
      </c>
      <c r="E142" s="16" t="str">
        <f>IFERROR(INDEX(MasterTable[],MATCH(SearchResults[[#This Row],[Search Result]],MasterTable[Search Rank],0),3),"")</f>
        <v>Carpet Institute of Australia</v>
      </c>
      <c r="F142" s="21" t="str">
        <f>IFERROR(INDEX(MasterTable[],MATCH(SearchResults[[#This Row],[Search Result]],MasterTable[Search Rank],0),4),"")</f>
        <v>http://www.carpetinstitute.com.au/</v>
      </c>
      <c r="G142" s="21" t="str">
        <f>IFERROR(INDEX(MasterTable[],MATCH(SearchResults[[#This Row],[Search Result]],MasterTable[Search Rank],0),5),"")</f>
        <v>1800 188 822</v>
      </c>
      <c r="H142" s="21" t="str">
        <f>IFERROR(INDEX(MasterTable[],MATCH(SearchResults[[#This Row],[Search Result]],MasterTable[Search Rank],0),6),"")</f>
        <v>info@carpetoz.com.au</v>
      </c>
      <c r="I142" s="21" t="str">
        <f>IFERROR(INDEX(MasterTable[],MATCH(SearchResults[[#This Row],[Search Result]],MasterTable[Search Rank],0),7),"")</f>
        <v>PO Box 7172, St Kilda Road, Melbourne VIC 3004</v>
      </c>
    </row>
    <row r="143" spans="2:9" ht="41.25" customHeight="1" x14ac:dyDescent="0.2">
      <c r="B143" s="4">
        <v>137</v>
      </c>
      <c r="C143" s="16" t="str">
        <f>IFERROR(INDEX(MasterTable[],MATCH(SearchResults[[#This Row],[Search Result]],MasterTable[Search Rank],0),1),"")</f>
        <v>Construction &amp; Trades</v>
      </c>
      <c r="D143" s="16" t="str">
        <f>IFERROR(INDEX(MasterTable[],MATCH(SearchResults[[#This Row],[Search Result]],MasterTable[Search Rank],0),2),"")</f>
        <v>Building - Fixtures and Fitouts</v>
      </c>
      <c r="E143" s="16" t="str">
        <f>IFERROR(INDEX(MasterTable[],MATCH(SearchResults[[#This Row],[Search Result]],MasterTable[Search Rank],0),3),"")</f>
        <v>Vinyl Council Australia</v>
      </c>
      <c r="F143" s="21" t="str">
        <f>IFERROR(INDEX(MasterTable[],MATCH(SearchResults[[#This Row],[Search Result]],MasterTable[Search Rank],0),4),"")</f>
        <v>http://www.vinyl.org.au/</v>
      </c>
      <c r="G143" s="21" t="str">
        <f>IFERROR(INDEX(MasterTable[],MATCH(SearchResults[[#This Row],[Search Result]],MasterTable[Search Rank],0),5),"")</f>
        <v>03 9510 1711</v>
      </c>
      <c r="H143" s="21" t="str">
        <f>IFERROR(INDEX(MasterTable[],MATCH(SearchResults[[#This Row],[Search Result]],MasterTable[Search Rank],0),6),"")</f>
        <v>info@vinyl.org.au</v>
      </c>
      <c r="I143" s="21" t="str">
        <f>IFERROR(INDEX(MasterTable[],MATCH(SearchResults[[#This Row],[Search Result]],MasterTable[Search Rank],0),7),"")</f>
        <v>1.02 Junction Business Centre, 22 St Kilda Road, St Kilda VIC 3182</v>
      </c>
    </row>
    <row r="144" spans="2:9" ht="41.25" customHeight="1" x14ac:dyDescent="0.2">
      <c r="B144" s="4">
        <v>138</v>
      </c>
      <c r="C144" s="16" t="str">
        <f>IFERROR(INDEX(MasterTable[],MATCH(SearchResults[[#This Row],[Search Result]],MasterTable[Search Rank],0),1),"")</f>
        <v>Construction &amp; Trades</v>
      </c>
      <c r="D144" s="16" t="str">
        <f>IFERROR(INDEX(MasterTable[],MATCH(SearchResults[[#This Row],[Search Result]],MasterTable[Search Rank],0),2),"")</f>
        <v>Building - Fixtures and Fitouts</v>
      </c>
      <c r="E144" s="16" t="str">
        <f>IFERROR(INDEX(MasterTable[],MATCH(SearchResults[[#This Row],[Search Result]],MasterTable[Search Rank],0),3),"")</f>
        <v>Master Painters Australia</v>
      </c>
      <c r="F144" s="21" t="str">
        <f>IFERROR(INDEX(MasterTable[],MATCH(SearchResults[[#This Row],[Search Result]],MasterTable[Search Rank],0),4),"")</f>
        <v>http://www.masterpainters.org.au/</v>
      </c>
      <c r="G144" s="21" t="str">
        <f>IFERROR(INDEX(MasterTable[],MATCH(SearchResults[[#This Row],[Search Result]],MasterTable[Search Rank],0),5),"")</f>
        <v>07 3277 8646</v>
      </c>
      <c r="H144" s="21" t="str">
        <f>IFERROR(INDEX(MasterTable[],MATCH(SearchResults[[#This Row],[Search Result]],MasterTable[Search Rank],0),6),"")</f>
        <v>info@masterpainters.org.au</v>
      </c>
      <c r="I144" s="21" t="str">
        <f>IFERROR(INDEX(MasterTable[],MATCH(SearchResults[[#This Row],[Search Result]],MasterTable[Search Rank],0),7),"")</f>
        <v>PO Box 21, Salisbury QLD 4107</v>
      </c>
    </row>
    <row r="145" spans="2:9" ht="41.25" customHeight="1" x14ac:dyDescent="0.2">
      <c r="B145" s="4">
        <v>139</v>
      </c>
      <c r="C145" s="16" t="str">
        <f>IFERROR(INDEX(MasterTable[],MATCH(SearchResults[[#This Row],[Search Result]],MasterTable[Search Rank],0),1),"")</f>
        <v>Construction &amp; Trades</v>
      </c>
      <c r="D145" s="16" t="str">
        <f>IFERROR(INDEX(MasterTable[],MATCH(SearchResults[[#This Row],[Search Result]],MasterTable[Search Rank],0),2),"")</f>
        <v>Building - Fixtures and Fitouts</v>
      </c>
      <c r="E145" s="16" t="str">
        <f>IFERROR(INDEX(MasterTable[],MATCH(SearchResults[[#This Row],[Search Result]],MasterTable[Search Rank],0),3),"")</f>
        <v>Master Painters &amp; Decorators Australia</v>
      </c>
      <c r="F145" s="21" t="str">
        <f>IFERROR(INDEX(MasterTable[],MATCH(SearchResults[[#This Row],[Search Result]],MasterTable[Search Rank],0),4),"")</f>
        <v>https://www.masterpainters.asn.au/</v>
      </c>
      <c r="G145" s="21" t="str">
        <f>IFERROR(INDEX(MasterTable[],MATCH(SearchResults[[#This Row],[Search Result]],MasterTable[Search Rank],0),5),"")</f>
        <v>08 9471 6662</v>
      </c>
      <c r="H145" s="21" t="str">
        <f>IFERROR(INDEX(MasterTable[],MATCH(SearchResults[[#This Row],[Search Result]],MasterTable[Search Rank],0),6),"")</f>
        <v>painters@mpawa.asn.au</v>
      </c>
      <c r="I145" s="21" t="str">
        <f>IFERROR(INDEX(MasterTable[],MATCH(SearchResults[[#This Row],[Search Result]],MasterTable[Search Rank],0),7),"")</f>
        <v>PO Box 5216, East Victoria Park WA 6981</v>
      </c>
    </row>
    <row r="146" spans="2:9" ht="41.25" customHeight="1" x14ac:dyDescent="0.2">
      <c r="B146" s="4">
        <v>140</v>
      </c>
      <c r="C146" s="16" t="str">
        <f>IFERROR(INDEX(MasterTable[],MATCH(SearchResults[[#This Row],[Search Result]],MasterTable[Search Rank],0),1),"")</f>
        <v>Construction &amp; Trades</v>
      </c>
      <c r="D146" s="16" t="str">
        <f>IFERROR(INDEX(MasterTable[],MATCH(SearchResults[[#This Row],[Search Result]],MasterTable[Search Rank],0),2),"")</f>
        <v>Building - Fixtures and Fitouts</v>
      </c>
      <c r="E146" s="16" t="str">
        <f>IFERROR(INDEX(MasterTable[],MATCH(SearchResults[[#This Row],[Search Result]],MasterTable[Search Rank],0),3),"")</f>
        <v>Australian Glass &amp; Glazing Association</v>
      </c>
      <c r="F146" s="21" t="str">
        <f>IFERROR(INDEX(MasterTable[],MATCH(SearchResults[[#This Row],[Search Result]],MasterTable[Search Rank],0),4),"")</f>
        <v>https://www.agga.org.au/</v>
      </c>
      <c r="G146" s="21" t="str">
        <f>IFERROR(INDEX(MasterTable[],MATCH(SearchResults[[#This Row],[Search Result]],MasterTable[Search Rank],0),5),"")</f>
        <v>03 8669 0170</v>
      </c>
      <c r="H146" s="21" t="str">
        <f>IFERROR(INDEX(MasterTable[],MATCH(SearchResults[[#This Row],[Search Result]],MasterTable[Search Rank],0),6),"")</f>
        <v>agga@agga.asn.au</v>
      </c>
      <c r="I146" s="21" t="str">
        <f>IFERROR(INDEX(MasterTable[],MATCH(SearchResults[[#This Row],[Search Result]],MasterTable[Search Rank],0),7),"")</f>
        <v>105 Gardenvale Road, Gardenvale VIC 3185</v>
      </c>
    </row>
    <row r="147" spans="2:9" ht="41.25" customHeight="1" x14ac:dyDescent="0.2">
      <c r="B147" s="4">
        <v>141</v>
      </c>
      <c r="C147" s="16" t="str">
        <f>IFERROR(INDEX(MasterTable[],MATCH(SearchResults[[#This Row],[Search Result]],MasterTable[Search Rank],0),1),"")</f>
        <v>Construction &amp; Trades</v>
      </c>
      <c r="D147" s="16" t="str">
        <f>IFERROR(INDEX(MasterTable[],MATCH(SearchResults[[#This Row],[Search Result]],MasterTable[Search Rank],0),2),"")</f>
        <v>Building - Fixtures and Fitouts</v>
      </c>
      <c r="E147" s="16" t="str">
        <f>IFERROR(INDEX(MasterTable[],MATCH(SearchResults[[#This Row],[Search Result]],MasterTable[Search Rank],0),3),"")</f>
        <v>Australian Window Association</v>
      </c>
      <c r="F147" s="21" t="str">
        <f>IFERROR(INDEX(MasterTable[],MATCH(SearchResults[[#This Row],[Search Result]],MasterTable[Search Rank],0),4),"")</f>
        <v>https://www.awa.org.au/</v>
      </c>
      <c r="G147" s="21" t="str">
        <f>IFERROR(INDEX(MasterTable[],MATCH(SearchResults[[#This Row],[Search Result]],MasterTable[Search Rank],0),5),"")</f>
        <v>02 9498 2768</v>
      </c>
      <c r="H147" s="21" t="str">
        <f>IFERROR(INDEX(MasterTable[],MATCH(SearchResults[[#This Row],[Search Result]],MasterTable[Search Rank],0),6),"")</f>
        <v>N/A</v>
      </c>
      <c r="I147" s="21" t="str">
        <f>IFERROR(INDEX(MasterTable[],MATCH(SearchResults[[#This Row],[Search Result]],MasterTable[Search Rank],0),7),"")</f>
        <v>Suite 1, Level 1, Building 1, 20 Bridge Street, Pymble NSW 2073</v>
      </c>
    </row>
    <row r="148" spans="2:9" ht="41.25" customHeight="1" x14ac:dyDescent="0.2">
      <c r="B148" s="4">
        <v>142</v>
      </c>
      <c r="C148" s="16" t="str">
        <f>IFERROR(INDEX(MasterTable[],MATCH(SearchResults[[#This Row],[Search Result]],MasterTable[Search Rank],0),1),"")</f>
        <v>Construction &amp; Trades</v>
      </c>
      <c r="D148" s="16" t="str">
        <f>IFERROR(INDEX(MasterTable[],MATCH(SearchResults[[#This Row],[Search Result]],MasterTable[Search Rank],0),2),"")</f>
        <v>Building - Structure</v>
      </c>
      <c r="E148" s="16" t="str">
        <f>IFERROR(INDEX(MasterTable[],MATCH(SearchResults[[#This Row],[Search Result]],MasterTable[Search Rank],0),3),"")</f>
        <v>Concrete Pumping Association of Australia</v>
      </c>
      <c r="F148" s="21" t="str">
        <f>IFERROR(INDEX(MasterTable[],MATCH(SearchResults[[#This Row],[Search Result]],MasterTable[Search Rank],0),4),"")</f>
        <v>http://www.cpassoc.com.au/</v>
      </c>
      <c r="G148" s="21" t="str">
        <f>IFERROR(INDEX(MasterTable[],MATCH(SearchResults[[#This Row],[Search Result]],MasterTable[Search Rank],0),5),"")</f>
        <v>1300 136 636</v>
      </c>
      <c r="H148" s="21" t="str">
        <f>IFERROR(INDEX(MasterTable[],MATCH(SearchResults[[#This Row],[Search Result]],MasterTable[Search Rank],0),6),"")</f>
        <v>info@cpassoc.com.au</v>
      </c>
      <c r="I148" s="21" t="str">
        <f>IFERROR(INDEX(MasterTable[],MATCH(SearchResults[[#This Row],[Search Result]],MasterTable[Search Rank],0),7),"")</f>
        <v>PO Box 1194, Wollongong NSW 2500</v>
      </c>
    </row>
    <row r="149" spans="2:9" ht="41.25" customHeight="1" x14ac:dyDescent="0.2">
      <c r="B149" s="4">
        <v>143</v>
      </c>
      <c r="C149" s="16" t="str">
        <f>IFERROR(INDEX(MasterTable[],MATCH(SearchResults[[#This Row],[Search Result]],MasterTable[Search Rank],0),1),"")</f>
        <v>Construction &amp; Trades</v>
      </c>
      <c r="D149" s="16" t="str">
        <f>IFERROR(INDEX(MasterTable[],MATCH(SearchResults[[#This Row],[Search Result]],MasterTable[Search Rank],0),2),"")</f>
        <v>Building - Structure</v>
      </c>
      <c r="E149" s="16" t="str">
        <f>IFERROR(INDEX(MasterTable[],MATCH(SearchResults[[#This Row],[Search Result]],MasterTable[Search Rank],0),3),"")</f>
        <v>Australasian Concrete Repair Association</v>
      </c>
      <c r="F149" s="21" t="str">
        <f>IFERROR(INDEX(MasterTable[],MATCH(SearchResults[[#This Row],[Search Result]],MasterTable[Search Rank],0),4),"")</f>
        <v>http://www.acrassoc.com.au/</v>
      </c>
      <c r="G149" s="21" t="str">
        <f>IFERROR(INDEX(MasterTable[],MATCH(SearchResults[[#This Row],[Search Result]],MasterTable[Search Rank],0),5),"")</f>
        <v>02 9645 3692</v>
      </c>
      <c r="H149" s="21" t="str">
        <f>IFERROR(INDEX(MasterTable[],MATCH(SearchResults[[#This Row],[Search Result]],MasterTable[Search Rank],0),6),"")</f>
        <v>info@acrassoc.com.au</v>
      </c>
      <c r="I149" s="21" t="str">
        <f>IFERROR(INDEX(MasterTable[],MATCH(SearchResults[[#This Row],[Search Result]],MasterTable[Search Rank],0),7),"")</f>
        <v>PO Box 452, Chester Hill NSW 2162</v>
      </c>
    </row>
    <row r="150" spans="2:9" ht="41.25" customHeight="1" x14ac:dyDescent="0.2">
      <c r="B150" s="4">
        <v>144</v>
      </c>
      <c r="C150" s="16" t="str">
        <f>IFERROR(INDEX(MasterTable[],MATCH(SearchResults[[#This Row],[Search Result]],MasterTable[Search Rank],0),1),"")</f>
        <v>Construction &amp; Trades</v>
      </c>
      <c r="D150" s="16" t="str">
        <f>IFERROR(INDEX(MasterTable[],MATCH(SearchResults[[#This Row],[Search Result]],MasterTable[Search Rank],0),2),"")</f>
        <v>Building - Structure</v>
      </c>
      <c r="E150" s="16" t="str">
        <f>IFERROR(INDEX(MasterTable[],MATCH(SearchResults[[#This Row],[Search Result]],MasterTable[Search Rank],0),3),"")</f>
        <v>National Bricklayers Association</v>
      </c>
      <c r="F150" s="21" t="str">
        <f>IFERROR(INDEX(MasterTable[],MATCH(SearchResults[[#This Row],[Search Result]],MasterTable[Search Rank],0),4),"")</f>
        <v>http://nationalbricklayersassociation.com.au/</v>
      </c>
      <c r="G150" s="21" t="str">
        <f>IFERROR(INDEX(MasterTable[],MATCH(SearchResults[[#This Row],[Search Result]],MasterTable[Search Rank],0),5),"")</f>
        <v>0418 313 652</v>
      </c>
      <c r="H150" s="21" t="str">
        <f>IFERROR(INDEX(MasterTable[],MATCH(SearchResults[[#This Row],[Search Result]],MasterTable[Search Rank],0),6),"")</f>
        <v>info@nationalbricklayers.com.au</v>
      </c>
      <c r="I150" s="21" t="str">
        <f>IFERROR(INDEX(MasterTable[],MATCH(SearchResults[[#This Row],[Search Result]],MasterTable[Search Rank],0),7),"")</f>
        <v>PO Box 6049, Croydon North, VIC 3136</v>
      </c>
    </row>
    <row r="151" spans="2:9" ht="41.25" customHeight="1" x14ac:dyDescent="0.2">
      <c r="B151" s="4">
        <v>145</v>
      </c>
      <c r="C151" s="16" t="str">
        <f>IFERROR(INDEX(MasterTable[],MATCH(SearchResults[[#This Row],[Search Result]],MasterTable[Search Rank],0),1),"")</f>
        <v>Construction &amp; Trades</v>
      </c>
      <c r="D151" s="16" t="str">
        <f>IFERROR(INDEX(MasterTable[],MATCH(SearchResults[[#This Row],[Search Result]],MasterTable[Search Rank],0),2),"")</f>
        <v>Building - Structure</v>
      </c>
      <c r="E151" s="16" t="str">
        <f>IFERROR(INDEX(MasterTable[],MATCH(SearchResults[[#This Row],[Search Result]],MasterTable[Search Rank],0),3),"")</f>
        <v>Masonry Contractors Australia</v>
      </c>
      <c r="F151" s="21" t="str">
        <f>IFERROR(INDEX(MasterTable[],MATCH(SearchResults[[#This Row],[Search Result]],MasterTable[Search Rank],0),4),"")</f>
        <v>https://masonrycontractors.com.au</v>
      </c>
      <c r="G151" s="21" t="str">
        <f>IFERROR(INDEX(MasterTable[],MATCH(SearchResults[[#This Row],[Search Result]],MasterTable[Search Rank],0),5),"")</f>
        <v>02 9296 6661</v>
      </c>
      <c r="H151" s="21" t="str">
        <f>IFERROR(INDEX(MasterTable[],MATCH(SearchResults[[#This Row],[Search Result]],MasterTable[Search Rank],0),6),"")</f>
        <v>N/A</v>
      </c>
      <c r="I151" s="21" t="str">
        <f>IFERROR(INDEX(MasterTable[],MATCH(SearchResults[[#This Row],[Search Result]],MasterTable[Search Rank],0),7),"")</f>
        <v>52 Parramatta Rd, Forest Lodge NSW 2037</v>
      </c>
    </row>
    <row r="152" spans="2:9" ht="41.25" customHeight="1" x14ac:dyDescent="0.2">
      <c r="B152" s="4">
        <v>146</v>
      </c>
      <c r="C152" s="16" t="str">
        <f>IFERROR(INDEX(MasterTable[],MATCH(SearchResults[[#This Row],[Search Result]],MasterTable[Search Rank],0),1),"")</f>
        <v>Construction &amp; Trades</v>
      </c>
      <c r="D152" s="16" t="str">
        <f>IFERROR(INDEX(MasterTable[],MATCH(SearchResults[[#This Row],[Search Result]],MasterTable[Search Rank],0),2),"")</f>
        <v>Building - Structure</v>
      </c>
      <c r="E152" s="16" t="str">
        <f>IFERROR(INDEX(MasterTable[],MATCH(SearchResults[[#This Row],[Search Result]],MasterTable[Search Rank],0),3),"")</f>
        <v>Metal Roofing &amp; Cladding Association of Australia</v>
      </c>
      <c r="F152" s="21" t="str">
        <f>IFERROR(INDEX(MasterTable[],MATCH(SearchResults[[#This Row],[Search Result]],MasterTable[Search Rank],0),4),"")</f>
        <v>http://www.mrcaa.com.au/</v>
      </c>
      <c r="G152" s="21" t="str">
        <f>IFERROR(INDEX(MasterTable[],MATCH(SearchResults[[#This Row],[Search Result]],MasterTable[Search Rank],0),5),"")</f>
        <v>02 9296 6660</v>
      </c>
      <c r="H152" s="21" t="str">
        <f>IFERROR(INDEX(MasterTable[],MATCH(SearchResults[[#This Row],[Search Result]],MasterTable[Search Rank],0),6),"")</f>
        <v>mrcaa@mrcaa.com.au</v>
      </c>
      <c r="I152" s="21" t="str">
        <f>IFERROR(INDEX(MasterTable[],MATCH(SearchResults[[#This Row],[Search Result]],MasterTable[Search Rank],0),7),"")</f>
        <v>52 Parramatta Road, Forest Lodge NSW 2037</v>
      </c>
    </row>
    <row r="153" spans="2:9" ht="41.25" customHeight="1" x14ac:dyDescent="0.2">
      <c r="B153" s="4">
        <v>147</v>
      </c>
      <c r="C153" s="16" t="str">
        <f>IFERROR(INDEX(MasterTable[],MATCH(SearchResults[[#This Row],[Search Result]],MasterTable[Search Rank],0),1),"")</f>
        <v>Construction &amp; Trades</v>
      </c>
      <c r="D153" s="16" t="str">
        <f>IFERROR(INDEX(MasterTable[],MATCH(SearchResults[[#This Row],[Search Result]],MasterTable[Search Rank],0),2),"")</f>
        <v>Building - Structure</v>
      </c>
      <c r="E153" s="16" t="str">
        <f>IFERROR(INDEX(MasterTable[],MATCH(SearchResults[[#This Row],[Search Result]],MasterTable[Search Rank],0),3),"")</f>
        <v>Welding Technology Institute of Australia</v>
      </c>
      <c r="F153" s="21" t="str">
        <f>IFERROR(INDEX(MasterTable[],MATCH(SearchResults[[#This Row],[Search Result]],MasterTable[Search Rank],0),4),"")</f>
        <v>http://wtia.com.au/</v>
      </c>
      <c r="G153" s="21" t="str">
        <f>IFERROR(INDEX(MasterTable[],MATCH(SearchResults[[#This Row],[Search Result]],MasterTable[Search Rank],0),5),"")</f>
        <v>02 8748 0100</v>
      </c>
      <c r="H153" s="21" t="str">
        <f>IFERROR(INDEX(MasterTable[],MATCH(SearchResults[[#This Row],[Search Result]],MasterTable[Search Rank],0),6),"")</f>
        <v>info@wtia.com.au</v>
      </c>
      <c r="I153" s="21" t="str">
        <f>IFERROR(INDEX(MasterTable[],MATCH(SearchResults[[#This Row],[Search Result]],MasterTable[Search Rank],0),7),"")</f>
        <v>PO Box 197, Macquarie Park BC NSW 1670</v>
      </c>
    </row>
    <row r="154" spans="2:9" ht="41.25" customHeight="1" x14ac:dyDescent="0.2">
      <c r="B154" s="4">
        <v>148</v>
      </c>
      <c r="C154" s="16" t="str">
        <f>IFERROR(INDEX(MasterTable[],MATCH(SearchResults[[#This Row],[Search Result]],MasterTable[Search Rank],0),1),"")</f>
        <v>Construction &amp; Trades</v>
      </c>
      <c r="D154" s="16" t="str">
        <f>IFERROR(INDEX(MasterTable[],MATCH(SearchResults[[#This Row],[Search Result]],MasterTable[Search Rank],0),2),"")</f>
        <v>Building - Structure</v>
      </c>
      <c r="E154" s="16" t="str">
        <f>IFERROR(INDEX(MasterTable[],MATCH(SearchResults[[#This Row],[Search Result]],MasterTable[Search Rank],0),3),"")</f>
        <v>Australian Brick &amp; Blocklaying Training Foundation Ltd</v>
      </c>
      <c r="F154" s="21" t="str">
        <f>IFERROR(INDEX(MasterTable[],MATCH(SearchResults[[#This Row],[Search Result]],MasterTable[Search Rank],0),4),"")</f>
        <v>http://www.abbtf.com.au/</v>
      </c>
      <c r="G154" s="21" t="str">
        <f>IFERROR(INDEX(MasterTable[],MATCH(SearchResults[[#This Row],[Search Result]],MasterTable[Search Rank],0),5),"")</f>
        <v>1300 66 44 96</v>
      </c>
      <c r="H154" s="21" t="str">
        <f>IFERROR(INDEX(MasterTable[],MATCH(SearchResults[[#This Row],[Search Result]],MasterTable[Search Rank],0),6),"")</f>
        <v>abbtf.wa@abbtf.com.au</v>
      </c>
      <c r="I154" s="21" t="str">
        <f>IFERROR(INDEX(MasterTable[],MATCH(SearchResults[[#This Row],[Search Result]],MasterTable[Search Rank],0),7),"")</f>
        <v>N/A</v>
      </c>
    </row>
    <row r="155" spans="2:9" ht="41.25" customHeight="1" x14ac:dyDescent="0.2">
      <c r="B155" s="4">
        <v>149</v>
      </c>
      <c r="C155" s="16" t="str">
        <f>IFERROR(INDEX(MasterTable[],MATCH(SearchResults[[#This Row],[Search Result]],MasterTable[Search Rank],0),1),"")</f>
        <v>Construction &amp; Trades</v>
      </c>
      <c r="D155" s="16" t="str">
        <f>IFERROR(INDEX(MasterTable[],MATCH(SearchResults[[#This Row],[Search Result]],MasterTable[Search Rank],0),2),"")</f>
        <v>General</v>
      </c>
      <c r="E155" s="16" t="str">
        <f>IFERROR(INDEX(MasterTable[],MATCH(SearchResults[[#This Row],[Search Result]],MasterTable[Search Rank],0),3),"")</f>
        <v>Master Builders Australia (Western Australia)</v>
      </c>
      <c r="F155" s="21" t="str">
        <f>IFERROR(INDEX(MasterTable[],MATCH(SearchResults[[#This Row],[Search Result]],MasterTable[Search Rank],0),4),"")</f>
        <v>http://www.mbawa.com/</v>
      </c>
      <c r="G155" s="21" t="str">
        <f>IFERROR(INDEX(MasterTable[],MATCH(SearchResults[[#This Row],[Search Result]],MasterTable[Search Rank],0),5),"")</f>
        <v>08 9476 9800 </v>
      </c>
      <c r="H155" s="21" t="str">
        <f>IFERROR(INDEX(MasterTable[],MATCH(SearchResults[[#This Row],[Search Result]],MasterTable[Search Rank],0),6),"")</f>
        <v>mba@mbawa.com</v>
      </c>
      <c r="I155" s="21" t="str">
        <f>IFERROR(INDEX(MasterTable[],MATCH(SearchResults[[#This Row],[Search Result]],MasterTable[Search Rank],0),7),"")</f>
        <v>35-37 Havelock Street, West Perth WA 6005 </v>
      </c>
    </row>
    <row r="156" spans="2:9" ht="41.25" customHeight="1" x14ac:dyDescent="0.2">
      <c r="B156" s="4">
        <v>150</v>
      </c>
      <c r="C156" s="16" t="str">
        <f>IFERROR(INDEX(MasterTable[],MATCH(SearchResults[[#This Row],[Search Result]],MasterTable[Search Rank],0),1),"")</f>
        <v>Construction &amp; Trades</v>
      </c>
      <c r="D156" s="16" t="str">
        <f>IFERROR(INDEX(MasterTable[],MATCH(SearchResults[[#This Row],[Search Result]],MasterTable[Search Rank],0),2),"")</f>
        <v>General</v>
      </c>
      <c r="E156" s="16" t="str">
        <f>IFERROR(INDEX(MasterTable[],MATCH(SearchResults[[#This Row],[Search Result]],MasterTable[Search Rank],0),3),"")</f>
        <v>Building Products Innovation Council</v>
      </c>
      <c r="F156" s="21" t="str">
        <f>IFERROR(INDEX(MasterTable[],MATCH(SearchResults[[#This Row],[Search Result]],MasterTable[Search Rank],0),4),"")</f>
        <v>http://www.bpic.asn.au/</v>
      </c>
      <c r="G156" s="21" t="str">
        <f>IFERROR(INDEX(MasterTable[],MATCH(SearchResults[[#This Row],[Search Result]],MasterTable[Search Rank],0),5),"")</f>
        <v>N/A</v>
      </c>
      <c r="H156" s="21" t="str">
        <f>IFERROR(INDEX(MasterTable[],MATCH(SearchResults[[#This Row],[Search Result]],MasterTable[Search Rank],0),6),"")</f>
        <v>N/A</v>
      </c>
      <c r="I156" s="21" t="str">
        <f>IFERROR(INDEX(MasterTable[],MATCH(SearchResults[[#This Row],[Search Result]],MasterTable[Search Rank],0),7),"")</f>
        <v>PO Box 417, Randwick NSW 2031</v>
      </c>
    </row>
    <row r="157" spans="2:9" ht="41.25" customHeight="1" x14ac:dyDescent="0.2">
      <c r="B157" s="4">
        <v>151</v>
      </c>
      <c r="C157" s="16" t="str">
        <f>IFERROR(INDEX(MasterTable[],MATCH(SearchResults[[#This Row],[Search Result]],MasterTable[Search Rank],0),1),"")</f>
        <v>Construction &amp; Trades</v>
      </c>
      <c r="D157" s="16" t="str">
        <f>IFERROR(INDEX(MasterTable[],MATCH(SearchResults[[#This Row],[Search Result]],MasterTable[Search Rank],0),2),"")</f>
        <v>General</v>
      </c>
      <c r="E157" s="16" t="str">
        <f>IFERROR(INDEX(MasterTable[],MATCH(SearchResults[[#This Row],[Search Result]],MasterTable[Search Rank],0),3),"")</f>
        <v>Australian Constructors Association</v>
      </c>
      <c r="F157" s="21" t="str">
        <f>IFERROR(INDEX(MasterTable[],MATCH(SearchResults[[#This Row],[Search Result]],MasterTable[Search Rank],0),4),"")</f>
        <v>http://www.constructors.com.au/</v>
      </c>
      <c r="G157" s="21" t="str">
        <f>IFERROR(INDEX(MasterTable[],MATCH(SearchResults[[#This Row],[Search Result]],MasterTable[Search Rank],0),5),"")</f>
        <v>02 9466 5522</v>
      </c>
      <c r="H157" s="21" t="str">
        <f>IFERROR(INDEX(MasterTable[],MATCH(SearchResults[[#This Row],[Search Result]],MasterTable[Search Rank],0),6),"")</f>
        <v>N/A</v>
      </c>
      <c r="I157" s="21" t="str">
        <f>IFERROR(INDEX(MasterTable[],MATCH(SearchResults[[#This Row],[Search Result]],MasterTable[Search Rank],0),7),"")</f>
        <v>51 Walker Street, North Sydney NSW 2060</v>
      </c>
    </row>
    <row r="158" spans="2:9" ht="41.25" customHeight="1" x14ac:dyDescent="0.2">
      <c r="B158" s="4">
        <v>152</v>
      </c>
      <c r="C158" s="16" t="str">
        <f>IFERROR(INDEX(MasterTable[],MATCH(SearchResults[[#This Row],[Search Result]],MasterTable[Search Rank],0),1),"")</f>
        <v>Construction &amp; Trades</v>
      </c>
      <c r="D158" s="16" t="str">
        <f>IFERROR(INDEX(MasterTable[],MATCH(SearchResults[[#This Row],[Search Result]],MasterTable[Search Rank],0),2),"")</f>
        <v>General</v>
      </c>
      <c r="E158" s="16" t="str">
        <f>IFERROR(INDEX(MasterTable[],MATCH(SearchResults[[#This Row],[Search Result]],MasterTable[Search Rank],0),3),"")</f>
        <v>Construction Contractors Association of Western Australia</v>
      </c>
      <c r="F158" s="21" t="str">
        <f>IFERROR(INDEX(MasterTable[],MATCH(SearchResults[[#This Row],[Search Result]],MasterTable[Search Rank],0),4),"")</f>
        <v>http://www.ccawa.com.au/</v>
      </c>
      <c r="G158" s="21" t="str">
        <f>IFERROR(INDEX(MasterTable[],MATCH(SearchResults[[#This Row],[Search Result]],MasterTable[Search Rank],0),5),"")</f>
        <v>0408 450 071</v>
      </c>
      <c r="H158" s="21" t="str">
        <f>IFERROR(INDEX(MasterTable[],MATCH(SearchResults[[#This Row],[Search Result]],MasterTable[Search Rank],0),6),"")</f>
        <v>ccawa@iinet.net.au</v>
      </c>
      <c r="I158" s="21" t="str">
        <f>IFERROR(INDEX(MasterTable[],MATCH(SearchResults[[#This Row],[Search Result]],MasterTable[Search Rank],0),7),"")</f>
        <v>PO Box 3143, East Perth WA 6892</v>
      </c>
    </row>
    <row r="159" spans="2:9" ht="41.25" customHeight="1" x14ac:dyDescent="0.2">
      <c r="B159" s="4">
        <v>153</v>
      </c>
      <c r="C159" s="16" t="str">
        <f>IFERROR(INDEX(MasterTable[],MATCH(SearchResults[[#This Row],[Search Result]],MasterTable[Search Rank],0),1),"")</f>
        <v>Construction &amp; Trades</v>
      </c>
      <c r="D159" s="16" t="str">
        <f>IFERROR(INDEX(MasterTable[],MATCH(SearchResults[[#This Row],[Search Result]],MasterTable[Search Rank],0),2),"")</f>
        <v>General</v>
      </c>
      <c r="E159" s="16" t="str">
        <f>IFERROR(INDEX(MasterTable[],MATCH(SearchResults[[#This Row],[Search Result]],MasterTable[Search Rank],0),3),"")</f>
        <v>Australian Sustainable Built Environment Council</v>
      </c>
      <c r="F159" s="21" t="str">
        <f>IFERROR(INDEX(MasterTable[],MATCH(SearchResults[[#This Row],[Search Result]],MasterTable[Search Rank],0),4),"")</f>
        <v>http://www.asbec.asn.au/</v>
      </c>
      <c r="G159" s="21" t="str">
        <f>IFERROR(INDEX(MasterTable[],MATCH(SearchResults[[#This Row],[Search Result]],MasterTable[Search Rank],0),5),"")</f>
        <v>02 8006 0828</v>
      </c>
      <c r="H159" s="21" t="str">
        <f>IFERROR(INDEX(MasterTable[],MATCH(SearchResults[[#This Row],[Search Result]],MasterTable[Search Rank],0),6),"")</f>
        <v>admin@asbec.asn.au</v>
      </c>
      <c r="I159" s="21" t="str">
        <f>IFERROR(INDEX(MasterTable[],MATCH(SearchResults[[#This Row],[Search Result]],MasterTable[Search Rank],0),7),"")</f>
        <v>5/104 Commonwealth Street, Surry Hills NSW 2010</v>
      </c>
    </row>
    <row r="160" spans="2:9" ht="41.25" customHeight="1" x14ac:dyDescent="0.2">
      <c r="B160" s="4">
        <v>154</v>
      </c>
      <c r="C160" s="16" t="str">
        <f>IFERROR(INDEX(MasterTable[],MATCH(SearchResults[[#This Row],[Search Result]],MasterTable[Search Rank],0),1),"")</f>
        <v>Construction &amp; Trades</v>
      </c>
      <c r="D160" s="16" t="str">
        <f>IFERROR(INDEX(MasterTable[],MATCH(SearchResults[[#This Row],[Search Result]],MasterTable[Search Rank],0),2),"")</f>
        <v>Heavy and Civil Engineering Construction</v>
      </c>
      <c r="E160" s="16" t="str">
        <f>IFERROR(INDEX(MasterTable[],MATCH(SearchResults[[#This Row],[Search Result]],MasterTable[Search Rank],0),3),"")</f>
        <v>Civil Contractors Federation</v>
      </c>
      <c r="F160" s="21" t="str">
        <f>IFERROR(INDEX(MasterTable[],MATCH(SearchResults[[#This Row],[Search Result]],MasterTable[Search Rank],0),4),"")</f>
        <v>http://www.civilcontractors.com/</v>
      </c>
      <c r="G160" s="21" t="str">
        <f>IFERROR(INDEX(MasterTable[],MATCH(SearchResults[[#This Row],[Search Result]],MasterTable[Search Rank],0),5),"")</f>
        <v>02 6273 8312</v>
      </c>
      <c r="H160" s="21" t="str">
        <f>IFERROR(INDEX(MasterTable[],MATCH(SearchResults[[#This Row],[Search Result]],MasterTable[Search Rank],0),6),"")</f>
        <v>ccfnat@civilcontractors.com</v>
      </c>
      <c r="I160" s="21" t="str">
        <f>IFERROR(INDEX(MasterTable[],MATCH(SearchResults[[#This Row],[Search Result]],MasterTable[Search Rank],0),7),"")</f>
        <v>11 National Circuit, Barton ACT 2600</v>
      </c>
    </row>
    <row r="161" spans="2:9" ht="41.25" customHeight="1" x14ac:dyDescent="0.2">
      <c r="B161" s="4">
        <v>155</v>
      </c>
      <c r="C161" s="16" t="str">
        <f>IFERROR(INDEX(MasterTable[],MATCH(SearchResults[[#This Row],[Search Result]],MasterTable[Search Rank],0),1),"")</f>
        <v>Construction &amp; Trades</v>
      </c>
      <c r="D161" s="16" t="str">
        <f>IFERROR(INDEX(MasterTable[],MATCH(SearchResults[[#This Row],[Search Result]],MasterTable[Search Rank],0),2),"")</f>
        <v>Heavy and Civil Engineering Construction</v>
      </c>
      <c r="E161" s="16" t="str">
        <f>IFERROR(INDEX(MasterTable[],MATCH(SearchResults[[#This Row],[Search Result]],MasterTable[Search Rank],0),3),"")</f>
        <v>Roads Australia</v>
      </c>
      <c r="F161" s="21" t="str">
        <f>IFERROR(INDEX(MasterTable[],MATCH(SearchResults[[#This Row],[Search Result]],MasterTable[Search Rank],0),4),"")</f>
        <v>http://www.roads.org.au/</v>
      </c>
      <c r="G161" s="21" t="str">
        <f>IFERROR(INDEX(MasterTable[],MATCH(SearchResults[[#This Row],[Search Result]],MasterTable[Search Rank],0),5),"")</f>
        <v>03 9821 5255</v>
      </c>
      <c r="H161" s="21" t="str">
        <f>IFERROR(INDEX(MasterTable[],MATCH(SearchResults[[#This Row],[Search Result]],MasterTable[Search Rank],0),6),"")</f>
        <v>admin@roads.org.au</v>
      </c>
      <c r="I161" s="21" t="str">
        <f>IFERROR(INDEX(MasterTable[],MATCH(SearchResults[[#This Row],[Search Result]],MasterTable[Search Rank],0),7),"")</f>
        <v>Level 2 / 437 St Kilda Road, Melbourne VIC 3004</v>
      </c>
    </row>
    <row r="162" spans="2:9" ht="41.25" customHeight="1" x14ac:dyDescent="0.2">
      <c r="B162" s="4">
        <v>156</v>
      </c>
      <c r="C162" s="16" t="str">
        <f>IFERROR(INDEX(MasterTable[],MATCH(SearchResults[[#This Row],[Search Result]],MasterTable[Search Rank],0),1),"")</f>
        <v>Construction &amp; Trades</v>
      </c>
      <c r="D162" s="16" t="str">
        <f>IFERROR(INDEX(MasterTable[],MATCH(SearchResults[[#This Row],[Search Result]],MasterTable[Search Rank],0),2),"")</f>
        <v>Land Development and Site Preparation Services</v>
      </c>
      <c r="E162" s="16" t="str">
        <f>IFERROR(INDEX(MasterTable[],MATCH(SearchResults[[#This Row],[Search Result]],MasterTable[Search Rank],0),3),"")</f>
        <v>Urban Development Institute of Australia</v>
      </c>
      <c r="F162" s="21" t="str">
        <f>IFERROR(INDEX(MasterTable[],MATCH(SearchResults[[#This Row],[Search Result]],MasterTable[Search Rank],0),4),"")</f>
        <v>http://www.udia.com.au/</v>
      </c>
      <c r="G162" s="21" t="str">
        <f>IFERROR(INDEX(MasterTable[],MATCH(SearchResults[[#This Row],[Search Result]],MasterTable[Search Rank],0),5),"")</f>
        <v>08 9215 3400</v>
      </c>
      <c r="H162" s="21" t="str">
        <f>IFERROR(INDEX(MasterTable[],MATCH(SearchResults[[#This Row],[Search Result]],MasterTable[Search Rank],0),6),"")</f>
        <v>udia@udiawa.com.au</v>
      </c>
      <c r="I162" s="21" t="str">
        <f>IFERROR(INDEX(MasterTable[],MATCH(SearchResults[[#This Row],[Search Result]],MasterTable[Search Rank],0),7),"")</f>
        <v>Unit 26/Level 1, 3 Wexford Street, Subiaco WA 6008</v>
      </c>
    </row>
    <row r="163" spans="2:9" ht="41.25" customHeight="1" x14ac:dyDescent="0.2">
      <c r="B163" s="4">
        <v>157</v>
      </c>
      <c r="C163" s="16" t="str">
        <f>IFERROR(INDEX(MasterTable[],MATCH(SearchResults[[#This Row],[Search Result]],MasterTable[Search Rank],0),1),"")</f>
        <v>Construction &amp; Trades</v>
      </c>
      <c r="D163" s="16" t="str">
        <f>IFERROR(INDEX(MasterTable[],MATCH(SearchResults[[#This Row],[Search Result]],MasterTable[Search Rank],0),2),"")</f>
        <v>Non-Residential Building Construction</v>
      </c>
      <c r="E163" s="16" t="str">
        <f>IFERROR(INDEX(MasterTable[],MATCH(SearchResults[[#This Row],[Search Result]],MasterTable[Search Rank],0),3),"")</f>
        <v>Australian Shop &amp; Office Fitting Industry Association</v>
      </c>
      <c r="F163" s="21" t="str">
        <f>IFERROR(INDEX(MasterTable[],MATCH(SearchResults[[#This Row],[Search Result]],MasterTable[Search Rank],0),4),"")</f>
        <v>http://asofia.com.au/</v>
      </c>
      <c r="G163" s="21" t="str">
        <f>IFERROR(INDEX(MasterTable[],MATCH(SearchResults[[#This Row],[Search Result]],MasterTable[Search Rank],0),5),"")</f>
        <v>02 4369 0055</v>
      </c>
      <c r="H163" s="21" t="str">
        <f>IFERROR(INDEX(MasterTable[],MATCH(SearchResults[[#This Row],[Search Result]],MasterTable[Search Rank],0),6),"")</f>
        <v>contact@asofia.com.au</v>
      </c>
      <c r="I163" s="21" t="str">
        <f>IFERROR(INDEX(MasterTable[],MATCH(SearchResults[[#This Row],[Search Result]],MasterTable[Search Rank],0),7),"")</f>
        <v>PO Box 6347, Kincumber NSW 2251</v>
      </c>
    </row>
    <row r="164" spans="2:9" ht="41.25" customHeight="1" x14ac:dyDescent="0.2">
      <c r="B164" s="4">
        <v>158</v>
      </c>
      <c r="C164" s="16" t="str">
        <f>IFERROR(INDEX(MasterTable[],MATCH(SearchResults[[#This Row],[Search Result]],MasterTable[Search Rank],0),1),"")</f>
        <v>Construction &amp; Trades</v>
      </c>
      <c r="D164" s="16" t="str">
        <f>IFERROR(INDEX(MasterTable[],MATCH(SearchResults[[#This Row],[Search Result]],MasterTable[Search Rank],0),2),"")</f>
        <v>Other Construction Services</v>
      </c>
      <c r="E164" s="16" t="str">
        <f>IFERROR(INDEX(MasterTable[],MATCH(SearchResults[[#This Row],[Search Result]],MasterTable[Search Rank],0),3),"")</f>
        <v>Landscape Industries Association Western Australia</v>
      </c>
      <c r="F164" s="21" t="str">
        <f>IFERROR(INDEX(MasterTable[],MATCH(SearchResults[[#This Row],[Search Result]],MasterTable[Search Rank],0),4),"")</f>
        <v>http://www.landscapewa.com.au/www/home/</v>
      </c>
      <c r="G164" s="21" t="str">
        <f>IFERROR(INDEX(MasterTable[],MATCH(SearchResults[[#This Row],[Search Result]],MasterTable[Search Rank],0),5),"")</f>
        <v>0438 523 855</v>
      </c>
      <c r="H164" s="21" t="str">
        <f>IFERROR(INDEX(MasterTable[],MATCH(SearchResults[[#This Row],[Search Result]],MasterTable[Search Rank],0),6),"")</f>
        <v>info@landscapewa.com.au</v>
      </c>
      <c r="I164" s="21" t="str">
        <f>IFERROR(INDEX(MasterTable[],MATCH(SearchResults[[#This Row],[Search Result]],MasterTable[Search Rank],0),7),"")</f>
        <v>PO Box 9081, Nicholson Road, Subiaco WA 6008</v>
      </c>
    </row>
    <row r="165" spans="2:9" ht="41.25" customHeight="1" x14ac:dyDescent="0.2">
      <c r="B165" s="4">
        <v>159</v>
      </c>
      <c r="C165" s="16" t="str">
        <f>IFERROR(INDEX(MasterTable[],MATCH(SearchResults[[#This Row],[Search Result]],MasterTable[Search Rank],0),1),"")</f>
        <v>Construction &amp; Trades</v>
      </c>
      <c r="D165" s="16" t="str">
        <f>IFERROR(INDEX(MasterTable[],MATCH(SearchResults[[#This Row],[Search Result]],MasterTable[Search Rank],0),2),"")</f>
        <v>Other Construction Services</v>
      </c>
      <c r="E165" s="16" t="str">
        <f>IFERROR(INDEX(MasterTable[],MATCH(SearchResults[[#This Row],[Search Result]],MasterTable[Search Rank],0),3),"")</f>
        <v>Roadmarking Industry Association of Australia</v>
      </c>
      <c r="F165" s="21" t="str">
        <f>IFERROR(INDEX(MasterTable[],MATCH(SearchResults[[#This Row],[Search Result]],MasterTable[Search Rank],0),4),"")</f>
        <v>http://riaa.com.au/</v>
      </c>
      <c r="G165" s="21" t="str">
        <f>IFERROR(INDEX(MasterTable[],MATCH(SearchResults[[#This Row],[Search Result]],MasterTable[Search Rank],0),5),"")</f>
        <v>1300 625 983</v>
      </c>
      <c r="H165" s="21" t="str">
        <f>IFERROR(INDEX(MasterTable[],MATCH(SearchResults[[#This Row],[Search Result]],MasterTable[Search Rank],0),6),"")</f>
        <v>N/A</v>
      </c>
      <c r="I165" s="21" t="str">
        <f>IFERROR(INDEX(MasterTable[],MATCH(SearchResults[[#This Row],[Search Result]],MasterTable[Search Rank],0),7),"")</f>
        <v>PO Box 5070, Hallam VIC 3803</v>
      </c>
    </row>
    <row r="166" spans="2:9" ht="41.25" customHeight="1" x14ac:dyDescent="0.2">
      <c r="B166" s="4">
        <v>160</v>
      </c>
      <c r="C166" s="16" t="str">
        <f>IFERROR(INDEX(MasterTable[],MATCH(SearchResults[[#This Row],[Search Result]],MasterTable[Search Rank],0),1),"")</f>
        <v>Construction &amp; Trades</v>
      </c>
      <c r="D166" s="16" t="str">
        <f>IFERROR(INDEX(MasterTable[],MATCH(SearchResults[[#This Row],[Search Result]],MasterTable[Search Rank],0),2),"")</f>
        <v>Other Construction Services</v>
      </c>
      <c r="E166" s="16" t="str">
        <f>IFERROR(INDEX(MasterTable[],MATCH(SearchResults[[#This Row],[Search Result]],MasterTable[Search Rank],0),3),"")</f>
        <v>Hire and Rental Industry Association</v>
      </c>
      <c r="F166" s="21" t="str">
        <f>IFERROR(INDEX(MasterTable[],MATCH(SearchResults[[#This Row],[Search Result]],MasterTable[Search Rank],0),4),"")</f>
        <v>https://www.hireandrental.com.au/</v>
      </c>
      <c r="G166" s="21" t="str">
        <f>IFERROR(INDEX(MasterTable[],MATCH(SearchResults[[#This Row],[Search Result]],MasterTable[Search Rank],0),5),"")</f>
        <v>02 9998 2255</v>
      </c>
      <c r="H166" s="21" t="str">
        <f>IFERROR(INDEX(MasterTable[],MATCH(SearchResults[[#This Row],[Search Result]],MasterTable[Search Rank],0),6),"")</f>
        <v>info@hireandrental.com.au</v>
      </c>
      <c r="I166" s="21" t="str">
        <f>IFERROR(INDEX(MasterTable[],MATCH(SearchResults[[#This Row],[Search Result]],MasterTable[Search Rank],0),7),"")</f>
        <v>PO Box 1304, Mona Vale NSW 1660</v>
      </c>
    </row>
    <row r="167" spans="2:9" ht="41.25" customHeight="1" x14ac:dyDescent="0.2">
      <c r="B167" s="4">
        <v>161</v>
      </c>
      <c r="C167" s="16" t="str">
        <f>IFERROR(INDEX(MasterTable[],MATCH(SearchResults[[#This Row],[Search Result]],MasterTable[Search Rank],0),1),"")</f>
        <v>Construction &amp; Trades</v>
      </c>
      <c r="D167" s="16" t="str">
        <f>IFERROR(INDEX(MasterTable[],MATCH(SearchResults[[#This Row],[Search Result]],MasterTable[Search Rank],0),2),"")</f>
        <v>Other Construction Services</v>
      </c>
      <c r="E167" s="16" t="str">
        <f>IFERROR(INDEX(MasterTable[],MATCH(SearchResults[[#This Row],[Search Result]],MasterTable[Search Rank],0),3),"")</f>
        <v>Crane Industry Council of Australia</v>
      </c>
      <c r="F167" s="21" t="str">
        <f>IFERROR(INDEX(MasterTable[],MATCH(SearchResults[[#This Row],[Search Result]],MasterTable[Search Rank],0),4),"")</f>
        <v>http://cica.com.au/</v>
      </c>
      <c r="G167" s="21" t="str">
        <f>IFERROR(INDEX(MasterTable[],MATCH(SearchResults[[#This Row],[Search Result]],MasterTable[Search Rank],0),5),"")</f>
        <v>03 9501 0078</v>
      </c>
      <c r="H167" s="21" t="str">
        <f>IFERROR(INDEX(MasterTable[],MATCH(SearchResults[[#This Row],[Search Result]],MasterTable[Search Rank],0),6),"")</f>
        <v>admin@cica.com.au</v>
      </c>
      <c r="I167" s="21" t="str">
        <f>IFERROR(INDEX(MasterTable[],MATCH(SearchResults[[#This Row],[Search Result]],MasterTable[Search Rank],0),7),"")</f>
        <v>PO Box 136, Mount Waverley VIC 3149</v>
      </c>
    </row>
    <row r="168" spans="2:9" ht="41.25" customHeight="1" x14ac:dyDescent="0.2">
      <c r="B168" s="4">
        <v>162</v>
      </c>
      <c r="C168" s="16" t="str">
        <f>IFERROR(INDEX(MasterTable[],MATCH(SearchResults[[#This Row],[Search Result]],MasterTable[Search Rank],0),1),"")</f>
        <v>Construction &amp; Trades</v>
      </c>
      <c r="D168" s="16" t="str">
        <f>IFERROR(INDEX(MasterTable[],MATCH(SearchResults[[#This Row],[Search Result]],MasterTable[Search Rank],0),2),"")</f>
        <v>Other Construction Services</v>
      </c>
      <c r="E168" s="16" t="str">
        <f>IFERROR(INDEX(MasterTable[],MATCH(SearchResults[[#This Row],[Search Result]],MasterTable[Search Rank],0),3),"")</f>
        <v>Crane Association of Western Australia</v>
      </c>
      <c r="F168" s="21" t="str">
        <f>IFERROR(INDEX(MasterTable[],MATCH(SearchResults[[#This Row],[Search Result]],MasterTable[Search Rank],0),4),"")</f>
        <v>http://www.cawa.net.au/</v>
      </c>
      <c r="G168" s="21" t="str">
        <f>IFERROR(INDEX(MasterTable[],MATCH(SearchResults[[#This Row],[Search Result]],MasterTable[Search Rank],0),5),"")</f>
        <v>08 9427 0840</v>
      </c>
      <c r="H168" s="21" t="str">
        <f>IFERROR(INDEX(MasterTable[],MATCH(SearchResults[[#This Row],[Search Result]],MasterTable[Search Rank],0),6),"")</f>
        <v>crane@casm.com.au</v>
      </c>
      <c r="I168" s="21" t="str">
        <f>IFERROR(INDEX(MasterTable[],MATCH(SearchResults[[#This Row],[Search Result]],MasterTable[Search Rank],0),7),"")</f>
        <v>PO Box 8463, Perth Business Centre WA 6849</v>
      </c>
    </row>
    <row r="169" spans="2:9" ht="41.25" customHeight="1" x14ac:dyDescent="0.2">
      <c r="B169" s="4">
        <v>163</v>
      </c>
      <c r="C169" s="16" t="str">
        <f>IFERROR(INDEX(MasterTable[],MATCH(SearchResults[[#This Row],[Search Result]],MasterTable[Search Rank],0),1),"")</f>
        <v>Construction &amp; Trades</v>
      </c>
      <c r="D169" s="16" t="str">
        <f>IFERROR(INDEX(MasterTable[],MATCH(SearchResults[[#This Row],[Search Result]],MasterTable[Search Rank],0),2),"")</f>
        <v>Residential Building Construction</v>
      </c>
      <c r="E169" s="16" t="str">
        <f>IFERROR(INDEX(MasterTable[],MATCH(SearchResults[[#This Row],[Search Result]],MasterTable[Search Rank],0),3),"")</f>
        <v>Housing Industry Association</v>
      </c>
      <c r="F169" s="21" t="str">
        <f>IFERROR(INDEX(MasterTable[],MATCH(SearchResults[[#This Row],[Search Result]],MasterTable[Search Rank],0),4),"")</f>
        <v>http://hia.com.au/</v>
      </c>
      <c r="G169" s="21" t="str">
        <f>IFERROR(INDEX(MasterTable[],MATCH(SearchResults[[#This Row],[Search Result]],MasterTable[Search Rank],0),5),"")</f>
        <v>08 9492 9200</v>
      </c>
      <c r="H169" s="21" t="str">
        <f>IFERROR(INDEX(MasterTable[],MATCH(SearchResults[[#This Row],[Search Result]],MasterTable[Search Rank],0),6),"")</f>
        <v>enquiry@hia.com.au</v>
      </c>
      <c r="I169" s="21" t="str">
        <f>IFERROR(INDEX(MasterTable[],MATCH(SearchResults[[#This Row],[Search Result]],MasterTable[Search Rank],0),7),"")</f>
        <v>PO Box 1494, Osborne Park DC WA 6916</v>
      </c>
    </row>
    <row r="170" spans="2:9" ht="41.25" customHeight="1" x14ac:dyDescent="0.2">
      <c r="B170" s="4">
        <v>164</v>
      </c>
      <c r="C170" s="16" t="str">
        <f>IFERROR(INDEX(MasterTable[],MATCH(SearchResults[[#This Row],[Search Result]],MasterTable[Search Rank],0),1),"")</f>
        <v>Education And Training</v>
      </c>
      <c r="D170" s="16" t="str">
        <f>IFERROR(INDEX(MasterTable[],MATCH(SearchResults[[#This Row],[Search Result]],MasterTable[Search Rank],0),2),"")</f>
        <v>General</v>
      </c>
      <c r="E170" s="16" t="str">
        <f>IFERROR(INDEX(MasterTable[],MATCH(SearchResults[[#This Row],[Search Result]],MasterTable[Search Rank],0),3),"")</f>
        <v>Department of Education</v>
      </c>
      <c r="F170" s="21" t="str">
        <f>IFERROR(INDEX(MasterTable[],MATCH(SearchResults[[#This Row],[Search Result]],MasterTable[Search Rank],0),4),"")</f>
        <v>https://www.education.wa.edu.au</v>
      </c>
      <c r="G170" s="21" t="str">
        <f>IFERROR(INDEX(MasterTable[],MATCH(SearchResults[[#This Row],[Search Result]],MasterTable[Search Rank],0),5),"")</f>
        <v>08 9264 4111</v>
      </c>
      <c r="H170" s="21" t="str">
        <f>IFERROR(INDEX(MasterTable[],MATCH(SearchResults[[#This Row],[Search Result]],MasterTable[Search Rank],0),6),"")</f>
        <v>N/A</v>
      </c>
      <c r="I170" s="21" t="str">
        <f>IFERROR(INDEX(MasterTable[],MATCH(SearchResults[[#This Row],[Search Result]],MasterTable[Search Rank],0),7),"")</f>
        <v>151 Royal Street, East Perth WA 6004</v>
      </c>
    </row>
    <row r="171" spans="2:9" ht="41.25" customHeight="1" x14ac:dyDescent="0.2">
      <c r="B171" s="4">
        <v>165</v>
      </c>
      <c r="C171" s="16" t="str">
        <f>IFERROR(INDEX(MasterTable[],MATCH(SearchResults[[#This Row],[Search Result]],MasterTable[Search Rank],0),1),"")</f>
        <v>Education And Training</v>
      </c>
      <c r="D171" s="16" t="str">
        <f>IFERROR(INDEX(MasterTable[],MATCH(SearchResults[[#This Row],[Search Result]],MasterTable[Search Rank],0),2),"")</f>
        <v>General</v>
      </c>
      <c r="E171" s="16" t="str">
        <f>IFERROR(INDEX(MasterTable[],MATCH(SearchResults[[#This Row],[Search Result]],MasterTable[Search Rank],0),3),"")</f>
        <v>Department of Training and Workforce Development</v>
      </c>
      <c r="F171" s="21" t="str">
        <f>IFERROR(INDEX(MasterTable[],MATCH(SearchResults[[#This Row],[Search Result]],MasterTable[Search Rank],0),4),"")</f>
        <v>http://www.dtwd.wa.gov.au/</v>
      </c>
      <c r="G171" s="21" t="str">
        <f>IFERROR(INDEX(MasterTable[],MATCH(SearchResults[[#This Row],[Search Result]],MasterTable[Search Rank],0),5),"")</f>
        <v>08 6551 5000</v>
      </c>
      <c r="H171" s="21" t="str">
        <f>IFERROR(INDEX(MasterTable[],MATCH(SearchResults[[#This Row],[Search Result]],MasterTable[Search Rank],0),6),"")</f>
        <v>info@dtwd.wa.gov.au</v>
      </c>
      <c r="I171" s="21" t="str">
        <f>IFERROR(INDEX(MasterTable[],MATCH(SearchResults[[#This Row],[Search Result]],MasterTable[Search Rank],0),7),"")</f>
        <v>Locked Bag 16, Osborne Park DC WA 6916</v>
      </c>
    </row>
    <row r="172" spans="2:9" ht="41.25" customHeight="1" x14ac:dyDescent="0.2">
      <c r="B172" s="4">
        <v>166</v>
      </c>
      <c r="C172" s="16" t="str">
        <f>IFERROR(INDEX(MasterTable[],MATCH(SearchResults[[#This Row],[Search Result]],MasterTable[Search Rank],0),1),"")</f>
        <v>Education And Training</v>
      </c>
      <c r="D172" s="16" t="str">
        <f>IFERROR(INDEX(MasterTable[],MATCH(SearchResults[[#This Row],[Search Result]],MasterTable[Search Rank],0),2),"")</f>
        <v>Preschool Education</v>
      </c>
      <c r="E172" s="16" t="str">
        <f>IFERROR(INDEX(MasterTable[],MATCH(SearchResults[[#This Row],[Search Result]],MasterTable[Search Rank],0),3),"")</f>
        <v>Early Childhood Australia</v>
      </c>
      <c r="F172" s="21" t="str">
        <f>IFERROR(INDEX(MasterTable[],MATCH(SearchResults[[#This Row],[Search Result]],MasterTable[Search Rank],0),4),"")</f>
        <v>http://www.earlychildhoodaustralia.org.au/</v>
      </c>
      <c r="G172" s="21" t="str">
        <f>IFERROR(INDEX(MasterTable[],MATCH(SearchResults[[#This Row],[Search Result]],MasterTable[Search Rank],0),5),"")</f>
        <v>1800 356 900</v>
      </c>
      <c r="H172" s="21" t="str">
        <f>IFERROR(INDEX(MasterTable[],MATCH(SearchResults[[#This Row],[Search Result]],MasterTable[Search Rank],0),6),"")</f>
        <v>ecawa@earlychildhood.org.au</v>
      </c>
      <c r="I172" s="21" t="str">
        <f>IFERROR(INDEX(MasterTable[],MATCH(SearchResults[[#This Row],[Search Result]],MasterTable[Search Rank],0),7),"")</f>
        <v>PO Box 1023, Cloverdale WA 6983</v>
      </c>
    </row>
    <row r="173" spans="2:9" ht="41.25" customHeight="1" x14ac:dyDescent="0.2">
      <c r="B173" s="4">
        <v>167</v>
      </c>
      <c r="C173" s="16" t="str">
        <f>IFERROR(INDEX(MasterTable[],MATCH(SearchResults[[#This Row],[Search Result]],MasterTable[Search Rank],0),1),"")</f>
        <v>Education And Training</v>
      </c>
      <c r="D173" s="16" t="str">
        <f>IFERROR(INDEX(MasterTable[],MATCH(SearchResults[[#This Row],[Search Result]],MasterTable[Search Rank],0),2),"")</f>
        <v>Preschool Education</v>
      </c>
      <c r="E173" s="16" t="str">
        <f>IFERROR(INDEX(MasterTable[],MATCH(SearchResults[[#This Row],[Search Result]],MasterTable[Search Rank],0),3),"")</f>
        <v>Australian Childcare Alliance Western Australia</v>
      </c>
      <c r="F173" s="21" t="str">
        <f>IFERROR(INDEX(MasterTable[],MATCH(SearchResults[[#This Row],[Search Result]],MasterTable[Search Rank],0),4),"")</f>
        <v>https://wa.childcarealliance.org.au/</v>
      </c>
      <c r="G173" s="21" t="str">
        <f>IFERROR(INDEX(MasterTable[],MATCH(SearchResults[[#This Row],[Search Result]],MasterTable[Search Rank],0),5),"")</f>
        <v>1300 062 645</v>
      </c>
      <c r="H173" s="21" t="str">
        <f>IFERROR(INDEX(MasterTable[],MATCH(SearchResults[[#This Row],[Search Result]],MasterTable[Search Rank],0),6),"")</f>
        <v>wa@childcarealliance.org.au</v>
      </c>
      <c r="I173" s="21" t="str">
        <f>IFERROR(INDEX(MasterTable[],MATCH(SearchResults[[#This Row],[Search Result]],MasterTable[Search Rank],0),7),"")</f>
        <v>PO Box 196, South Perth WA 6951</v>
      </c>
    </row>
    <row r="174" spans="2:9" ht="41.25" customHeight="1" x14ac:dyDescent="0.2">
      <c r="B174" s="4">
        <v>168</v>
      </c>
      <c r="C174" s="16" t="str">
        <f>IFERROR(INDEX(MasterTable[],MATCH(SearchResults[[#This Row],[Search Result]],MasterTable[Search Rank],0),1),"")</f>
        <v>Education And Training</v>
      </c>
      <c r="D174" s="16" t="str">
        <f>IFERROR(INDEX(MasterTable[],MATCH(SearchResults[[#This Row],[Search Result]],MasterTable[Search Rank],0),2),"")</f>
        <v>School Education</v>
      </c>
      <c r="E174" s="16" t="str">
        <f>IFERROR(INDEX(MasterTable[],MATCH(SearchResults[[#This Row],[Search Result]],MasterTable[Search Rank],0),3),"")</f>
        <v>Association of Independent Schools WA</v>
      </c>
      <c r="F174" s="21" t="str">
        <f>IFERROR(INDEX(MasterTable[],MATCH(SearchResults[[#This Row],[Search Result]],MasterTable[Search Rank],0),4),"")</f>
        <v>https://www.ais.wa.edu.au</v>
      </c>
      <c r="G174" s="21" t="str">
        <f>IFERROR(INDEX(MasterTable[],MATCH(SearchResults[[#This Row],[Search Result]],MasterTable[Search Rank],0),5),"")</f>
        <v>08 9441 1600</v>
      </c>
      <c r="H174" s="21" t="str">
        <f>IFERROR(INDEX(MasterTable[],MATCH(SearchResults[[#This Row],[Search Result]],MasterTable[Search Rank],0),6),"")</f>
        <v>reception@ais.wa.edu.au</v>
      </c>
      <c r="I174" s="21" t="str">
        <f>IFERROR(INDEX(MasterTable[],MATCH(SearchResults[[#This Row],[Search Result]],MasterTable[Search Rank],0),7),"")</f>
        <v>PO Box 1817, Osborne Park DC WA 6916</v>
      </c>
    </row>
    <row r="175" spans="2:9" ht="41.25" customHeight="1" x14ac:dyDescent="0.2">
      <c r="B175" s="4">
        <v>169</v>
      </c>
      <c r="C175" s="16" t="str">
        <f>IFERROR(INDEX(MasterTable[],MATCH(SearchResults[[#This Row],[Search Result]],MasterTable[Search Rank],0),1),"")</f>
        <v>Education And Training</v>
      </c>
      <c r="D175" s="16" t="str">
        <f>IFERROR(INDEX(MasterTable[],MATCH(SearchResults[[#This Row],[Search Result]],MasterTable[Search Rank],0),2),"")</f>
        <v>School Education</v>
      </c>
      <c r="E175" s="16" t="str">
        <f>IFERROR(INDEX(MasterTable[],MATCH(SearchResults[[#This Row],[Search Result]],MasterTable[Search Rank],0),3),"")</f>
        <v>Catholic Education Western Australia</v>
      </c>
      <c r="F175" s="21" t="str">
        <f>IFERROR(INDEX(MasterTable[],MATCH(SearchResults[[#This Row],[Search Result]],MasterTable[Search Rank],0),4),"")</f>
        <v>http://internet.ceo.wa.edu.au/</v>
      </c>
      <c r="G175" s="21" t="str">
        <f>IFERROR(INDEX(MasterTable[],MATCH(SearchResults[[#This Row],[Search Result]],MasterTable[Search Rank],0),5),"")</f>
        <v>08 6380 5200</v>
      </c>
      <c r="H175" s="21" t="str">
        <f>IFERROR(INDEX(MasterTable[],MATCH(SearchResults[[#This Row],[Search Result]],MasterTable[Search Rank],0),6),"")</f>
        <v>N/A</v>
      </c>
      <c r="I175" s="21" t="str">
        <f>IFERROR(INDEX(MasterTable[],MATCH(SearchResults[[#This Row],[Search Result]],MasterTable[Search Rank],0),7),"")</f>
        <v>PO Box 198, Leederville WA 6903</v>
      </c>
    </row>
    <row r="176" spans="2:9" ht="41.25" customHeight="1" x14ac:dyDescent="0.2">
      <c r="B176" s="4">
        <v>170</v>
      </c>
      <c r="C176" s="16" t="str">
        <f>IFERROR(INDEX(MasterTable[],MATCH(SearchResults[[#This Row],[Search Result]],MasterTable[Search Rank],0),1),"")</f>
        <v>Education And Training</v>
      </c>
      <c r="D176" s="16" t="str">
        <f>IFERROR(INDEX(MasterTable[],MATCH(SearchResults[[#This Row],[Search Result]],MasterTable[Search Rank],0),2),"")</f>
        <v>School Education</v>
      </c>
      <c r="E176" s="16" t="str">
        <f>IFERROR(INDEX(MasterTable[],MATCH(SearchResults[[#This Row],[Search Result]],MasterTable[Search Rank],0),3),"")</f>
        <v>Australian Boarding Schools Association</v>
      </c>
      <c r="F176" s="21" t="str">
        <f>IFERROR(INDEX(MasterTable[],MATCH(SearchResults[[#This Row],[Search Result]],MasterTable[Search Rank],0),4),"")</f>
        <v>http://www.boarding.org.au/</v>
      </c>
      <c r="G176" s="21" t="str">
        <f>IFERROR(INDEX(MasterTable[],MATCH(SearchResults[[#This Row],[Search Result]],MasterTable[Search Rank],0),5),"")</f>
        <v>07 3205 4940</v>
      </c>
      <c r="H176" s="21" t="str">
        <f>IFERROR(INDEX(MasterTable[],MATCH(SearchResults[[#This Row],[Search Result]],MasterTable[Search Rank],0),6),"")</f>
        <v>absa@boarding.org.au</v>
      </c>
      <c r="I176" s="21" t="str">
        <f>IFERROR(INDEX(MasterTable[],MATCH(SearchResults[[#This Row],[Search Result]],MasterTable[Search Rank],0),7),"")</f>
        <v>PO Box 5569, Brendale DC, QLD 4500</v>
      </c>
    </row>
    <row r="177" spans="2:9" ht="41.25" customHeight="1" x14ac:dyDescent="0.2">
      <c r="B177" s="4">
        <v>171</v>
      </c>
      <c r="C177" s="16" t="str">
        <f>IFERROR(INDEX(MasterTable[],MATCH(SearchResults[[#This Row],[Search Result]],MasterTable[Search Rank],0),1),"")</f>
        <v>Education And Training</v>
      </c>
      <c r="D177" s="16" t="str">
        <f>IFERROR(INDEX(MasterTable[],MATCH(SearchResults[[#This Row],[Search Result]],MasterTable[Search Rank],0),2),"")</f>
        <v>School Education</v>
      </c>
      <c r="E177" s="16" t="str">
        <f>IFERROR(INDEX(MasterTable[],MATCH(SearchResults[[#This Row],[Search Result]],MasterTable[Search Rank],0),3),"")</f>
        <v>Western Australian Primary Principals Association</v>
      </c>
      <c r="F177" s="21" t="str">
        <f>IFERROR(INDEX(MasterTable[],MATCH(SearchResults[[#This Row],[Search Result]],MasterTable[Search Rank],0),4),"")</f>
        <v>http://www.wappa.asn.au/</v>
      </c>
      <c r="G177" s="21" t="str">
        <f>IFERROR(INDEX(MasterTable[],MATCH(SearchResults[[#This Row],[Search Result]],MasterTable[Search Rank],0),5),"")</f>
        <v>08 6380 1755</v>
      </c>
      <c r="H177" s="21" t="str">
        <f>IFERROR(INDEX(MasterTable[],MATCH(SearchResults[[#This Row],[Search Result]],MasterTable[Search Rank],0),6),"")</f>
        <v>N/A</v>
      </c>
      <c r="I177" s="21" t="str">
        <f>IFERROR(INDEX(MasterTable[],MATCH(SearchResults[[#This Row],[Search Result]],MasterTable[Search Rank],0),7),"")</f>
        <v>PO Box 1199, West Leederville WA 6901</v>
      </c>
    </row>
    <row r="178" spans="2:9" ht="41.25" customHeight="1" x14ac:dyDescent="0.2">
      <c r="B178" s="4">
        <v>172</v>
      </c>
      <c r="C178" s="16" t="str">
        <f>IFERROR(INDEX(MasterTable[],MATCH(SearchResults[[#This Row],[Search Result]],MasterTable[Search Rank],0),1),"")</f>
        <v>Education And Training</v>
      </c>
      <c r="D178" s="16" t="str">
        <f>IFERROR(INDEX(MasterTable[],MATCH(SearchResults[[#This Row],[Search Result]],MasterTable[Search Rank],0),2),"")</f>
        <v>School Education</v>
      </c>
      <c r="E178" s="16" t="str">
        <f>IFERROR(INDEX(MasterTable[],MATCH(SearchResults[[#This Row],[Search Result]],MasterTable[Search Rank],0),3),"")</f>
        <v>Western Australian Secondary School Executives Association</v>
      </c>
      <c r="F178" s="21" t="str">
        <f>IFERROR(INDEX(MasterTable[],MATCH(SearchResults[[#This Row],[Search Result]],MasterTable[Search Rank],0),4),"")</f>
        <v>http://www.wassea.asn.au/</v>
      </c>
      <c r="G178" s="21" t="str">
        <f>IFERROR(INDEX(MasterTable[],MATCH(SearchResults[[#This Row],[Search Result]],MasterTable[Search Rank],0),5),"")</f>
        <v>08 9443 72 62</v>
      </c>
      <c r="H178" s="21" t="str">
        <f>IFERROR(INDEX(MasterTable[],MATCH(SearchResults[[#This Row],[Search Result]],MasterTable[Search Rank],0),6),"")</f>
        <v>president@wassea.asn.au</v>
      </c>
      <c r="I178" s="21" t="str">
        <f>IFERROR(INDEX(MasterTable[],MATCH(SearchResults[[#This Row],[Search Result]],MasterTable[Search Rank],0),7),"")</f>
        <v>Room 1B, Tuart College, 105 Banksia Street, Tuart Hill WA 6060</v>
      </c>
    </row>
    <row r="179" spans="2:9" ht="41.25" customHeight="1" x14ac:dyDescent="0.2">
      <c r="B179" s="4">
        <v>173</v>
      </c>
      <c r="C179" s="16" t="str">
        <f>IFERROR(INDEX(MasterTable[],MATCH(SearchResults[[#This Row],[Search Result]],MasterTable[Search Rank],0),1),"")</f>
        <v>Education And Training</v>
      </c>
      <c r="D179" s="16" t="str">
        <f>IFERROR(INDEX(MasterTable[],MATCH(SearchResults[[#This Row],[Search Result]],MasterTable[Search Rank],0),2),"")</f>
        <v>School Education</v>
      </c>
      <c r="E179" s="16" t="str">
        <f>IFERROR(INDEX(MasterTable[],MATCH(SearchResults[[#This Row],[Search Result]],MasterTable[Search Rank],0),3),"")</f>
        <v>Australian Association of Special Education</v>
      </c>
      <c r="F179" s="21" t="str">
        <f>IFERROR(INDEX(MasterTable[],MATCH(SearchResults[[#This Row],[Search Result]],MasterTable[Search Rank],0),4),"")</f>
        <v>http://aase.edu.au/</v>
      </c>
      <c r="G179" s="21" t="str">
        <f>IFERROR(INDEX(MasterTable[],MATCH(SearchResults[[#This Row],[Search Result]],MasterTable[Search Rank],0),5),"")</f>
        <v>N/A</v>
      </c>
      <c r="H179" s="21" t="str">
        <f>IFERROR(INDEX(MasterTable[],MATCH(SearchResults[[#This Row],[Search Result]],MasterTable[Search Rank],0),6),"")</f>
        <v>office@aase.edu.au</v>
      </c>
      <c r="I179" s="21" t="str">
        <f>IFERROR(INDEX(MasterTable[],MATCH(SearchResults[[#This Row],[Search Result]],MasterTable[Search Rank],0),7),"")</f>
        <v>PO Box 1221, Burwood NSW 2047</v>
      </c>
    </row>
    <row r="180" spans="2:9" ht="41.25" customHeight="1" x14ac:dyDescent="0.2">
      <c r="B180" s="4">
        <v>174</v>
      </c>
      <c r="C180" s="16" t="str">
        <f>IFERROR(INDEX(MasterTable[],MATCH(SearchResults[[#This Row],[Search Result]],MasterTable[Search Rank],0),1),"")</f>
        <v>Education And Training</v>
      </c>
      <c r="D180" s="16" t="str">
        <f>IFERROR(INDEX(MasterTable[],MATCH(SearchResults[[#This Row],[Search Result]],MasterTable[Search Rank],0),2),"")</f>
        <v>School Education</v>
      </c>
      <c r="E180" s="16" t="str">
        <f>IFERROR(INDEX(MasterTable[],MATCH(SearchResults[[#This Row],[Search Result]],MasterTable[Search Rank],0),3),"")</f>
        <v>Western Australian Education Support Principals and Administrators Association</v>
      </c>
      <c r="F180" s="21" t="str">
        <f>IFERROR(INDEX(MasterTable[],MATCH(SearchResults[[#This Row],[Search Result]],MasterTable[Search Rank],0),4),"")</f>
        <v>http://www.waespaa.com.au/</v>
      </c>
      <c r="G180" s="21" t="str">
        <f>IFERROR(INDEX(MasterTable[],MATCH(SearchResults[[#This Row],[Search Result]],MasterTable[Search Rank],0),5),"")</f>
        <v>N/A</v>
      </c>
      <c r="H180" s="21" t="str">
        <f>IFERROR(INDEX(MasterTable[],MATCH(SearchResults[[#This Row],[Search Result]],MasterTable[Search Rank],0),6),"")</f>
        <v>Linda.Lane@education.wa.edu.au</v>
      </c>
      <c r="I180" s="21" t="str">
        <f>IFERROR(INDEX(MasterTable[],MATCH(SearchResults[[#This Row],[Search Result]],MasterTable[Search Rank],0),7),"")</f>
        <v>PO Box 2339, Warwick WA 6024</v>
      </c>
    </row>
    <row r="181" spans="2:9" ht="41.25" customHeight="1" x14ac:dyDescent="0.2">
      <c r="B181" s="4">
        <v>175</v>
      </c>
      <c r="C181" s="16" t="str">
        <f>IFERROR(INDEX(MasterTable[],MATCH(SearchResults[[#This Row],[Search Result]],MasterTable[Search Rank],0),1),"")</f>
        <v>Education And Training</v>
      </c>
      <c r="D181" s="16" t="str">
        <f>IFERROR(INDEX(MasterTable[],MATCH(SearchResults[[#This Row],[Search Result]],MasterTable[Search Rank],0),2),"")</f>
        <v>School Education</v>
      </c>
      <c r="E181" s="16" t="str">
        <f>IFERROR(INDEX(MasterTable[],MATCH(SearchResults[[#This Row],[Search Result]],MasterTable[Search Rank],0),3),"")</f>
        <v>Teacher Registration Board of WA</v>
      </c>
      <c r="F181" s="21" t="str">
        <f>IFERROR(INDEX(MasterTable[],MATCH(SearchResults[[#This Row],[Search Result]],MasterTable[Search Rank],0),4),"")</f>
        <v>http://www.trb.wa.gov.au/</v>
      </c>
      <c r="G181" s="21" t="str">
        <f>IFERROR(INDEX(MasterTable[],MATCH(SearchResults[[#This Row],[Search Result]],MasterTable[Search Rank],0),5),"")</f>
        <v>08 9230 0600</v>
      </c>
      <c r="H181" s="21" t="str">
        <f>IFERROR(INDEX(MasterTable[],MATCH(SearchResults[[#This Row],[Search Result]],MasterTable[Search Rank],0),6),"")</f>
        <v>info@trb.wa.gov.au</v>
      </c>
      <c r="I181" s="21" t="str">
        <f>IFERROR(INDEX(MasterTable[],MATCH(SearchResults[[#This Row],[Search Result]],MasterTable[Search Rank],0),7),"")</f>
        <v>PO Box 1416, Osborne Park DC WA 6916</v>
      </c>
    </row>
    <row r="182" spans="2:9" ht="41.25" customHeight="1" x14ac:dyDescent="0.2">
      <c r="B182" s="4">
        <v>176</v>
      </c>
      <c r="C182" s="16" t="str">
        <f>IFERROR(INDEX(MasterTable[],MATCH(SearchResults[[#This Row],[Search Result]],MasterTable[Search Rank],0),1),"")</f>
        <v>Education And Training</v>
      </c>
      <c r="D182" s="16" t="str">
        <f>IFERROR(INDEX(MasterTable[],MATCH(SearchResults[[#This Row],[Search Result]],MasterTable[Search Rank],0),2),"")</f>
        <v>Tertiary Education</v>
      </c>
      <c r="E182" s="16" t="str">
        <f>IFERROR(INDEX(MasterTable[],MATCH(SearchResults[[#This Row],[Search Result]],MasterTable[Search Rank],0),3),"")</f>
        <v>Universities Australia</v>
      </c>
      <c r="F182" s="21" t="str">
        <f>IFERROR(INDEX(MasterTable[],MATCH(SearchResults[[#This Row],[Search Result]],MasterTable[Search Rank],0),4),"")</f>
        <v>https://www.universitiesaustralia.edu.au/</v>
      </c>
      <c r="G182" s="21" t="str">
        <f>IFERROR(INDEX(MasterTable[],MATCH(SearchResults[[#This Row],[Search Result]],MasterTable[Search Rank],0),5),"")</f>
        <v>02 6285 8100</v>
      </c>
      <c r="H182" s="21" t="str">
        <f>IFERROR(INDEX(MasterTable[],MATCH(SearchResults[[#This Row],[Search Result]],MasterTable[Search Rank],0),6),"")</f>
        <v>N/A</v>
      </c>
      <c r="I182" s="21" t="str">
        <f>IFERROR(INDEX(MasterTable[],MATCH(SearchResults[[#This Row],[Search Result]],MasterTable[Search Rank],0),7),"")</f>
        <v>GPO Box 1142, Canberra ACT 2601</v>
      </c>
    </row>
    <row r="183" spans="2:9" ht="41.25" customHeight="1" x14ac:dyDescent="0.2">
      <c r="B183" s="4">
        <v>177</v>
      </c>
      <c r="C183" s="16" t="str">
        <f>IFERROR(INDEX(MasterTable[],MATCH(SearchResults[[#This Row],[Search Result]],MasterTable[Search Rank],0),1),"")</f>
        <v>Education And Training</v>
      </c>
      <c r="D183" s="16" t="str">
        <f>IFERROR(INDEX(MasterTable[],MATCH(SearchResults[[#This Row],[Search Result]],MasterTable[Search Rank],0),2),"")</f>
        <v>Tertiary Education</v>
      </c>
      <c r="E183" s="16" t="str">
        <f>IFERROR(INDEX(MasterTable[],MATCH(SearchResults[[#This Row],[Search Result]],MasterTable[Search Rank],0),3),"")</f>
        <v>Career Education Association of Western Australia</v>
      </c>
      <c r="F183" s="21" t="str">
        <f>IFERROR(INDEX(MasterTable[],MATCH(SearchResults[[#This Row],[Search Result]],MasterTable[Search Rank],0),4),"")</f>
        <v>http://www.ceawa.org.au/</v>
      </c>
      <c r="G183" s="21" t="str">
        <f>IFERROR(INDEX(MasterTable[],MATCH(SearchResults[[#This Row],[Search Result]],MasterTable[Search Rank],0),5),"")</f>
        <v>0433 202 410</v>
      </c>
      <c r="H183" s="21" t="str">
        <f>IFERROR(INDEX(MasterTable[],MATCH(SearchResults[[#This Row],[Search Result]],MasterTable[Search Rank],0),6),"")</f>
        <v>info@ceawa.org.au</v>
      </c>
      <c r="I183" s="21" t="str">
        <f>IFERROR(INDEX(MasterTable[],MATCH(SearchResults[[#This Row],[Search Result]],MasterTable[Search Rank],0),7),"")</f>
        <v>PO Box 1446, South Perth WA 6951</v>
      </c>
    </row>
    <row r="184" spans="2:9" ht="41.25" customHeight="1" x14ac:dyDescent="0.2">
      <c r="B184" s="4">
        <v>178</v>
      </c>
      <c r="C184" s="16" t="str">
        <f>IFERROR(INDEX(MasterTable[],MATCH(SearchResults[[#This Row],[Search Result]],MasterTable[Search Rank],0),1),"")</f>
        <v>Education And Training</v>
      </c>
      <c r="D184" s="16" t="str">
        <f>IFERROR(INDEX(MasterTable[],MATCH(SearchResults[[#This Row],[Search Result]],MasterTable[Search Rank],0),2),"")</f>
        <v>Tertiary Education</v>
      </c>
      <c r="E184" s="16" t="str">
        <f>IFERROR(INDEX(MasterTable[],MATCH(SearchResults[[#This Row],[Search Result]],MasterTable[Search Rank],0),3),"")</f>
        <v>WA Private Education and Training Industry Association</v>
      </c>
      <c r="F184" s="21" t="str">
        <f>IFERROR(INDEX(MasterTable[],MATCH(SearchResults[[#This Row],[Search Result]],MasterTable[Search Rank],0),4),"")</f>
        <v>http://wapetia.org.au/</v>
      </c>
      <c r="G184" s="21" t="str">
        <f>IFERROR(INDEX(MasterTable[],MATCH(SearchResults[[#This Row],[Search Result]],MasterTable[Search Rank],0),5),"")</f>
        <v>N/A</v>
      </c>
      <c r="H184" s="21" t="str">
        <f>IFERROR(INDEX(MasterTable[],MATCH(SearchResults[[#This Row],[Search Result]],MasterTable[Search Rank],0),6),"")</f>
        <v>office@wapetia.org.au</v>
      </c>
      <c r="I184" s="21" t="str">
        <f>IFERROR(INDEX(MasterTable[],MATCH(SearchResults[[#This Row],[Search Result]],MasterTable[Search Rank],0),7),"")</f>
        <v>PO Box 6, North Perth WA 6006</v>
      </c>
    </row>
    <row r="185" spans="2:9" ht="41.25" customHeight="1" x14ac:dyDescent="0.2">
      <c r="B185" s="4">
        <v>179</v>
      </c>
      <c r="C185" s="16" t="str">
        <f>IFERROR(INDEX(MasterTable[],MATCH(SearchResults[[#This Row],[Search Result]],MasterTable[Search Rank],0),1),"")</f>
        <v>Electricity, Gas, Water And Waste</v>
      </c>
      <c r="D185" s="16" t="str">
        <f>IFERROR(INDEX(MasterTable[],MATCH(SearchResults[[#This Row],[Search Result]],MasterTable[Search Rank],0),2),"")</f>
        <v>Electricity &amp; Gas</v>
      </c>
      <c r="E185" s="16" t="str">
        <f>IFERROR(INDEX(MasterTable[],MATCH(SearchResults[[#This Row],[Search Result]],MasterTable[Search Rank],0),3),"")</f>
        <v>Australian Energy Council</v>
      </c>
      <c r="F185" s="21" t="str">
        <f>IFERROR(INDEX(MasterTable[],MATCH(SearchResults[[#This Row],[Search Result]],MasterTable[Search Rank],0),4),"")</f>
        <v>https://www.energycouncil.com.au/</v>
      </c>
      <c r="G185" s="21" t="str">
        <f>IFERROR(INDEX(MasterTable[],MATCH(SearchResults[[#This Row],[Search Result]],MasterTable[Search Rank],0),5),"")</f>
        <v>03 9205 3100</v>
      </c>
      <c r="H185" s="21" t="str">
        <f>IFERROR(INDEX(MasterTable[],MATCH(SearchResults[[#This Row],[Search Result]],MasterTable[Search Rank],0),6),"")</f>
        <v>info@energycouncil.com.au</v>
      </c>
      <c r="I185" s="21" t="str">
        <f>IFERROR(INDEX(MasterTable[],MATCH(SearchResults[[#This Row],[Search Result]],MasterTable[Search Rank],0),7),"")</f>
        <v>GPO Box 1823, Melbourne VIC 3001</v>
      </c>
    </row>
    <row r="186" spans="2:9" ht="41.25" customHeight="1" x14ac:dyDescent="0.2">
      <c r="B186" s="4">
        <v>180</v>
      </c>
      <c r="C186" s="16" t="str">
        <f>IFERROR(INDEX(MasterTable[],MATCH(SearchResults[[#This Row],[Search Result]],MasterTable[Search Rank],0),1),"")</f>
        <v>Electricity, Gas, Water And Waste</v>
      </c>
      <c r="D186" s="16" t="str">
        <f>IFERROR(INDEX(MasterTable[],MATCH(SearchResults[[#This Row],[Search Result]],MasterTable[Search Rank],0),2),"")</f>
        <v>Electricity &amp; Gas</v>
      </c>
      <c r="E186" s="16" t="str">
        <f>IFERROR(INDEX(MasterTable[],MATCH(SearchResults[[#This Row],[Search Result]],MasterTable[Search Rank],0),3),"")</f>
        <v>Energy Networks Australia</v>
      </c>
      <c r="F186" s="21" t="str">
        <f>IFERROR(INDEX(MasterTable[],MATCH(SearchResults[[#This Row],[Search Result]],MasterTable[Search Rank],0),4),"")</f>
        <v>http://www.energynetworks.com.au/</v>
      </c>
      <c r="G186" s="21" t="str">
        <f>IFERROR(INDEX(MasterTable[],MATCH(SearchResults[[#This Row],[Search Result]],MasterTable[Search Rank],0),5),"")</f>
        <v>02 6272 1555</v>
      </c>
      <c r="H186" s="21" t="str">
        <f>IFERROR(INDEX(MasterTable[],MATCH(SearchResults[[#This Row],[Search Result]],MasterTable[Search Rank],0),6),"")</f>
        <v>info@energynetworks.com.au</v>
      </c>
      <c r="I186" s="21" t="str">
        <f>IFERROR(INDEX(MasterTable[],MATCH(SearchResults[[#This Row],[Search Result]],MasterTable[Search Rank],0),7),"")</f>
        <v>Level 1, 110 Giles Street, Kingston ACT 2604</v>
      </c>
    </row>
    <row r="187" spans="2:9" ht="41.25" customHeight="1" x14ac:dyDescent="0.2">
      <c r="B187" s="4">
        <v>181</v>
      </c>
      <c r="C187" s="16" t="str">
        <f>IFERROR(INDEX(MasterTable[],MATCH(SearchResults[[#This Row],[Search Result]],MasterTable[Search Rank],0),1),"")</f>
        <v>Electricity, Gas, Water And Waste</v>
      </c>
      <c r="D187" s="16" t="str">
        <f>IFERROR(INDEX(MasterTable[],MATCH(SearchResults[[#This Row],[Search Result]],MasterTable[Search Rank],0),2),"")</f>
        <v>Electricity &amp; Gas</v>
      </c>
      <c r="E187" s="16" t="str">
        <f>IFERROR(INDEX(MasterTable[],MATCH(SearchResults[[#This Row],[Search Result]],MasterTable[Search Rank],0),3),"")</f>
        <v>Clean Energy Council</v>
      </c>
      <c r="F187" s="21" t="str">
        <f>IFERROR(INDEX(MasterTable[],MATCH(SearchResults[[#This Row],[Search Result]],MasterTable[Search Rank],0),4),"")</f>
        <v>https://www.cleanenergycouncil.org.au</v>
      </c>
      <c r="G187" s="21" t="str">
        <f>IFERROR(INDEX(MasterTable[],MATCH(SearchResults[[#This Row],[Search Result]],MasterTable[Search Rank],0),5),"")</f>
        <v>03 9929 4100</v>
      </c>
      <c r="H187" s="21" t="str">
        <f>IFERROR(INDEX(MasterTable[],MATCH(SearchResults[[#This Row],[Search Result]],MasterTable[Search Rank],0),6),"")</f>
        <v>N/A</v>
      </c>
      <c r="I187" s="21" t="str">
        <f>IFERROR(INDEX(MasterTable[],MATCH(SearchResults[[#This Row],[Search Result]],MasterTable[Search Rank],0),7),"")</f>
        <v>Level 15, 222 Exhibition Street, Melbourne VIC 3000</v>
      </c>
    </row>
    <row r="188" spans="2:9" ht="41.25" customHeight="1" x14ac:dyDescent="0.2">
      <c r="B188" s="4">
        <v>182</v>
      </c>
      <c r="C188" s="16" t="str">
        <f>IFERROR(INDEX(MasterTable[],MATCH(SearchResults[[#This Row],[Search Result]],MasterTable[Search Rank],0),1),"")</f>
        <v>Electricity, Gas, Water And Waste</v>
      </c>
      <c r="D188" s="16" t="str">
        <f>IFERROR(INDEX(MasterTable[],MATCH(SearchResults[[#This Row],[Search Result]],MasterTable[Search Rank],0),2),"")</f>
        <v>Electricity &amp; Gas</v>
      </c>
      <c r="E188" s="16" t="str">
        <f>IFERROR(INDEX(MasterTable[],MATCH(SearchResults[[#This Row],[Search Result]],MasterTable[Search Rank],0),3),"")</f>
        <v>Australian Geothermal Energy Association</v>
      </c>
      <c r="F188" s="21" t="str">
        <f>IFERROR(INDEX(MasterTable[],MATCH(SearchResults[[#This Row],[Search Result]],MasterTable[Search Rank],0),4),"")</f>
        <v>http://www.agea.org.au/</v>
      </c>
      <c r="G188" s="21" t="str">
        <f>IFERROR(INDEX(MasterTable[],MATCH(SearchResults[[#This Row],[Search Result]],MasterTable[Search Rank],0),5),"")</f>
        <v>N/A</v>
      </c>
      <c r="H188" s="21" t="str">
        <f>IFERROR(INDEX(MasterTable[],MATCH(SearchResults[[#This Row],[Search Result]],MasterTable[Search Rank],0),6),"")</f>
        <v>info@agea.org.au</v>
      </c>
      <c r="I188" s="21" t="str">
        <f>IFERROR(INDEX(MasterTable[],MATCH(SearchResults[[#This Row],[Search Result]],MasterTable[Search Rank],0),7),"")</f>
        <v>PO Box 665, Unley BC SA 5061</v>
      </c>
    </row>
    <row r="189" spans="2:9" ht="41.25" customHeight="1" x14ac:dyDescent="0.2">
      <c r="B189" s="4">
        <v>183</v>
      </c>
      <c r="C189" s="16" t="str">
        <f>IFERROR(INDEX(MasterTable[],MATCH(SearchResults[[#This Row],[Search Result]],MasterTable[Search Rank],0),1),"")</f>
        <v>Electricity, Gas, Water And Waste</v>
      </c>
      <c r="D189" s="16" t="str">
        <f>IFERROR(INDEX(MasterTable[],MATCH(SearchResults[[#This Row],[Search Result]],MasterTable[Search Rank],0),2),"")</f>
        <v>Electricity &amp; Gas</v>
      </c>
      <c r="E189" s="16" t="str">
        <f>IFERROR(INDEX(MasterTable[],MATCH(SearchResults[[#This Row],[Search Result]],MasterTable[Search Rank],0),3),"")</f>
        <v>Australian Solar Council</v>
      </c>
      <c r="F189" s="21" t="str">
        <f>IFERROR(INDEX(MasterTable[],MATCH(SearchResults[[#This Row],[Search Result]],MasterTable[Search Rank],0),4),"")</f>
        <v>http://www.solar.org.au/</v>
      </c>
      <c r="G189" s="21" t="str">
        <f>IFERROR(INDEX(MasterTable[],MATCH(SearchResults[[#This Row],[Search Result]],MasterTable[Search Rank],0),5),"")</f>
        <v>1300 768 204</v>
      </c>
      <c r="H189" s="21" t="str">
        <f>IFERROR(INDEX(MasterTable[],MATCH(SearchResults[[#This Row],[Search Result]],MasterTable[Search Rank],0),6),"")</f>
        <v>N/A</v>
      </c>
      <c r="I189" s="21" t="str">
        <f>IFERROR(INDEX(MasterTable[],MATCH(SearchResults[[#This Row],[Search Result]],MasterTable[Search Rank],0),7),"")</f>
        <v xml:space="preserve">PO Box 231, Mawson ACT 2607 </v>
      </c>
    </row>
    <row r="190" spans="2:9" ht="41.25" customHeight="1" x14ac:dyDescent="0.2">
      <c r="B190" s="4">
        <v>184</v>
      </c>
      <c r="C190" s="16" t="str">
        <f>IFERROR(INDEX(MasterTable[],MATCH(SearchResults[[#This Row],[Search Result]],MasterTable[Search Rank],0),1),"")</f>
        <v>Electricity, Gas, Water And Waste</v>
      </c>
      <c r="D190" s="16" t="str">
        <f>IFERROR(INDEX(MasterTable[],MATCH(SearchResults[[#This Row],[Search Result]],MasterTable[Search Rank],0),2),"")</f>
        <v>Electricity &amp; Gas</v>
      </c>
      <c r="E190" s="16" t="str">
        <f>IFERROR(INDEX(MasterTable[],MATCH(SearchResults[[#This Row],[Search Result]],MasterTable[Search Rank],0),3),"")</f>
        <v>Australian Pipelines &amp; Gas Association</v>
      </c>
      <c r="F190" s="21" t="str">
        <f>IFERROR(INDEX(MasterTable[],MATCH(SearchResults[[#This Row],[Search Result]],MasterTable[Search Rank],0),4),"")</f>
        <v>http://www.apga.org.au/</v>
      </c>
      <c r="G190" s="21" t="str">
        <f>IFERROR(INDEX(MasterTable[],MATCH(SearchResults[[#This Row],[Search Result]],MasterTable[Search Rank],0),5),"")</f>
        <v>02 6273 0577</v>
      </c>
      <c r="H190" s="21" t="str">
        <f>IFERROR(INDEX(MasterTable[],MATCH(SearchResults[[#This Row],[Search Result]],MasterTable[Search Rank],0),6),"")</f>
        <v>apga@apga.org.au</v>
      </c>
      <c r="I190" s="21" t="str">
        <f>IFERROR(INDEX(MasterTable[],MATCH(SearchResults[[#This Row],[Search Result]],MasterTable[Search Rank],0),7),"")</f>
        <v>PO Box 5416, Kingston ACT 2604</v>
      </c>
    </row>
    <row r="191" spans="2:9" ht="41.25" customHeight="1" x14ac:dyDescent="0.2">
      <c r="B191" s="4">
        <v>185</v>
      </c>
      <c r="C191" s="16" t="str">
        <f>IFERROR(INDEX(MasterTable[],MATCH(SearchResults[[#This Row],[Search Result]],MasterTable[Search Rank],0),1),"")</f>
        <v>Electricity, Gas, Water And Waste</v>
      </c>
      <c r="D191" s="16" t="str">
        <f>IFERROR(INDEX(MasterTable[],MATCH(SearchResults[[#This Row],[Search Result]],MasterTable[Search Rank],0),2),"")</f>
        <v>Electricity &amp; Gas</v>
      </c>
      <c r="E191" s="16" t="str">
        <f>IFERROR(INDEX(MasterTable[],MATCH(SearchResults[[#This Row],[Search Result]],MasterTable[Search Rank],0),3),"")</f>
        <v>Energy Networks Australia</v>
      </c>
      <c r="F191" s="21" t="str">
        <f>IFERROR(INDEX(MasterTable[],MATCH(SearchResults[[#This Row],[Search Result]],MasterTable[Search Rank],0),4),"")</f>
        <v>http://www.energynetworks.com.au/</v>
      </c>
      <c r="G191" s="21" t="str">
        <f>IFERROR(INDEX(MasterTable[],MATCH(SearchResults[[#This Row],[Search Result]],MasterTable[Search Rank],0),5),"")</f>
        <v>02 6272 1555</v>
      </c>
      <c r="H191" s="21" t="str">
        <f>IFERROR(INDEX(MasterTable[],MATCH(SearchResults[[#This Row],[Search Result]],MasterTable[Search Rank],0),6),"")</f>
        <v>info@energynetworks.com.au</v>
      </c>
      <c r="I191" s="21" t="str">
        <f>IFERROR(INDEX(MasterTable[],MATCH(SearchResults[[#This Row],[Search Result]],MasterTable[Search Rank],0),7),"")</f>
        <v>Level 1, 110 Giles Street, Kingston ACT 2604</v>
      </c>
    </row>
    <row r="192" spans="2:9" ht="41.25" customHeight="1" x14ac:dyDescent="0.2">
      <c r="B192" s="4">
        <v>186</v>
      </c>
      <c r="C192" s="16" t="str">
        <f>IFERROR(INDEX(MasterTable[],MATCH(SearchResults[[#This Row],[Search Result]],MasterTable[Search Rank],0),1),"")</f>
        <v>Electricity, Gas, Water And Waste</v>
      </c>
      <c r="D192" s="16" t="str">
        <f>IFERROR(INDEX(MasterTable[],MATCH(SearchResults[[#This Row],[Search Result]],MasterTable[Search Rank],0),2),"")</f>
        <v>Waste Collection, Treatment, Disposal and Remediation</v>
      </c>
      <c r="E192" s="16" t="str">
        <f>IFERROR(INDEX(MasterTable[],MATCH(SearchResults[[#This Row],[Search Result]],MasterTable[Search Rank],0),3),"")</f>
        <v>Waste Management Association of Australia</v>
      </c>
      <c r="F192" s="21" t="str">
        <f>IFERROR(INDEX(MasterTable[],MATCH(SearchResults[[#This Row],[Search Result]],MasterTable[Search Rank],0),4),"")</f>
        <v>https://www.wmaa.asn.au</v>
      </c>
      <c r="G192" s="21" t="str">
        <f>IFERROR(INDEX(MasterTable[],MATCH(SearchResults[[#This Row],[Search Result]],MasterTable[Search Rank],0),5),"")</f>
        <v>02 8746 5000</v>
      </c>
      <c r="H192" s="21" t="str">
        <f>IFERROR(INDEX(MasterTable[],MATCH(SearchResults[[#This Row],[Search Result]],MasterTable[Search Rank],0),6),"")</f>
        <v>info@wmaa.asn.au</v>
      </c>
      <c r="I192" s="21" t="str">
        <f>IFERROR(INDEX(MasterTable[],MATCH(SearchResults[[#This Row],[Search Result]],MasterTable[Search Rank],0),7),"")</f>
        <v>Suite 4.08, 10 Century Circuit, Baulkham Hills NSW 2153</v>
      </c>
    </row>
    <row r="193" spans="2:9" ht="41.25" customHeight="1" x14ac:dyDescent="0.2">
      <c r="B193" s="4">
        <v>187</v>
      </c>
      <c r="C193" s="16" t="str">
        <f>IFERROR(INDEX(MasterTable[],MATCH(SearchResults[[#This Row],[Search Result]],MasterTable[Search Rank],0),1),"")</f>
        <v>Electricity, Gas, Water And Waste</v>
      </c>
      <c r="D193" s="16" t="str">
        <f>IFERROR(INDEX(MasterTable[],MATCH(SearchResults[[#This Row],[Search Result]],MasterTable[Search Rank],0),2),"")</f>
        <v>Waste Collection, Treatment, Disposal and Remediation</v>
      </c>
      <c r="E193" s="16" t="str">
        <f>IFERROR(INDEX(MasterTable[],MATCH(SearchResults[[#This Row],[Search Result]],MasterTable[Search Rank],0),3),"")</f>
        <v>Australian Landfill Owners Association</v>
      </c>
      <c r="F193" s="21" t="str">
        <f>IFERROR(INDEX(MasterTable[],MATCH(SearchResults[[#This Row],[Search Result]],MasterTable[Search Rank],0),4),"")</f>
        <v>http://www.aloa.com.au/</v>
      </c>
      <c r="G193" s="21" t="str">
        <f>IFERROR(INDEX(MasterTable[],MATCH(SearchResults[[#This Row],[Search Result]],MasterTable[Search Rank],0),5),"")</f>
        <v>03 8399 9514</v>
      </c>
      <c r="H193" s="21" t="str">
        <f>IFERROR(INDEX(MasterTable[],MATCH(SearchResults[[#This Row],[Search Result]],MasterTable[Search Rank],0),6),"")</f>
        <v>info@aloa.com.au</v>
      </c>
      <c r="I193" s="21" t="str">
        <f>IFERROR(INDEX(MasterTable[],MATCH(SearchResults[[#This Row],[Search Result]],MasterTable[Search Rank],0),7),"")</f>
        <v>PO Box 965, Moonee Ponds VIC 3093</v>
      </c>
    </row>
    <row r="194" spans="2:9" ht="41.25" customHeight="1" x14ac:dyDescent="0.2">
      <c r="B194" s="4">
        <v>188</v>
      </c>
      <c r="C194" s="16" t="str">
        <f>IFERROR(INDEX(MasterTable[],MATCH(SearchResults[[#This Row],[Search Result]],MasterTable[Search Rank],0),1),"")</f>
        <v>Electricity, Gas, Water And Waste</v>
      </c>
      <c r="D194" s="16" t="str">
        <f>IFERROR(INDEX(MasterTable[],MATCH(SearchResults[[#This Row],[Search Result]],MasterTable[Search Rank],0),2),"")</f>
        <v>Waste Collection, Treatment, Disposal and Remediation</v>
      </c>
      <c r="E194" s="16" t="str">
        <f>IFERROR(INDEX(MasterTable[],MATCH(SearchResults[[#This Row],[Search Result]],MasterTable[Search Rank],0),3),"")</f>
        <v>Australian Council of Recycling</v>
      </c>
      <c r="F194" s="21" t="str">
        <f>IFERROR(INDEX(MasterTable[],MATCH(SearchResults[[#This Row],[Search Result]],MasterTable[Search Rank],0),4),"")</f>
        <v>http://www.acor.org.au/</v>
      </c>
      <c r="G194" s="21" t="str">
        <f>IFERROR(INDEX(MasterTable[],MATCH(SearchResults[[#This Row],[Search Result]],MasterTable[Search Rank],0),5),"")</f>
        <v>1300 795 822</v>
      </c>
      <c r="H194" s="21" t="str">
        <f>IFERROR(INDEX(MasterTable[],MATCH(SearchResults[[#This Row],[Search Result]],MasterTable[Search Rank],0),6),"")</f>
        <v>admin@acor.org.au</v>
      </c>
      <c r="I194" s="21" t="str">
        <f>IFERROR(INDEX(MasterTable[],MATCH(SearchResults[[#This Row],[Search Result]],MasterTable[Search Rank],0),7),"")</f>
        <v>N/A</v>
      </c>
    </row>
    <row r="195" spans="2:9" ht="41.25" customHeight="1" x14ac:dyDescent="0.2">
      <c r="B195" s="4">
        <v>189</v>
      </c>
      <c r="C195" s="16" t="str">
        <f>IFERROR(INDEX(MasterTable[],MATCH(SearchResults[[#This Row],[Search Result]],MasterTable[Search Rank],0),1),"")</f>
        <v>Electricity, Gas, Water And Waste</v>
      </c>
      <c r="D195" s="16" t="str">
        <f>IFERROR(INDEX(MasterTable[],MATCH(SearchResults[[#This Row],[Search Result]],MasterTable[Search Rank],0),2),"")</f>
        <v>Waste Collection, Treatment, Disposal and Remediation</v>
      </c>
      <c r="E195" s="16" t="str">
        <f>IFERROR(INDEX(MasterTable[],MATCH(SearchResults[[#This Row],[Search Result]],MasterTable[Search Rank],0),3),"")</f>
        <v>Australian Metal Recycling Industry Association</v>
      </c>
      <c r="F195" s="21" t="str">
        <f>IFERROR(INDEX(MasterTable[],MATCH(SearchResults[[#This Row],[Search Result]],MasterTable[Search Rank],0),4),"")</f>
        <v>http://www.amria.com.au/</v>
      </c>
      <c r="G195" s="21" t="str">
        <f>IFERROR(INDEX(MasterTable[],MATCH(SearchResults[[#This Row],[Search Result]],MasterTable[Search Rank],0),5),"")</f>
        <v>N/A</v>
      </c>
      <c r="H195" s="21" t="str">
        <f>IFERROR(INDEX(MasterTable[],MATCH(SearchResults[[#This Row],[Search Result]],MasterTable[Search Rank],0),6),"")</f>
        <v>N/A</v>
      </c>
      <c r="I195" s="21" t="str">
        <f>IFERROR(INDEX(MasterTable[],MATCH(SearchResults[[#This Row],[Search Result]],MasterTable[Search Rank],0),7),"")</f>
        <v>PO Box 726, Brunswick Lower, VIC 3056</v>
      </c>
    </row>
    <row r="196" spans="2:9" ht="41.25" customHeight="1" x14ac:dyDescent="0.2">
      <c r="B196" s="4">
        <v>190</v>
      </c>
      <c r="C196" s="16" t="str">
        <f>IFERROR(INDEX(MasterTable[],MATCH(SearchResults[[#This Row],[Search Result]],MasterTable[Search Rank],0),1),"")</f>
        <v>Electricity, Gas, Water And Waste</v>
      </c>
      <c r="D196" s="16" t="str">
        <f>IFERROR(INDEX(MasterTable[],MATCH(SearchResults[[#This Row],[Search Result]],MasterTable[Search Rank],0),2),"")</f>
        <v>Waste Collection, Treatment, Disposal and Remediation</v>
      </c>
      <c r="E196" s="16" t="str">
        <f>IFERROR(INDEX(MasterTable[],MATCH(SearchResults[[#This Row],[Search Result]],MasterTable[Search Rank],0),3),"")</f>
        <v>Australian Organics Recycling Association</v>
      </c>
      <c r="F196" s="21" t="str">
        <f>IFERROR(INDEX(MasterTable[],MATCH(SearchResults[[#This Row],[Search Result]],MasterTable[Search Rank],0),4),"")</f>
        <v>http://aora.org.au/</v>
      </c>
      <c r="G196" s="21" t="str">
        <f>IFERROR(INDEX(MasterTable[],MATCH(SearchResults[[#This Row],[Search Result]],MasterTable[Search Rank],0),5),"")</f>
        <v>02 4572 2011</v>
      </c>
      <c r="H196" s="21" t="str">
        <f>IFERROR(INDEX(MasterTable[],MATCH(SearchResults[[#This Row],[Search Result]],MasterTable[Search Rank],0),6),"")</f>
        <v>admin@aora.org.au</v>
      </c>
      <c r="I196" s="21" t="str">
        <f>IFERROR(INDEX(MasterTable[],MATCH(SearchResults[[#This Row],[Search Result]],MasterTable[Search Rank],0),7),"")</f>
        <v>PO Box 3049, Grose Vale NSW 2753</v>
      </c>
    </row>
    <row r="197" spans="2:9" ht="41.25" customHeight="1" x14ac:dyDescent="0.2">
      <c r="B197" s="4">
        <v>191</v>
      </c>
      <c r="C197" s="16" t="str">
        <f>IFERROR(INDEX(MasterTable[],MATCH(SearchResults[[#This Row],[Search Result]],MasterTable[Search Rank],0),1),"")</f>
        <v>Electricity, Gas, Water And Waste</v>
      </c>
      <c r="D197" s="16" t="str">
        <f>IFERROR(INDEX(MasterTable[],MATCH(SearchResults[[#This Row],[Search Result]],MasterTable[Search Rank],0),2),"")</f>
        <v>Waste Collection, Treatment, Disposal and Remediation</v>
      </c>
      <c r="E197" s="16" t="str">
        <f>IFERROR(INDEX(MasterTable[],MATCH(SearchResults[[#This Row],[Search Result]],MasterTable[Search Rank],0),3),"")</f>
        <v>Australian Oil Recyclers Association</v>
      </c>
      <c r="F197" s="21" t="str">
        <f>IFERROR(INDEX(MasterTable[],MATCH(SearchResults[[#This Row],[Search Result]],MasterTable[Search Rank],0),4),"")</f>
        <v>http://aora.asn.au/</v>
      </c>
      <c r="G197" s="21" t="str">
        <f>IFERROR(INDEX(MasterTable[],MATCH(SearchResults[[#This Row],[Search Result]],MasterTable[Search Rank],0),5),"")</f>
        <v>08 9725 4002 </v>
      </c>
      <c r="H197" s="21" t="str">
        <f>IFERROR(INDEX(MasterTable[],MATCH(SearchResults[[#This Row],[Search Result]],MasterTable[Search Rank],0),6),"")</f>
        <v>Alex@wrenoil.com.au</v>
      </c>
      <c r="I197" s="21" t="str">
        <f>IFERROR(INDEX(MasterTable[],MATCH(SearchResults[[#This Row],[Search Result]],MasterTable[Search Rank],0),7),"")</f>
        <v>157 Harris Road, Picton WA 6229</v>
      </c>
    </row>
    <row r="198" spans="2:9" ht="41.25" customHeight="1" x14ac:dyDescent="0.2">
      <c r="B198" s="4">
        <v>192</v>
      </c>
      <c r="C198" s="16" t="str">
        <f>IFERROR(INDEX(MasterTable[],MATCH(SearchResults[[#This Row],[Search Result]],MasterTable[Search Rank],0),1),"")</f>
        <v>Electricity, Gas, Water And Waste</v>
      </c>
      <c r="D198" s="16" t="str">
        <f>IFERROR(INDEX(MasterTable[],MATCH(SearchResults[[#This Row],[Search Result]],MasterTable[Search Rank],0),2),"")</f>
        <v>Water Supply, Sewerage and Drainage</v>
      </c>
      <c r="E198" s="16" t="str">
        <f>IFERROR(INDEX(MasterTable[],MATCH(SearchResults[[#This Row],[Search Result]],MasterTable[Search Rank],0),3),"")</f>
        <v>Water Services Association of Australia</v>
      </c>
      <c r="F198" s="21" t="str">
        <f>IFERROR(INDEX(MasterTable[],MATCH(SearchResults[[#This Row],[Search Result]],MasterTable[Search Rank],0),4),"")</f>
        <v>https://www.wsaa.asn.au</v>
      </c>
      <c r="G198" s="21" t="str">
        <f>IFERROR(INDEX(MasterTable[],MATCH(SearchResults[[#This Row],[Search Result]],MasterTable[Search Rank],0),5),"")</f>
        <v>03 8605 7666 </v>
      </c>
      <c r="H198" s="21" t="str">
        <f>IFERROR(INDEX(MasterTable[],MATCH(SearchResults[[#This Row],[Search Result]],MasterTable[Search Rank],0),6),"")</f>
        <v>info@wsaa.asn.au</v>
      </c>
      <c r="I198" s="21" t="str">
        <f>IFERROR(INDEX(MasterTable[],MATCH(SearchResults[[#This Row],[Search Result]],MasterTable[Search Rank],0),7),"")</f>
        <v>Level 8, Suite 8.02, 401 Docklands Drive, Docklands VIC 3008</v>
      </c>
    </row>
    <row r="199" spans="2:9" ht="41.25" customHeight="1" x14ac:dyDescent="0.2">
      <c r="B199" s="4">
        <v>193</v>
      </c>
      <c r="C199" s="16" t="str">
        <f>IFERROR(INDEX(MasterTable[],MATCH(SearchResults[[#This Row],[Search Result]],MasterTable[Search Rank],0),1),"")</f>
        <v>Electricity, Gas, Water And Waste</v>
      </c>
      <c r="D199" s="16" t="str">
        <f>IFERROR(INDEX(MasterTable[],MATCH(SearchResults[[#This Row],[Search Result]],MasterTable[Search Rank],0),2),"")</f>
        <v>Water Supply, Sewerage and Drainage</v>
      </c>
      <c r="E199" s="16" t="str">
        <f>IFERROR(INDEX(MasterTable[],MATCH(SearchResults[[#This Row],[Search Result]],MasterTable[Search Rank],0),3),"")</f>
        <v>Australian Water Association</v>
      </c>
      <c r="F199" s="21" t="str">
        <f>IFERROR(INDEX(MasterTable[],MATCH(SearchResults[[#This Row],[Search Result]],MasterTable[Search Rank],0),4),"")</f>
        <v>http://www.awa.asn.au/</v>
      </c>
      <c r="G199" s="21" t="str">
        <f>IFERROR(INDEX(MasterTable[],MATCH(SearchResults[[#This Row],[Search Result]],MasterTable[Search Rank],0),5),"")</f>
        <v>02 9436 0055 </v>
      </c>
      <c r="H199" s="21" t="str">
        <f>IFERROR(INDEX(MasterTable[],MATCH(SearchResults[[#This Row],[Search Result]],MasterTable[Search Rank],0),6),"")</f>
        <v>info@awa.asn.au</v>
      </c>
      <c r="I199" s="21" t="str">
        <f>IFERROR(INDEX(MasterTable[],MATCH(SearchResults[[#This Row],[Search Result]],MasterTable[Search Rank],0),7),"")</f>
        <v>PO Box 222, St Leonards NSW 1590</v>
      </c>
    </row>
    <row r="200" spans="2:9" ht="41.25" customHeight="1" x14ac:dyDescent="0.2">
      <c r="B200" s="4">
        <v>194</v>
      </c>
      <c r="C200" s="16" t="str">
        <f>IFERROR(INDEX(MasterTable[],MATCH(SearchResults[[#This Row],[Search Result]],MasterTable[Search Rank],0),1),"")</f>
        <v>Electricity, Gas, Water And Waste</v>
      </c>
      <c r="D200" s="16" t="str">
        <f>IFERROR(INDEX(MasterTable[],MATCH(SearchResults[[#This Row],[Search Result]],MasterTable[Search Rank],0),2),"")</f>
        <v>Water Supply, Sewerage and Drainage</v>
      </c>
      <c r="E200" s="16" t="str">
        <f>IFERROR(INDEX(MasterTable[],MATCH(SearchResults[[#This Row],[Search Result]],MasterTable[Search Rank],0),3),"")</f>
        <v>Water Industry Operators Association of Australia</v>
      </c>
      <c r="F200" s="21" t="str">
        <f>IFERROR(INDEX(MasterTable[],MATCH(SearchResults[[#This Row],[Search Result]],MasterTable[Search Rank],0),4),"")</f>
        <v>http://www.wioa.org.au/</v>
      </c>
      <c r="G200" s="21" t="str">
        <f>IFERROR(INDEX(MasterTable[],MATCH(SearchResults[[#This Row],[Search Result]],MasterTable[Search Rank],0),5),"")</f>
        <v>03 5821 6744</v>
      </c>
      <c r="H200" s="21" t="str">
        <f>IFERROR(INDEX(MasterTable[],MATCH(SearchResults[[#This Row],[Search Result]],MasterTable[Search Rank],0),6),"")</f>
        <v>info@wioa.org.au</v>
      </c>
      <c r="I200" s="21" t="str">
        <f>IFERROR(INDEX(MasterTable[],MATCH(SearchResults[[#This Row],[Search Result]],MasterTable[Search Rank],0),7),"")</f>
        <v>PO Box 6012, Shepparton VIC 3632</v>
      </c>
    </row>
    <row r="201" spans="2:9" ht="41.25" customHeight="1" x14ac:dyDescent="0.2">
      <c r="B201" s="4">
        <v>195</v>
      </c>
      <c r="C201" s="16" t="str">
        <f>IFERROR(INDEX(MasterTable[],MATCH(SearchResults[[#This Row],[Search Result]],MasterTable[Search Rank],0),1),"")</f>
        <v>Electricity, Gas, Water And Waste</v>
      </c>
      <c r="D201" s="16" t="str">
        <f>IFERROR(INDEX(MasterTable[],MATCH(SearchResults[[#This Row],[Search Result]],MasterTable[Search Rank],0),2),"")</f>
        <v>Water Supply, Sewerage and Drainage</v>
      </c>
      <c r="E201" s="16" t="str">
        <f>IFERROR(INDEX(MasterTable[],MATCH(SearchResults[[#This Row],[Search Result]],MasterTable[Search Rank],0),3),"")</f>
        <v>Australian Pipelines &amp; Gas Association</v>
      </c>
      <c r="F201" s="21" t="str">
        <f>IFERROR(INDEX(MasterTable[],MATCH(SearchResults[[#This Row],[Search Result]],MasterTable[Search Rank],0),4),"")</f>
        <v>http://www.apga.org.au/</v>
      </c>
      <c r="G201" s="21" t="str">
        <f>IFERROR(INDEX(MasterTable[],MATCH(SearchResults[[#This Row],[Search Result]],MasterTable[Search Rank],0),5),"")</f>
        <v>02 6273 0577</v>
      </c>
      <c r="H201" s="21" t="str">
        <f>IFERROR(INDEX(MasterTable[],MATCH(SearchResults[[#This Row],[Search Result]],MasterTable[Search Rank],0),6),"")</f>
        <v>apga@apga.org.au</v>
      </c>
      <c r="I201" s="21" t="str">
        <f>IFERROR(INDEX(MasterTable[],MATCH(SearchResults[[#This Row],[Search Result]],MasterTable[Search Rank],0),7),"")</f>
        <v>PO Box 5416, Kingston ACT 2604</v>
      </c>
    </row>
    <row r="202" spans="2:9" ht="41.25" customHeight="1" x14ac:dyDescent="0.2">
      <c r="B202" s="4">
        <v>196</v>
      </c>
      <c r="C202" s="16" t="str">
        <f>IFERROR(INDEX(MasterTable[],MATCH(SearchResults[[#This Row],[Search Result]],MasterTable[Search Rank],0),1),"")</f>
        <v>Electricity, Gas, Water And Waste</v>
      </c>
      <c r="D202" s="16" t="str">
        <f>IFERROR(INDEX(MasterTable[],MATCH(SearchResults[[#This Row],[Search Result]],MasterTable[Search Rank],0),2),"")</f>
        <v>Water Supply, Sewerage and Drainage</v>
      </c>
      <c r="E202" s="16" t="str">
        <f>IFERROR(INDEX(MasterTable[],MATCH(SearchResults[[#This Row],[Search Result]],MasterTable[Search Rank],0),3),"")</f>
        <v>Australian Wastewater Treatment Association</v>
      </c>
      <c r="F202" s="21" t="str">
        <f>IFERROR(INDEX(MasterTable[],MATCH(SearchResults[[#This Row],[Search Result]],MasterTable[Search Rank],0),4),"")</f>
        <v>http://wastewatertreatment.org.au/</v>
      </c>
      <c r="G202" s="21" t="str">
        <f>IFERROR(INDEX(MasterTable[],MATCH(SearchResults[[#This Row],[Search Result]],MasterTable[Search Rank],0),5),"")</f>
        <v>07 3812 0163</v>
      </c>
      <c r="H202" s="21" t="str">
        <f>IFERROR(INDEX(MasterTable[],MATCH(SearchResults[[#This Row],[Search Result]],MasterTable[Search Rank],0),6),"")</f>
        <v>info@wastewatertreatment.org.au</v>
      </c>
      <c r="I202" s="21" t="str">
        <f>IFERROR(INDEX(MasterTable[],MATCH(SearchResults[[#This Row],[Search Result]],MasterTable[Search Rank],0),7),"")</f>
        <v>PO Box 826, Ipswich QLD 4305</v>
      </c>
    </row>
    <row r="203" spans="2:9" ht="41.25" customHeight="1" x14ac:dyDescent="0.2">
      <c r="B203" s="4">
        <v>197</v>
      </c>
      <c r="C203" s="16" t="str">
        <f>IFERROR(INDEX(MasterTable[],MATCH(SearchResults[[#This Row],[Search Result]],MasterTable[Search Rank],0),1),"")</f>
        <v>Electricity, Gas, Water And Waste</v>
      </c>
      <c r="D203" s="16" t="str">
        <f>IFERROR(INDEX(MasterTable[],MATCH(SearchResults[[#This Row],[Search Result]],MasterTable[Search Rank],0),2),"")</f>
        <v>Water Supply, Sewerage and Drainage</v>
      </c>
      <c r="E203" s="16" t="str">
        <f>IFERROR(INDEX(MasterTable[],MATCH(SearchResults[[#This Row],[Search Result]],MasterTable[Search Rank],0),3),"")</f>
        <v>Stormwater WA</v>
      </c>
      <c r="F203" s="21" t="str">
        <f>IFERROR(INDEX(MasterTable[],MATCH(SearchResults[[#This Row],[Search Result]],MasterTable[Search Rank],0),4),"")</f>
        <v>http://www.stormwaterwa.asn.au/</v>
      </c>
      <c r="G203" s="21" t="str">
        <f>IFERROR(INDEX(MasterTable[],MATCH(SearchResults[[#This Row],[Search Result]],MasterTable[Search Rank],0),5),"")</f>
        <v>08 9328 4663</v>
      </c>
      <c r="H203" s="21" t="str">
        <f>IFERROR(INDEX(MasterTable[],MATCH(SearchResults[[#This Row],[Search Result]],MasterTable[Search Rank],0),6),"")</f>
        <v>info@stormwaterwa.asn.au</v>
      </c>
      <c r="I203" s="21" t="str">
        <f>IFERROR(INDEX(MasterTable[],MATCH(SearchResults[[#This Row],[Search Result]],MasterTable[Search Rank],0),7),"")</f>
        <v>622 Newcastle Street, Leederville WA 6007</v>
      </c>
    </row>
    <row r="204" spans="2:9" ht="41.25" customHeight="1" x14ac:dyDescent="0.2">
      <c r="B204" s="4">
        <v>198</v>
      </c>
      <c r="C204" s="16" t="str">
        <f>IFERROR(INDEX(MasterTable[],MATCH(SearchResults[[#This Row],[Search Result]],MasterTable[Search Rank],0),1),"")</f>
        <v>Financial &amp; Insurance Services</v>
      </c>
      <c r="D204" s="16" t="str">
        <f>IFERROR(INDEX(MasterTable[],MATCH(SearchResults[[#This Row],[Search Result]],MasterTable[Search Rank],0),2),"")</f>
        <v>Banking, Financial Intermediaries, and Payments</v>
      </c>
      <c r="E204" s="16" t="str">
        <f>IFERROR(INDEX(MasterTable[],MATCH(SearchResults[[#This Row],[Search Result]],MasterTable[Search Rank],0),3),"")</f>
        <v>Australian Bankers Association</v>
      </c>
      <c r="F204" s="21" t="str">
        <f>IFERROR(INDEX(MasterTable[],MATCH(SearchResults[[#This Row],[Search Result]],MasterTable[Search Rank],0),4),"")</f>
        <v>http://www.bankers.asn.au/</v>
      </c>
      <c r="G204" s="21" t="str">
        <f>IFERROR(INDEX(MasterTable[],MATCH(SearchResults[[#This Row],[Search Result]],MasterTable[Search Rank],0),5),"")</f>
        <v>02 8298 0417</v>
      </c>
      <c r="H204" s="21" t="str">
        <f>IFERROR(INDEX(MasterTable[],MATCH(SearchResults[[#This Row],[Search Result]],MasterTable[Search Rank],0),6),"")</f>
        <v>N/A</v>
      </c>
      <c r="I204" s="21" t="str">
        <f>IFERROR(INDEX(MasterTable[],MATCH(SearchResults[[#This Row],[Search Result]],MasterTable[Search Rank],0),7),"")</f>
        <v>Level 3, 56 Pitt Street, Sydney NSW 2000</v>
      </c>
    </row>
    <row r="205" spans="2:9" ht="41.25" customHeight="1" x14ac:dyDescent="0.2">
      <c r="B205" s="4">
        <v>199</v>
      </c>
      <c r="C205" s="16" t="str">
        <f>IFERROR(INDEX(MasterTable[],MATCH(SearchResults[[#This Row],[Search Result]],MasterTable[Search Rank],0),1),"")</f>
        <v>Financial &amp; Insurance Services</v>
      </c>
      <c r="D205" s="16" t="str">
        <f>IFERROR(INDEX(MasterTable[],MATCH(SearchResults[[#This Row],[Search Result]],MasterTable[Search Rank],0),2),"")</f>
        <v>Banking, Financial Intermediaries, and Payments</v>
      </c>
      <c r="E205" s="16" t="str">
        <f>IFERROR(INDEX(MasterTable[],MATCH(SearchResults[[#This Row],[Search Result]],MasterTable[Search Rank],0),3),"")</f>
        <v>Customer Owned Banking Association</v>
      </c>
      <c r="F205" s="21" t="str">
        <f>IFERROR(INDEX(MasterTable[],MATCH(SearchResults[[#This Row],[Search Result]],MasterTable[Search Rank],0),4),"")</f>
        <v>http://www.customerownedbanking.asn.au/</v>
      </c>
      <c r="G205" s="21" t="str">
        <f>IFERROR(INDEX(MasterTable[],MATCH(SearchResults[[#This Row],[Search Result]],MasterTable[Search Rank],0),5),"")</f>
        <v>02 8035 8400</v>
      </c>
      <c r="H205" s="21" t="str">
        <f>IFERROR(INDEX(MasterTable[],MATCH(SearchResults[[#This Row],[Search Result]],MasterTable[Search Rank],0),6),"")</f>
        <v>info@coba.asn.au</v>
      </c>
      <c r="I205" s="21" t="str">
        <f>IFERROR(INDEX(MasterTable[],MATCH(SearchResults[[#This Row],[Search Result]],MasterTable[Search Rank],0),7),"")</f>
        <v>GPO Box 4686, Sydney NSW 2001</v>
      </c>
    </row>
    <row r="206" spans="2:9" ht="41.25" customHeight="1" x14ac:dyDescent="0.2">
      <c r="B206" s="4">
        <v>200</v>
      </c>
      <c r="C206" s="16" t="str">
        <f>IFERROR(INDEX(MasterTable[],MATCH(SearchResults[[#This Row],[Search Result]],MasterTable[Search Rank],0),1),"")</f>
        <v>Financial &amp; Insurance Services</v>
      </c>
      <c r="D206" s="16" t="str">
        <f>IFERROR(INDEX(MasterTable[],MATCH(SearchResults[[#This Row],[Search Result]],MasterTable[Search Rank],0),2),"")</f>
        <v>Banking, Financial Intermediaries, and Payments</v>
      </c>
      <c r="E206" s="16" t="str">
        <f>IFERROR(INDEX(MasterTable[],MATCH(SearchResults[[#This Row],[Search Result]],MasterTable[Search Rank],0),3),"")</f>
        <v>Australian Payments Clearing Association</v>
      </c>
      <c r="F206" s="21" t="str">
        <f>IFERROR(INDEX(MasterTable[],MATCH(SearchResults[[#This Row],[Search Result]],MasterTable[Search Rank],0),4),"")</f>
        <v>http://www.apca.com.au/</v>
      </c>
      <c r="G206" s="21" t="str">
        <f>IFERROR(INDEX(MasterTable[],MATCH(SearchResults[[#This Row],[Search Result]],MasterTable[Search Rank],0),5),"")</f>
        <v>02 9216 4888</v>
      </c>
      <c r="H206" s="21" t="str">
        <f>IFERROR(INDEX(MasterTable[],MATCH(SearchResults[[#This Row],[Search Result]],MasterTable[Search Rank],0),6),"")</f>
        <v>info@apca.com.au</v>
      </c>
      <c r="I206" s="21" t="str">
        <f>IFERROR(INDEX(MasterTable[],MATCH(SearchResults[[#This Row],[Search Result]],MasterTable[Search Rank],0),7),"")</f>
        <v>GPO Box 4893, Sydney NSW 2001</v>
      </c>
    </row>
    <row r="207" spans="2:9" ht="41.25" customHeight="1" x14ac:dyDescent="0.2">
      <c r="B207" s="4">
        <v>201</v>
      </c>
      <c r="C207" s="16" t="str">
        <f>IFERROR(INDEX(MasterTable[],MATCH(SearchResults[[#This Row],[Search Result]],MasterTable[Search Rank],0),1),"")</f>
        <v>Financial &amp; Insurance Services</v>
      </c>
      <c r="D207" s="16" t="str">
        <f>IFERROR(INDEX(MasterTable[],MATCH(SearchResults[[#This Row],[Search Result]],MasterTable[Search Rank],0),2),"")</f>
        <v>Banking, Financial Intermediaries, and Payments</v>
      </c>
      <c r="E207" s="16" t="str">
        <f>IFERROR(INDEX(MasterTable[],MATCH(SearchResults[[#This Row],[Search Result]],MasterTable[Search Rank],0),3),"")</f>
        <v>National Credit Providers Association</v>
      </c>
      <c r="F207" s="21" t="str">
        <f>IFERROR(INDEX(MasterTable[],MATCH(SearchResults[[#This Row],[Search Result]],MasterTable[Search Rank],0),4),"")</f>
        <v>http://www.ncpa.net.au/</v>
      </c>
      <c r="G207" s="21" t="str">
        <f>IFERROR(INDEX(MasterTable[],MATCH(SearchResults[[#This Row],[Search Result]],MasterTable[Search Rank],0),5),"")</f>
        <v>07 3269 3300</v>
      </c>
      <c r="H207" s="21" t="str">
        <f>IFERROR(INDEX(MasterTable[],MATCH(SearchResults[[#This Row],[Search Result]],MasterTable[Search Rank],0),6),"")</f>
        <v>N/A</v>
      </c>
      <c r="I207" s="21" t="str">
        <f>IFERROR(INDEX(MasterTable[],MATCH(SearchResults[[#This Row],[Search Result]],MasterTable[Search Rank],0),7),"")</f>
        <v>Level 1, Suite 380, 241 Adelaide Street, Brisbane QLD 4000</v>
      </c>
    </row>
    <row r="208" spans="2:9" ht="41.25" customHeight="1" x14ac:dyDescent="0.2">
      <c r="B208" s="4">
        <v>202</v>
      </c>
      <c r="C208" s="16" t="str">
        <f>IFERROR(INDEX(MasterTable[],MATCH(SearchResults[[#This Row],[Search Result]],MasterTable[Search Rank],0),1),"")</f>
        <v>Financial &amp; Insurance Services</v>
      </c>
      <c r="D208" s="16" t="str">
        <f>IFERROR(INDEX(MasterTable[],MATCH(SearchResults[[#This Row],[Search Result]],MasterTable[Search Rank],0),2),"")</f>
        <v>Banking, Financial Intermediaries, and Payments</v>
      </c>
      <c r="E208" s="16" t="str">
        <f>IFERROR(INDEX(MasterTable[],MATCH(SearchResults[[#This Row],[Search Result]],MasterTable[Search Rank],0),3),"")</f>
        <v>Australian Institute of Credit Management</v>
      </c>
      <c r="F208" s="21" t="str">
        <f>IFERROR(INDEX(MasterTable[],MATCH(SearchResults[[#This Row],[Search Result]],MasterTable[Search Rank],0),4),"")</f>
        <v>http://aicm.com.au/</v>
      </c>
      <c r="G208" s="21" t="str">
        <f>IFERROR(INDEX(MasterTable[],MATCH(SearchResults[[#This Row],[Search Result]],MasterTable[Search Rank],0),5),"")</f>
        <v>1300 560 996</v>
      </c>
      <c r="H208" s="21" t="str">
        <f>IFERROR(INDEX(MasterTable[],MATCH(SearchResults[[#This Row],[Search Result]],MasterTable[Search Rank],0),6),"")</f>
        <v>N/A</v>
      </c>
      <c r="I208" s="21" t="str">
        <f>IFERROR(INDEX(MasterTable[],MATCH(SearchResults[[#This Row],[Search Result]],MasterTable[Search Rank],0),7),"")</f>
        <v>PO Box 64, St Leonards NSW 1590</v>
      </c>
    </row>
    <row r="209" spans="2:9" ht="41.25" customHeight="1" x14ac:dyDescent="0.2">
      <c r="B209" s="4">
        <v>203</v>
      </c>
      <c r="C209" s="16" t="str">
        <f>IFERROR(INDEX(MasterTable[],MATCH(SearchResults[[#This Row],[Search Result]],MasterTable[Search Rank],0),1),"")</f>
        <v>Financial &amp; Insurance Services</v>
      </c>
      <c r="D209" s="16" t="str">
        <f>IFERROR(INDEX(MasterTable[],MATCH(SearchResults[[#This Row],[Search Result]],MasterTable[Search Rank],0),2),"")</f>
        <v>Financial Asset Investing &amp; Superannuation</v>
      </c>
      <c r="E209" s="16" t="str">
        <f>IFERROR(INDEX(MasterTable[],MATCH(SearchResults[[#This Row],[Search Result]],MasterTable[Search Rank],0),3),"")</f>
        <v>Association of Superannuation Funds of Australia</v>
      </c>
      <c r="F209" s="21" t="str">
        <f>IFERROR(INDEX(MasterTable[],MATCH(SearchResults[[#This Row],[Search Result]],MasterTable[Search Rank],0),4),"")</f>
        <v>https://www.superannuation.asn.au/</v>
      </c>
      <c r="G209" s="21" t="str">
        <f>IFERROR(INDEX(MasterTable[],MATCH(SearchResults[[#This Row],[Search Result]],MasterTable[Search Rank],0),5),"")</f>
        <v>1800 812 798</v>
      </c>
      <c r="H209" s="21" t="str">
        <f>IFERROR(INDEX(MasterTable[],MATCH(SearchResults[[#This Row],[Search Result]],MasterTable[Search Rank],0),6),"")</f>
        <v>N/A</v>
      </c>
      <c r="I209" s="21" t="str">
        <f>IFERROR(INDEX(MasterTable[],MATCH(SearchResults[[#This Row],[Search Result]],MasterTable[Search Rank],0),7),"")</f>
        <v xml:space="preserve">PO Box 1485, Sydney NSW 2001 </v>
      </c>
    </row>
    <row r="210" spans="2:9" ht="41.25" customHeight="1" x14ac:dyDescent="0.2">
      <c r="B210" s="4">
        <v>204</v>
      </c>
      <c r="C210" s="16" t="str">
        <f>IFERROR(INDEX(MasterTable[],MATCH(SearchResults[[#This Row],[Search Result]],MasterTable[Search Rank],0),1),"")</f>
        <v>Financial &amp; Insurance Services</v>
      </c>
      <c r="D210" s="16" t="str">
        <f>IFERROR(INDEX(MasterTable[],MATCH(SearchResults[[#This Row],[Search Result]],MasterTable[Search Rank],0),2),"")</f>
        <v>Financial Asset Investing &amp; Superannuation</v>
      </c>
      <c r="E210" s="16" t="str">
        <f>IFERROR(INDEX(MasterTable[],MATCH(SearchResults[[#This Row],[Search Result]],MasterTable[Search Rank],0),3),"")</f>
        <v>Australian Financial Markets Association</v>
      </c>
      <c r="F210" s="21" t="str">
        <f>IFERROR(INDEX(MasterTable[],MATCH(SearchResults[[#This Row],[Search Result]],MasterTable[Search Rank],0),4),"")</f>
        <v>http://www.afma.com.au/</v>
      </c>
      <c r="G210" s="21" t="str">
        <f>IFERROR(INDEX(MasterTable[],MATCH(SearchResults[[#This Row],[Search Result]],MasterTable[Search Rank],0),5),"")</f>
        <v>02 9776 7900</v>
      </c>
      <c r="H210" s="21" t="str">
        <f>IFERROR(INDEX(MasterTable[],MATCH(SearchResults[[#This Row],[Search Result]],MasterTable[Search Rank],0),6),"")</f>
        <v>secretariat@afma.com.au</v>
      </c>
      <c r="I210" s="21" t="str">
        <f>IFERROR(INDEX(MasterTable[],MATCH(SearchResults[[#This Row],[Search Result]],MasterTable[Search Rank],0),7),"")</f>
        <v>GPO Box 3655, Sydney NSW 2001</v>
      </c>
    </row>
    <row r="211" spans="2:9" ht="41.25" customHeight="1" x14ac:dyDescent="0.2">
      <c r="B211" s="4">
        <v>205</v>
      </c>
      <c r="C211" s="16" t="str">
        <f>IFERROR(INDEX(MasterTable[],MATCH(SearchResults[[#This Row],[Search Result]],MasterTable[Search Rank],0),1),"")</f>
        <v>Financial &amp; Insurance Services</v>
      </c>
      <c r="D211" s="16" t="str">
        <f>IFERROR(INDEX(MasterTable[],MATCH(SearchResults[[#This Row],[Search Result]],MasterTable[Search Rank],0),2),"")</f>
        <v>Financial Asset Investing &amp; Superannuation</v>
      </c>
      <c r="E211" s="16" t="str">
        <f>IFERROR(INDEX(MasterTable[],MATCH(SearchResults[[#This Row],[Search Result]],MasterTable[Search Rank],0),3),"")</f>
        <v>Stockbrokers Association of Australia</v>
      </c>
      <c r="F211" s="21" t="str">
        <f>IFERROR(INDEX(MasterTable[],MATCH(SearchResults[[#This Row],[Search Result]],MasterTable[Search Rank],0),4),"")</f>
        <v>http://www.stockbrokers.org.au/</v>
      </c>
      <c r="G211" s="21" t="str">
        <f>IFERROR(INDEX(MasterTable[],MATCH(SearchResults[[#This Row],[Search Result]],MasterTable[Search Rank],0),5),"")</f>
        <v>02 8080 3200</v>
      </c>
      <c r="H211" s="21" t="str">
        <f>IFERROR(INDEX(MasterTable[],MATCH(SearchResults[[#This Row],[Search Result]],MasterTable[Search Rank],0),6),"")</f>
        <v>N/A</v>
      </c>
      <c r="I211" s="21" t="str">
        <f>IFERROR(INDEX(MasterTable[],MATCH(SearchResults[[#This Row],[Search Result]],MasterTable[Search Rank],0),7),"")</f>
        <v>PO Box R1461, Royal Exchange NSW 1225</v>
      </c>
    </row>
    <row r="212" spans="2:9" ht="41.25" customHeight="1" x14ac:dyDescent="0.2">
      <c r="B212" s="4">
        <v>206</v>
      </c>
      <c r="C212" s="16" t="str">
        <f>IFERROR(INDEX(MasterTable[],MATCH(SearchResults[[#This Row],[Search Result]],MasterTable[Search Rank],0),1),"")</f>
        <v>Financial &amp; Insurance Services</v>
      </c>
      <c r="D212" s="16" t="str">
        <f>IFERROR(INDEX(MasterTable[],MATCH(SearchResults[[#This Row],[Search Result]],MasterTable[Search Rank],0),2),"")</f>
        <v>Financial Asset Investing &amp; Superannuation</v>
      </c>
      <c r="E212" s="16" t="str">
        <f>IFERROR(INDEX(MasterTable[],MATCH(SearchResults[[#This Row],[Search Result]],MasterTable[Search Rank],0),3),"")</f>
        <v>Mortgage &amp; Finance Association of Australia</v>
      </c>
      <c r="F212" s="21" t="str">
        <f>IFERROR(INDEX(MasterTable[],MATCH(SearchResults[[#This Row],[Search Result]],MasterTable[Search Rank],0),4),"")</f>
        <v>https://www.mfaa.com.au</v>
      </c>
      <c r="G212" s="21" t="str">
        <f>IFERROR(INDEX(MasterTable[],MATCH(SearchResults[[#This Row],[Search Result]],MasterTable[Search Rank],0),5),"")</f>
        <v>1300 554 817</v>
      </c>
      <c r="H212" s="21" t="str">
        <f>IFERROR(INDEX(MasterTable[],MATCH(SearchResults[[#This Row],[Search Result]],MasterTable[Search Rank],0),6),"")</f>
        <v>evan@mfaa.com.au</v>
      </c>
      <c r="I212" s="21" t="str">
        <f>IFERROR(INDEX(MasterTable[],MATCH(SearchResults[[#This Row],[Search Result]],MasterTable[Search Rank],0),7),"")</f>
        <v>GPO Box 144, Sydney NSW 2001</v>
      </c>
    </row>
    <row r="213" spans="2:9" ht="41.25" customHeight="1" x14ac:dyDescent="0.2">
      <c r="B213" s="4">
        <v>207</v>
      </c>
      <c r="C213" s="16" t="str">
        <f>IFERROR(INDEX(MasterTable[],MATCH(SearchResults[[#This Row],[Search Result]],MasterTable[Search Rank],0),1),"")</f>
        <v>Financial &amp; Insurance Services</v>
      </c>
      <c r="D213" s="16" t="str">
        <f>IFERROR(INDEX(MasterTable[],MATCH(SearchResults[[#This Row],[Search Result]],MasterTable[Search Rank],0),2),"")</f>
        <v>Financial Asset Investing &amp; Superannuation</v>
      </c>
      <c r="E213" s="16" t="str">
        <f>IFERROR(INDEX(MasterTable[],MATCH(SearchResults[[#This Row],[Search Result]],MasterTable[Search Rank],0),3),"")</f>
        <v>Financial Planning Association of Australia</v>
      </c>
      <c r="F213" s="21" t="str">
        <f>IFERROR(INDEX(MasterTable[],MATCH(SearchResults[[#This Row],[Search Result]],MasterTable[Search Rank],0),4),"")</f>
        <v>http://fpa.com.au/</v>
      </c>
      <c r="G213" s="21" t="str">
        <f>IFERROR(INDEX(MasterTable[],MATCH(SearchResults[[#This Row],[Search Result]],MasterTable[Search Rank],0),5),"")</f>
        <v>1300 337 301</v>
      </c>
      <c r="H213" s="21" t="str">
        <f>IFERROR(INDEX(MasterTable[],MATCH(SearchResults[[#This Row],[Search Result]],MasterTable[Search Rank],0),6),"")</f>
        <v>fpa@fpa.com.au</v>
      </c>
      <c r="I213" s="21" t="str">
        <f>IFERROR(INDEX(MasterTable[],MATCH(SearchResults[[#This Row],[Search Result]],MasterTable[Search Rank],0),7),"")</f>
        <v>GPO Box 4285, Sydney NSW 2001</v>
      </c>
    </row>
    <row r="214" spans="2:9" ht="41.25" customHeight="1" x14ac:dyDescent="0.2">
      <c r="B214" s="4">
        <v>208</v>
      </c>
      <c r="C214" s="16" t="str">
        <f>IFERROR(INDEX(MasterTable[],MATCH(SearchResults[[#This Row],[Search Result]],MasterTable[Search Rank],0),1),"")</f>
        <v>Financial &amp; Insurance Services</v>
      </c>
      <c r="D214" s="16" t="str">
        <f>IFERROR(INDEX(MasterTable[],MATCH(SearchResults[[#This Row],[Search Result]],MasterTable[Search Rank],0),2),"")</f>
        <v>Financial Asset Investing &amp; Superannuation</v>
      </c>
      <c r="E214" s="16" t="str">
        <f>IFERROR(INDEX(MasterTable[],MATCH(SearchResults[[#This Row],[Search Result]],MasterTable[Search Rank],0),3),"")</f>
        <v>Financial Services Council</v>
      </c>
      <c r="F214" s="21" t="str">
        <f>IFERROR(INDEX(MasterTable[],MATCH(SearchResults[[#This Row],[Search Result]],MasterTable[Search Rank],0),4),"")</f>
        <v>http://www.fsc.org.au/</v>
      </c>
      <c r="G214" s="21" t="str">
        <f>IFERROR(INDEX(MasterTable[],MATCH(SearchResults[[#This Row],[Search Result]],MasterTable[Search Rank],0),5),"")</f>
        <v>02 9299 3022</v>
      </c>
      <c r="H214" s="21" t="str">
        <f>IFERROR(INDEX(MasterTable[],MATCH(SearchResults[[#This Row],[Search Result]],MasterTable[Search Rank],0),6),"")</f>
        <v>info@fsc.org.au</v>
      </c>
      <c r="I214" s="21" t="str">
        <f>IFERROR(INDEX(MasterTable[],MATCH(SearchResults[[#This Row],[Search Result]],MasterTable[Search Rank],0),7),"")</f>
        <v>Level 24, 44 Market Street, Sydney NSW 2000</v>
      </c>
    </row>
    <row r="215" spans="2:9" ht="41.25" customHeight="1" x14ac:dyDescent="0.2">
      <c r="B215" s="4">
        <v>209</v>
      </c>
      <c r="C215" s="16" t="str">
        <f>IFERROR(INDEX(MasterTable[],MATCH(SearchResults[[#This Row],[Search Result]],MasterTable[Search Rank],0),1),"")</f>
        <v>Financial &amp; Insurance Services</v>
      </c>
      <c r="D215" s="16" t="str">
        <f>IFERROR(INDEX(MasterTable[],MATCH(SearchResults[[#This Row],[Search Result]],MasterTable[Search Rank],0),2),"")</f>
        <v>Insurance</v>
      </c>
      <c r="E215" s="16" t="str">
        <f>IFERROR(INDEX(MasterTable[],MATCH(SearchResults[[#This Row],[Search Result]],MasterTable[Search Rank],0),3),"")</f>
        <v>Insurance Council of Australia</v>
      </c>
      <c r="F215" s="21" t="str">
        <f>IFERROR(INDEX(MasterTable[],MATCH(SearchResults[[#This Row],[Search Result]],MasterTable[Search Rank],0),4),"")</f>
        <v>http://www.insurancecouncil.com.au/</v>
      </c>
      <c r="G215" s="21" t="str">
        <f>IFERROR(INDEX(MasterTable[],MATCH(SearchResults[[#This Row],[Search Result]],MasterTable[Search Rank],0),5),"")</f>
        <v>1300 728 228</v>
      </c>
      <c r="H215" s="21" t="str">
        <f>IFERROR(INDEX(MasterTable[],MATCH(SearchResults[[#This Row],[Search Result]],MasterTable[Search Rank],0),6),"")</f>
        <v>N/A</v>
      </c>
      <c r="I215" s="21" t="str">
        <f>IFERROR(INDEX(MasterTable[],MATCH(SearchResults[[#This Row],[Search Result]],MasterTable[Search Rank],0),7),"")</f>
        <v>PO Box R1832, Royal Exchange, Sydney NSW 1225</v>
      </c>
    </row>
    <row r="216" spans="2:9" ht="41.25" customHeight="1" x14ac:dyDescent="0.2">
      <c r="B216" s="4">
        <v>210</v>
      </c>
      <c r="C216" s="16" t="str">
        <f>IFERROR(INDEX(MasterTable[],MATCH(SearchResults[[#This Row],[Search Result]],MasterTable[Search Rank],0),1),"")</f>
        <v>Financial &amp; Insurance Services</v>
      </c>
      <c r="D216" s="16" t="str">
        <f>IFERROR(INDEX(MasterTable[],MATCH(SearchResults[[#This Row],[Search Result]],MasterTable[Search Rank],0),2),"")</f>
        <v>Insurance</v>
      </c>
      <c r="E216" s="16" t="str">
        <f>IFERROR(INDEX(MasterTable[],MATCH(SearchResults[[#This Row],[Search Result]],MasterTable[Search Rank],0),3),"")</f>
        <v>Private Healthcare Australia</v>
      </c>
      <c r="F216" s="21" t="str">
        <f>IFERROR(INDEX(MasterTable[],MATCH(SearchResults[[#This Row],[Search Result]],MasterTable[Search Rank],0),4),"")</f>
        <v>https://www.privatehealthcareaustralia.org.au/</v>
      </c>
      <c r="G216" s="21" t="str">
        <f>IFERROR(INDEX(MasterTable[],MATCH(SearchResults[[#This Row],[Search Result]],MasterTable[Search Rank],0),5),"")</f>
        <v>02 6202 1000</v>
      </c>
      <c r="H216" s="21" t="str">
        <f>IFERROR(INDEX(MasterTable[],MATCH(SearchResults[[#This Row],[Search Result]],MasterTable[Search Rank],0),6),"")</f>
        <v>admin@pha.org.au</v>
      </c>
      <c r="I216" s="21" t="str">
        <f>IFERROR(INDEX(MasterTable[],MATCH(SearchResults[[#This Row],[Search Result]],MasterTable[Search Rank],0),7),"")</f>
        <v>Unit 17G, Level 12 King Street, Deakin ACT 2600</v>
      </c>
    </row>
    <row r="217" spans="2:9" ht="41.25" customHeight="1" x14ac:dyDescent="0.2">
      <c r="B217" s="4">
        <v>211</v>
      </c>
      <c r="C217" s="16" t="str">
        <f>IFERROR(INDEX(MasterTable[],MATCH(SearchResults[[#This Row],[Search Result]],MasterTable[Search Rank],0),1),"")</f>
        <v>Financial &amp; Insurance Services</v>
      </c>
      <c r="D217" s="16" t="str">
        <f>IFERROR(INDEX(MasterTable[],MATCH(SearchResults[[#This Row],[Search Result]],MasterTable[Search Rank],0),2),"")</f>
        <v>Insurance</v>
      </c>
      <c r="E217" s="16" t="str">
        <f>IFERROR(INDEX(MasterTable[],MATCH(SearchResults[[#This Row],[Search Result]],MasterTable[Search Rank],0),3),"")</f>
        <v xml:space="preserve">Private Health Insurance Intermediaries Association </v>
      </c>
      <c r="F217" s="21" t="str">
        <f>IFERROR(INDEX(MasterTable[],MATCH(SearchResults[[#This Row],[Search Result]],MasterTable[Search Rank],0),4),"")</f>
        <v>http://phiia.com.au/</v>
      </c>
      <c r="G217" s="21" t="str">
        <f>IFERROR(INDEX(MasterTable[],MATCH(SearchResults[[#This Row],[Search Result]],MasterTable[Search Rank],0),5),"")</f>
        <v>03 9229 3896</v>
      </c>
      <c r="H217" s="21" t="str">
        <f>IFERROR(INDEX(MasterTable[],MATCH(SearchResults[[#This Row],[Search Result]],MasterTable[Search Rank],0),6),"")</f>
        <v>david.wright@improve.org.au</v>
      </c>
      <c r="I217" s="21" t="str">
        <f>IFERROR(INDEX(MasterTable[],MATCH(SearchResults[[#This Row],[Search Result]],MasterTable[Search Rank],0),7),"")</f>
        <v>Level 40, 140 Williams Street, Melbourne VIC 3000</v>
      </c>
    </row>
    <row r="218" spans="2:9" ht="41.25" customHeight="1" x14ac:dyDescent="0.2">
      <c r="B218" s="4">
        <v>212</v>
      </c>
      <c r="C218" s="16" t="str">
        <f>IFERROR(INDEX(MasterTable[],MATCH(SearchResults[[#This Row],[Search Result]],MasterTable[Search Rank],0),1),"")</f>
        <v>Financial &amp; Insurance Services</v>
      </c>
      <c r="D218" s="16" t="str">
        <f>IFERROR(INDEX(MasterTable[],MATCH(SearchResults[[#This Row],[Search Result]],MasterTable[Search Rank],0),2),"")</f>
        <v>Insurance</v>
      </c>
      <c r="E218" s="16" t="str">
        <f>IFERROR(INDEX(MasterTable[],MATCH(SearchResults[[#This Row],[Search Result]],MasterTable[Search Rank],0),3),"")</f>
        <v>National Insurance Brokers Association</v>
      </c>
      <c r="F218" s="21" t="str">
        <f>IFERROR(INDEX(MasterTable[],MATCH(SearchResults[[#This Row],[Search Result]],MasterTable[Search Rank],0),4),"")</f>
        <v>https://www.niba.com.au</v>
      </c>
      <c r="G218" s="21" t="str">
        <f>IFERROR(INDEX(MasterTable[],MATCH(SearchResults[[#This Row],[Search Result]],MasterTable[Search Rank],0),5),"")</f>
        <v>02 9459 4300</v>
      </c>
      <c r="H218" s="21" t="str">
        <f>IFERROR(INDEX(MasterTable[],MATCH(SearchResults[[#This Row],[Search Result]],MasterTable[Search Rank],0),6),"")</f>
        <v>niba@niba.com.au</v>
      </c>
      <c r="I218" s="21" t="str">
        <f>IFERROR(INDEX(MasterTable[],MATCH(SearchResults[[#This Row],[Search Result]],MasterTable[Search Rank],0),7),"")</f>
        <v>Level 11, 20 Berry Street, North Sydney NSW 2060</v>
      </c>
    </row>
    <row r="219" spans="2:9" ht="41.25" customHeight="1" x14ac:dyDescent="0.2">
      <c r="B219" s="4">
        <v>213</v>
      </c>
      <c r="C219" s="16" t="str">
        <f>IFERROR(INDEX(MasterTable[],MATCH(SearchResults[[#This Row],[Search Result]],MasterTable[Search Rank],0),1),"")</f>
        <v>General</v>
      </c>
      <c r="D219" s="16" t="str">
        <f>IFERROR(INDEX(MasterTable[],MATCH(SearchResults[[#This Row],[Search Result]],MasterTable[Search Rank],0),2),"")</f>
        <v>General</v>
      </c>
      <c r="E219" s="16" t="str">
        <f>IFERROR(INDEX(MasterTable[],MATCH(SearchResults[[#This Row],[Search Result]],MasterTable[Search Rank],0),3),"")</f>
        <v>Australian Chamber of Commerce and Industry</v>
      </c>
      <c r="F219" s="21" t="str">
        <f>IFERROR(INDEX(MasterTable[],MATCH(SearchResults[[#This Row],[Search Result]],MasterTable[Search Rank],0),4),"")</f>
        <v>https://www.acci.asn.au/</v>
      </c>
      <c r="G219" s="21" t="str">
        <f>IFERROR(INDEX(MasterTable[],MATCH(SearchResults[[#This Row],[Search Result]],MasterTable[Search Rank],0),5),"")</f>
        <v>02 6270 8000</v>
      </c>
      <c r="H219" s="21" t="str">
        <f>IFERROR(INDEX(MasterTable[],MATCH(SearchResults[[#This Row],[Search Result]],MasterTable[Search Rank],0),6),"")</f>
        <v>info@acci.asn.au</v>
      </c>
      <c r="I219" s="21" t="str">
        <f>IFERROR(INDEX(MasterTable[],MATCH(SearchResults[[#This Row],[Search Result]],MasterTable[Search Rank],0),7),"")</f>
        <v xml:space="preserve">PO Box 6005, Kingston ACT 2604     </v>
      </c>
    </row>
    <row r="220" spans="2:9" ht="41.25" customHeight="1" x14ac:dyDescent="0.2">
      <c r="B220" s="4">
        <v>214</v>
      </c>
      <c r="C220" s="16" t="str">
        <f>IFERROR(INDEX(MasterTable[],MATCH(SearchResults[[#This Row],[Search Result]],MasterTable[Search Rank],0),1),"")</f>
        <v>General</v>
      </c>
      <c r="D220" s="16" t="str">
        <f>IFERROR(INDEX(MasterTable[],MATCH(SearchResults[[#This Row],[Search Result]],MasterTable[Search Rank],0),2),"")</f>
        <v>General</v>
      </c>
      <c r="E220" s="16" t="str">
        <f>IFERROR(INDEX(MasterTable[],MATCH(SearchResults[[#This Row],[Search Result]],MasterTable[Search Rank],0),3),"")</f>
        <v>Native Title Corporations (Representative Aboriginal and Torres Strait Islander Bodies)</v>
      </c>
      <c r="F220" s="21" t="str">
        <f>IFERROR(INDEX(MasterTable[],MATCH(SearchResults[[#This Row],[Search Result]],MasterTable[Search Rank],0),4),"")</f>
        <v>http://nativetitle.org.au/</v>
      </c>
      <c r="G220" s="21" t="str">
        <f>IFERROR(INDEX(MasterTable[],MATCH(SearchResults[[#This Row],[Search Result]],MasterTable[Search Rank],0),5),"")</f>
        <v>See website</v>
      </c>
      <c r="H220" s="21" t="str">
        <f>IFERROR(INDEX(MasterTable[],MATCH(SearchResults[[#This Row],[Search Result]],MasterTable[Search Rank],0),6),"")</f>
        <v>See website</v>
      </c>
      <c r="I220" s="21" t="str">
        <f>IFERROR(INDEX(MasterTable[],MATCH(SearchResults[[#This Row],[Search Result]],MasterTable[Search Rank],0),7),"")</f>
        <v>See website</v>
      </c>
    </row>
    <row r="221" spans="2:9" ht="41.25" customHeight="1" x14ac:dyDescent="0.2">
      <c r="B221" s="4">
        <v>215</v>
      </c>
      <c r="C221" s="16" t="str">
        <f>IFERROR(INDEX(MasterTable[],MATCH(SearchResults[[#This Row],[Search Result]],MasterTable[Search Rank],0),1),"")</f>
        <v>General</v>
      </c>
      <c r="D221" s="16" t="str">
        <f>IFERROR(INDEX(MasterTable[],MATCH(SearchResults[[#This Row],[Search Result]],MasterTable[Search Rank],0),2),"")</f>
        <v>General</v>
      </c>
      <c r="E221" s="16" t="str">
        <f>IFERROR(INDEX(MasterTable[],MATCH(SearchResults[[#This Row],[Search Result]],MasterTable[Search Rank],0),3),"")</f>
        <v>Combined Small Business Alliance of WA Inc.</v>
      </c>
      <c r="F221" s="21" t="str">
        <f>IFERROR(INDEX(MasterTable[],MATCH(SearchResults[[#This Row],[Search Result]],MasterTable[Search Rank],0),4),"")</f>
        <v>http://www.cosba.com.au/</v>
      </c>
      <c r="G221" s="21" t="str">
        <f>IFERROR(INDEX(MasterTable[],MATCH(SearchResults[[#This Row],[Search Result]],MasterTable[Search Rank],0),5),"")</f>
        <v>N/A</v>
      </c>
      <c r="H221" s="21" t="str">
        <f>IFERROR(INDEX(MasterTable[],MATCH(SearchResults[[#This Row],[Search Result]],MasterTable[Search Rank],0),6),"")</f>
        <v>ceo@cosba.com.au</v>
      </c>
      <c r="I221" s="21" t="str">
        <f>IFERROR(INDEX(MasterTable[],MATCH(SearchResults[[#This Row],[Search Result]],MasterTable[Search Rank],0),7),"")</f>
        <v>PO Box 2237, Midland DC WA 6936.</v>
      </c>
    </row>
    <row r="222" spans="2:9" ht="41.25" customHeight="1" x14ac:dyDescent="0.2">
      <c r="B222" s="4">
        <v>216</v>
      </c>
      <c r="C222" s="16" t="str">
        <f>IFERROR(INDEX(MasterTable[],MATCH(SearchResults[[#This Row],[Search Result]],MasterTable[Search Rank],0),1),"")</f>
        <v>General</v>
      </c>
      <c r="D222" s="16" t="str">
        <f>IFERROR(INDEX(MasterTable[],MATCH(SearchResults[[#This Row],[Search Result]],MasterTable[Search Rank],0),2),"")</f>
        <v>General</v>
      </c>
      <c r="E222" s="16" t="str">
        <f>IFERROR(INDEX(MasterTable[],MATCH(SearchResults[[#This Row],[Search Result]],MasterTable[Search Rank],0),3),"")</f>
        <v>Council of Small Business Australia</v>
      </c>
      <c r="F222" s="21" t="str">
        <f>IFERROR(INDEX(MasterTable[],MATCH(SearchResults[[#This Row],[Search Result]],MasterTable[Search Rank],0),4),"")</f>
        <v>http://www.cosboa.org.au/</v>
      </c>
      <c r="G222" s="21" t="str">
        <f>IFERROR(INDEX(MasterTable[],MATCH(SearchResults[[#This Row],[Search Result]],MasterTable[Search Rank],0),5),"")</f>
        <v>02 9431 8646</v>
      </c>
      <c r="H222" s="21" t="str">
        <f>IFERROR(INDEX(MasterTable[],MATCH(SearchResults[[#This Row],[Search Result]],MasterTable[Search Rank],0),6),"")</f>
        <v>N/A</v>
      </c>
      <c r="I222" s="21" t="str">
        <f>IFERROR(INDEX(MasterTable[],MATCH(SearchResults[[#This Row],[Search Result]],MasterTable[Search Rank],0),7),"")</f>
        <v>PO Box 576, Crows Nest NSW 1585</v>
      </c>
    </row>
    <row r="223" spans="2:9" ht="41.25" customHeight="1" x14ac:dyDescent="0.2">
      <c r="B223" s="4">
        <v>217</v>
      </c>
      <c r="C223" s="16" t="str">
        <f>IFERROR(INDEX(MasterTable[],MATCH(SearchResults[[#This Row],[Search Result]],MasterTable[Search Rank],0),1),"")</f>
        <v>General</v>
      </c>
      <c r="D223" s="16" t="str">
        <f>IFERROR(INDEX(MasterTable[],MATCH(SearchResults[[#This Row],[Search Result]],MasterTable[Search Rank],0),2),"")</f>
        <v>General</v>
      </c>
      <c r="E223" s="16" t="str">
        <f>IFERROR(INDEX(MasterTable[],MATCH(SearchResults[[#This Row],[Search Result]],MasterTable[Search Rank],0),3),"")</f>
        <v>Enterprise Learning Projects (Aboriginal small and micro business support organisation)</v>
      </c>
      <c r="F223" s="21" t="str">
        <f>IFERROR(INDEX(MasterTable[],MATCH(SearchResults[[#This Row],[Search Result]],MasterTable[Search Rank],0),4),"")</f>
        <v>http://www.elp.org.au/</v>
      </c>
      <c r="G223" s="21" t="str">
        <f>IFERROR(INDEX(MasterTable[],MATCH(SearchResults[[#This Row],[Search Result]],MasterTable[Search Rank],0),5),"")</f>
        <v>0406 351 508</v>
      </c>
      <c r="H223" s="21" t="str">
        <f>IFERROR(INDEX(MasterTable[],MATCH(SearchResults[[#This Row],[Search Result]],MasterTable[Search Rank],0),6),"")</f>
        <v>laura@elp.org.au</v>
      </c>
      <c r="I223" s="21" t="str">
        <f>IFERROR(INDEX(MasterTable[],MATCH(SearchResults[[#This Row],[Search Result]],MasterTable[Search Rank],0),7),"")</f>
        <v>N/A</v>
      </c>
    </row>
    <row r="224" spans="2:9" ht="41.25" customHeight="1" x14ac:dyDescent="0.2">
      <c r="B224" s="4">
        <v>218</v>
      </c>
      <c r="C224" s="16" t="str">
        <f>IFERROR(INDEX(MasterTable[],MATCH(SearchResults[[#This Row],[Search Result]],MasterTable[Search Rank],0),1),"")</f>
        <v>General</v>
      </c>
      <c r="D224" s="16" t="str">
        <f>IFERROR(INDEX(MasterTable[],MATCH(SearchResults[[#This Row],[Search Result]],MasterTable[Search Rank],0),2),"")</f>
        <v>General</v>
      </c>
      <c r="E224" s="16" t="str">
        <f>IFERROR(INDEX(MasterTable[],MATCH(SearchResults[[#This Row],[Search Result]],MasterTable[Search Rank],0),3),"")</f>
        <v>Committee for Economic Development of Australia</v>
      </c>
      <c r="F224" s="21" t="str">
        <f>IFERROR(INDEX(MasterTable[],MATCH(SearchResults[[#This Row],[Search Result]],MasterTable[Search Rank],0),4),"")</f>
        <v>https://www.ceda.com.au/</v>
      </c>
      <c r="G224" s="21" t="str">
        <f>IFERROR(INDEX(MasterTable[],MATCH(SearchResults[[#This Row],[Search Result]],MasterTable[Search Rank],0),5),"")</f>
        <v>08 9226 4799</v>
      </c>
      <c r="H224" s="21" t="str">
        <f>IFERROR(INDEX(MasterTable[],MATCH(SearchResults[[#This Row],[Search Result]],MasterTable[Search Rank],0),6),"")</f>
        <v>info@ceda.com.au</v>
      </c>
      <c r="I224" s="21" t="str">
        <f>IFERROR(INDEX(MasterTable[],MATCH(SearchResults[[#This Row],[Search Result]],MasterTable[Search Rank],0),7),"")</f>
        <v>PO Box 5631, St Georges Tce, Perth WA 6831</v>
      </c>
    </row>
    <row r="225" spans="2:9" ht="41.25" customHeight="1" x14ac:dyDescent="0.2">
      <c r="B225" s="4">
        <v>219</v>
      </c>
      <c r="C225" s="16" t="str">
        <f>IFERROR(INDEX(MasterTable[],MATCH(SearchResults[[#This Row],[Search Result]],MasterTable[Search Rank],0),1),"")</f>
        <v>General</v>
      </c>
      <c r="D225" s="16" t="str">
        <f>IFERROR(INDEX(MasterTable[],MATCH(SearchResults[[#This Row],[Search Result]],MasterTable[Search Rank],0),2),"")</f>
        <v>General</v>
      </c>
      <c r="E225" s="16" t="str">
        <f>IFERROR(INDEX(MasterTable[],MATCH(SearchResults[[#This Row],[Search Result]],MasterTable[Search Rank],0),3),"")</f>
        <v>Family Business Australia</v>
      </c>
      <c r="F225" s="21" t="str">
        <f>IFERROR(INDEX(MasterTable[],MATCH(SearchResults[[#This Row],[Search Result]],MasterTable[Search Rank],0),4),"")</f>
        <v>http://www.fambiz.org.au/</v>
      </c>
      <c r="G225" s="21" t="str">
        <f>IFERROR(INDEX(MasterTable[],MATCH(SearchResults[[#This Row],[Search Result]],MasterTable[Search Rank],0),5),"")</f>
        <v>0458 055 980</v>
      </c>
      <c r="H225" s="21" t="str">
        <f>IFERROR(INDEX(MasterTable[],MATCH(SearchResults[[#This Row],[Search Result]],MasterTable[Search Rank],0),6),"")</f>
        <v>fbawa@fambiz.org.au</v>
      </c>
      <c r="I225" s="21" t="str">
        <f>IFERROR(INDEX(MasterTable[],MATCH(SearchResults[[#This Row],[Search Result]],MasterTable[Search Rank],0),7),"")</f>
        <v>PO Box 2231, High Wycombe WA 6057</v>
      </c>
    </row>
    <row r="226" spans="2:9" ht="41.25" customHeight="1" x14ac:dyDescent="0.2">
      <c r="B226" s="4">
        <v>220</v>
      </c>
      <c r="C226" s="16" t="str">
        <f>IFERROR(INDEX(MasterTable[],MATCH(SearchResults[[#This Row],[Search Result]],MasterTable[Search Rank],0),1),"")</f>
        <v>General</v>
      </c>
      <c r="D226" s="16" t="str">
        <f>IFERROR(INDEX(MasterTable[],MATCH(SearchResults[[#This Row],[Search Result]],MasterTable[Search Rank],0),2),"")</f>
        <v>General</v>
      </c>
      <c r="E226" s="16" t="str">
        <f>IFERROR(INDEX(MasterTable[],MATCH(SearchResults[[#This Row],[Search Result]],MasterTable[Search Rank],0),3),"")</f>
        <v>Chamber of Commerce and Industry Western Australia</v>
      </c>
      <c r="F226" s="21" t="str">
        <f>IFERROR(INDEX(MasterTable[],MATCH(SearchResults[[#This Row],[Search Result]],MasterTable[Search Rank],0),4),"")</f>
        <v>http://cciwa.com/</v>
      </c>
      <c r="G226" s="21" t="str">
        <f>IFERROR(INDEX(MasterTable[],MATCH(SearchResults[[#This Row],[Search Result]],MasterTable[Search Rank],0),5),"")</f>
        <v>08 9365 7701</v>
      </c>
      <c r="H226" s="21" t="str">
        <f>IFERROR(INDEX(MasterTable[],MATCH(SearchResults[[#This Row],[Search Result]],MasterTable[Search Rank],0),6),"")</f>
        <v>advocacy@cciwa.com</v>
      </c>
      <c r="I226" s="21" t="str">
        <f>IFERROR(INDEX(MasterTable[],MATCH(SearchResults[[#This Row],[Search Result]],MasterTable[Search Rank],0),7),"")</f>
        <v>PO Box 6209, East Perth WA 6892</v>
      </c>
    </row>
    <row r="227" spans="2:9" ht="41.25" customHeight="1" x14ac:dyDescent="0.2">
      <c r="B227" s="4">
        <v>221</v>
      </c>
      <c r="C227" s="16" t="str">
        <f>IFERROR(INDEX(MasterTable[],MATCH(SearchResults[[#This Row],[Search Result]],MasterTable[Search Rank],0),1),"")</f>
        <v>General</v>
      </c>
      <c r="D227" s="16" t="str">
        <f>IFERROR(INDEX(MasterTable[],MATCH(SearchResults[[#This Row],[Search Result]],MasterTable[Search Rank],0),2),"")</f>
        <v>General</v>
      </c>
      <c r="E227" s="16" t="str">
        <f>IFERROR(INDEX(MasterTable[],MATCH(SearchResults[[#This Row],[Search Result]],MasterTable[Search Rank],0),3),"")</f>
        <v>Regional Chambers of Commerce and Industry Western Australia</v>
      </c>
      <c r="F227" s="21" t="str">
        <f>IFERROR(INDEX(MasterTable[],MATCH(SearchResults[[#This Row],[Search Result]],MasterTable[Search Rank],0),4),"")</f>
        <v>http://www.regionalchamberswa.com.au/</v>
      </c>
      <c r="G227" s="21" t="str">
        <f>IFERROR(INDEX(MasterTable[],MATCH(SearchResults[[#This Row],[Search Result]],MasterTable[Search Rank],0),5),"")</f>
        <v>0438 913 303</v>
      </c>
      <c r="H227" s="21" t="str">
        <f>IFERROR(INDEX(MasterTable[],MATCH(SearchResults[[#This Row],[Search Result]],MasterTable[Search Rank],0),6),"")</f>
        <v>ceo@regionalchamberswa.com.au</v>
      </c>
      <c r="I227" s="21" t="str">
        <f>IFERROR(INDEX(MasterTable[],MATCH(SearchResults[[#This Row],[Search Result]],MasterTable[Search Rank],0),7),"")</f>
        <v>PO Box 6209, East Perth WA 6892</v>
      </c>
    </row>
    <row r="228" spans="2:9" ht="41.25" customHeight="1" x14ac:dyDescent="0.2">
      <c r="B228" s="4">
        <v>222</v>
      </c>
      <c r="C228" s="16" t="str">
        <f>IFERROR(INDEX(MasterTable[],MATCH(SearchResults[[#This Row],[Search Result]],MasterTable[Search Rank],0),1),"")</f>
        <v>General</v>
      </c>
      <c r="D228" s="16" t="str">
        <f>IFERROR(INDEX(MasterTable[],MATCH(SearchResults[[#This Row],[Search Result]],MasterTable[Search Rank],0),2),"")</f>
        <v>General</v>
      </c>
      <c r="E228" s="16" t="str">
        <f>IFERROR(INDEX(MasterTable[],MATCH(SearchResults[[#This Row],[Search Result]],MasterTable[Search Rank],0),3),"")</f>
        <v>Regional Chambers of Commerce and Industry Western Australia</v>
      </c>
      <c r="F228" s="21" t="str">
        <f>IFERROR(INDEX(MasterTable[],MATCH(SearchResults[[#This Row],[Search Result]],MasterTable[Search Rank],0),4),"")</f>
        <v>http://www.regionalchamberswa.com.au/</v>
      </c>
      <c r="G228" s="21" t="str">
        <f>IFERROR(INDEX(MasterTable[],MATCH(SearchResults[[#This Row],[Search Result]],MasterTable[Search Rank],0),5),"")</f>
        <v>Also see website</v>
      </c>
      <c r="H228" s="21" t="str">
        <f>IFERROR(INDEX(MasterTable[],MATCH(SearchResults[[#This Row],[Search Result]],MasterTable[Search Rank],0),6),"")</f>
        <v>for contact details of individual</v>
      </c>
      <c r="I228" s="21" t="str">
        <f>IFERROR(INDEX(MasterTable[],MATCH(SearchResults[[#This Row],[Search Result]],MasterTable[Search Rank],0),7),"")</f>
        <v>Regional Chambers</v>
      </c>
    </row>
    <row r="229" spans="2:9" ht="41.25" customHeight="1" x14ac:dyDescent="0.2">
      <c r="B229" s="4">
        <v>223</v>
      </c>
      <c r="C229" s="16" t="str">
        <f>IFERROR(INDEX(MasterTable[],MATCH(SearchResults[[#This Row],[Search Result]],MasterTable[Search Rank],0),1),"")</f>
        <v>Health Care And Social Assistance</v>
      </c>
      <c r="D229" s="16" t="str">
        <f>IFERROR(INDEX(MasterTable[],MATCH(SearchResults[[#This Row],[Search Result]],MasterTable[Search Rank],0),2),"")</f>
        <v>Allied Health Services</v>
      </c>
      <c r="E229" s="16" t="str">
        <f>IFERROR(INDEX(MasterTable[],MATCH(SearchResults[[#This Row],[Search Result]],MasterTable[Search Rank],0),3),"")</f>
        <v>Australian Dental Industry Association</v>
      </c>
      <c r="F229" s="21" t="str">
        <f>IFERROR(INDEX(MasterTable[],MATCH(SearchResults[[#This Row],[Search Result]],MasterTable[Search Rank],0),4),"")</f>
        <v>http://www.adia.org.au/</v>
      </c>
      <c r="G229" s="21" t="str">
        <f>IFERROR(INDEX(MasterTable[],MATCH(SearchResults[[#This Row],[Search Result]],MasterTable[Search Rank],0),5),"")</f>
        <v>1300 943 094</v>
      </c>
      <c r="H229" s="21" t="str">
        <f>IFERROR(INDEX(MasterTable[],MATCH(SearchResults[[#This Row],[Search Result]],MasterTable[Search Rank],0),6),"")</f>
        <v>wa@adia.org.au</v>
      </c>
      <c r="I229" s="21" t="str">
        <f>IFERROR(INDEX(MasterTable[],MATCH(SearchResults[[#This Row],[Search Result]],MasterTable[Search Rank],0),7),"")</f>
        <v>PO Box 1919, Subiaco WA 6904</v>
      </c>
    </row>
    <row r="230" spans="2:9" ht="41.25" customHeight="1" x14ac:dyDescent="0.2">
      <c r="B230" s="4">
        <v>224</v>
      </c>
      <c r="C230" s="16" t="str">
        <f>IFERROR(INDEX(MasterTable[],MATCH(SearchResults[[#This Row],[Search Result]],MasterTable[Search Rank],0),1),"")</f>
        <v>Health Care And Social Assistance</v>
      </c>
      <c r="D230" s="16" t="str">
        <f>IFERROR(INDEX(MasterTable[],MATCH(SearchResults[[#This Row],[Search Result]],MasterTable[Search Rank],0),2),"")</f>
        <v>Allied Health Services</v>
      </c>
      <c r="E230" s="16" t="str">
        <f>IFERROR(INDEX(MasterTable[],MATCH(SearchResults[[#This Row],[Search Result]],MasterTable[Search Rank],0),3),"")</f>
        <v>Optometry Australia</v>
      </c>
      <c r="F230" s="21" t="str">
        <f>IFERROR(INDEX(MasterTable[],MATCH(SearchResults[[#This Row],[Search Result]],MasterTable[Search Rank],0),4),"")</f>
        <v>http://www.optometry.org.au/WA/</v>
      </c>
      <c r="G230" s="21" t="str">
        <f>IFERROR(INDEX(MasterTable[],MATCH(SearchResults[[#This Row],[Search Result]],MasterTable[Search Rank],0),5),"")</f>
        <v>08 9321 2300</v>
      </c>
      <c r="H230" s="21" t="str">
        <f>IFERROR(INDEX(MasterTable[],MATCH(SearchResults[[#This Row],[Search Result]],MasterTable[Search Rank],0),6),"")</f>
        <v>eo@optometrywa.org.au</v>
      </c>
      <c r="I230" s="21" t="str">
        <f>IFERROR(INDEX(MasterTable[],MATCH(SearchResults[[#This Row],[Search Result]],MasterTable[Search Rank],0),7),"")</f>
        <v>PO Box 375, Subiaco WA 6904</v>
      </c>
    </row>
    <row r="231" spans="2:9" ht="41.25" customHeight="1" x14ac:dyDescent="0.2">
      <c r="B231" s="4">
        <v>225</v>
      </c>
      <c r="C231" s="16" t="str">
        <f>IFERROR(INDEX(MasterTable[],MATCH(SearchResults[[#This Row],[Search Result]],MasterTable[Search Rank],0),1),"")</f>
        <v>Health Care And Social Assistance</v>
      </c>
      <c r="D231" s="16" t="str">
        <f>IFERROR(INDEX(MasterTable[],MATCH(SearchResults[[#This Row],[Search Result]],MasterTable[Search Rank],0),2),"")</f>
        <v>Allied Health Services</v>
      </c>
      <c r="E231" s="16" t="str">
        <f>IFERROR(INDEX(MasterTable[],MATCH(SearchResults[[#This Row],[Search Result]],MasterTable[Search Rank],0),3),"")</f>
        <v>Australian Physiotherapy Association</v>
      </c>
      <c r="F231" s="21" t="str">
        <f>IFERROR(INDEX(MasterTable[],MATCH(SearchResults[[#This Row],[Search Result]],MasterTable[Search Rank],0),4),"")</f>
        <v>https://www.physiotherapy.asn.au/</v>
      </c>
      <c r="G231" s="21" t="str">
        <f>IFERROR(INDEX(MasterTable[],MATCH(SearchResults[[#This Row],[Search Result]],MasterTable[Search Rank],0),5),"")</f>
        <v>1 300 306 622</v>
      </c>
      <c r="H231" s="21" t="str">
        <f>IFERROR(INDEX(MasterTable[],MATCH(SearchResults[[#This Row],[Search Result]],MasterTable[Search Rank],0),6),"")</f>
        <v>wa.branch@physiotherapy.asn.au</v>
      </c>
      <c r="I231" s="21" t="str">
        <f>IFERROR(INDEX(MasterTable[],MATCH(SearchResults[[#This Row],[Search Result]],MasterTable[Search Rank],0),7),"")</f>
        <v>174 Hampden Road, Nedlands WA 6009</v>
      </c>
    </row>
    <row r="232" spans="2:9" ht="41.25" customHeight="1" x14ac:dyDescent="0.2">
      <c r="B232" s="4">
        <v>226</v>
      </c>
      <c r="C232" s="16" t="str">
        <f>IFERROR(INDEX(MasterTable[],MATCH(SearchResults[[#This Row],[Search Result]],MasterTable[Search Rank],0),1),"")</f>
        <v>Health Care And Social Assistance</v>
      </c>
      <c r="D232" s="16" t="str">
        <f>IFERROR(INDEX(MasterTable[],MATCH(SearchResults[[#This Row],[Search Result]],MasterTable[Search Rank],0),2),"")</f>
        <v>Allied Health Services</v>
      </c>
      <c r="E232" s="16" t="str">
        <f>IFERROR(INDEX(MasterTable[],MATCH(SearchResults[[#This Row],[Search Result]],MasterTable[Search Rank],0),3),"")</f>
        <v>Australian Nursing &amp; Midwifery Federation</v>
      </c>
      <c r="F232" s="21" t="str">
        <f>IFERROR(INDEX(MasterTable[],MATCH(SearchResults[[#This Row],[Search Result]],MasterTable[Search Rank],0),4),"")</f>
        <v>https://www.anfiuwp.org.au/</v>
      </c>
      <c r="G232" s="21" t="str">
        <f>IFERROR(INDEX(MasterTable[],MATCH(SearchResults[[#This Row],[Search Result]],MasterTable[Search Rank],0),5),"")</f>
        <v>08 6218 9444</v>
      </c>
      <c r="H232" s="21" t="str">
        <f>IFERROR(INDEX(MasterTable[],MATCH(SearchResults[[#This Row],[Search Result]],MasterTable[Search Rank],0),6),"")</f>
        <v>anf@anfiuwp.org.au</v>
      </c>
      <c r="I232" s="21" t="str">
        <f>IFERROR(INDEX(MasterTable[],MATCH(SearchResults[[#This Row],[Search Result]],MasterTable[Search Rank],0),7),"")</f>
        <v>PO Box 8240, Perth Business Centre WA 6849</v>
      </c>
    </row>
    <row r="233" spans="2:9" ht="41.25" customHeight="1" x14ac:dyDescent="0.2">
      <c r="B233" s="4">
        <v>227</v>
      </c>
      <c r="C233" s="16" t="str">
        <f>IFERROR(INDEX(MasterTable[],MATCH(SearchResults[[#This Row],[Search Result]],MasterTable[Search Rank],0),1),"")</f>
        <v>Health Care And Social Assistance</v>
      </c>
      <c r="D233" s="16" t="str">
        <f>IFERROR(INDEX(MasterTable[],MATCH(SearchResults[[#This Row],[Search Result]],MasterTable[Search Rank],0),2),"")</f>
        <v>Allied Health Services</v>
      </c>
      <c r="E233" s="16" t="str">
        <f>IFERROR(INDEX(MasterTable[],MATCH(SearchResults[[#This Row],[Search Result]],MasterTable[Search Rank],0),3),"")</f>
        <v>St John Ambulance</v>
      </c>
      <c r="F233" s="21" t="str">
        <f>IFERROR(INDEX(MasterTable[],MATCH(SearchResults[[#This Row],[Search Result]],MasterTable[Search Rank],0),4),"")</f>
        <v>http://www.stjohnambulance.com.au/</v>
      </c>
      <c r="G233" s="21" t="str">
        <f>IFERROR(INDEX(MasterTable[],MATCH(SearchResults[[#This Row],[Search Result]],MasterTable[Search Rank],0),5),"")</f>
        <v>08 9334 1222</v>
      </c>
      <c r="H233" s="21" t="str">
        <f>IFERROR(INDEX(MasterTable[],MATCH(SearchResults[[#This Row],[Search Result]],MasterTable[Search Rank],0),6),"")</f>
        <v>info@stjohnambulance.com.au</v>
      </c>
      <c r="I233" s="21" t="str">
        <f>IFERROR(INDEX(MasterTable[],MATCH(SearchResults[[#This Row],[Search Result]],MasterTable[Search Rank],0),7),"")</f>
        <v>PO Box 183, Belmont WA 6984</v>
      </c>
    </row>
    <row r="234" spans="2:9" ht="41.25" customHeight="1" x14ac:dyDescent="0.2">
      <c r="B234" s="4">
        <v>228</v>
      </c>
      <c r="C234" s="16" t="str">
        <f>IFERROR(INDEX(MasterTable[],MATCH(SearchResults[[#This Row],[Search Result]],MasterTable[Search Rank],0),1),"")</f>
        <v>Health Care And Social Assistance</v>
      </c>
      <c r="D234" s="16" t="str">
        <f>IFERROR(INDEX(MasterTable[],MATCH(SearchResults[[#This Row],[Search Result]],MasterTable[Search Rank],0),2),"")</f>
        <v>Allied Health Services</v>
      </c>
      <c r="E234" s="16" t="str">
        <f>IFERROR(INDEX(MasterTable[],MATCH(SearchResults[[#This Row],[Search Result]],MasterTable[Search Rank],0),3),"")</f>
        <v>Australian Counselling Association</v>
      </c>
      <c r="F234" s="21" t="str">
        <f>IFERROR(INDEX(MasterTable[],MATCH(SearchResults[[#This Row],[Search Result]],MasterTable[Search Rank],0),4),"")</f>
        <v>http://www.theaca.net.au/</v>
      </c>
      <c r="G234" s="21" t="str">
        <f>IFERROR(INDEX(MasterTable[],MATCH(SearchResults[[#This Row],[Search Result]],MasterTable[Search Rank],0),5),"")</f>
        <v>1300 784 333</v>
      </c>
      <c r="H234" s="21" t="str">
        <f>IFERROR(INDEX(MasterTable[],MATCH(SearchResults[[#This Row],[Search Result]],MasterTable[Search Rank],0),6),"")</f>
        <v>N/A</v>
      </c>
      <c r="I234" s="21" t="str">
        <f>IFERROR(INDEX(MasterTable[],MATCH(SearchResults[[#This Row],[Search Result]],MasterTable[Search Rank],0),7),"")</f>
        <v>PO Box 88, Grange QLD 4051</v>
      </c>
    </row>
    <row r="235" spans="2:9" ht="41.25" customHeight="1" x14ac:dyDescent="0.2">
      <c r="B235" s="4">
        <v>229</v>
      </c>
      <c r="C235" s="16" t="str">
        <f>IFERROR(INDEX(MasterTable[],MATCH(SearchResults[[#This Row],[Search Result]],MasterTable[Search Rank],0),1),"")</f>
        <v>Health Care And Social Assistance</v>
      </c>
      <c r="D235" s="16" t="str">
        <f>IFERROR(INDEX(MasterTable[],MATCH(SearchResults[[#This Row],[Search Result]],MasterTable[Search Rank],0),2),"")</f>
        <v>Allied Health Services</v>
      </c>
      <c r="E235" s="16" t="str">
        <f>IFERROR(INDEX(MasterTable[],MATCH(SearchResults[[#This Row],[Search Result]],MasterTable[Search Rank],0),3),"")</f>
        <v>Western Australian Association for Mental Health</v>
      </c>
      <c r="F235" s="21" t="str">
        <f>IFERROR(INDEX(MasterTable[],MATCH(SearchResults[[#This Row],[Search Result]],MasterTable[Search Rank],0),4),"")</f>
        <v>https://waamh.org.au</v>
      </c>
      <c r="G235" s="21" t="str">
        <f>IFERROR(INDEX(MasterTable[],MATCH(SearchResults[[#This Row],[Search Result]],MasterTable[Search Rank],0),5),"")</f>
        <v>08 6246 3000</v>
      </c>
      <c r="H235" s="21" t="str">
        <f>IFERROR(INDEX(MasterTable[],MATCH(SearchResults[[#This Row],[Search Result]],MasterTable[Search Rank],0),6),"")</f>
        <v>N/A</v>
      </c>
      <c r="I235" s="21" t="str">
        <f>IFERROR(INDEX(MasterTable[],MATCH(SearchResults[[#This Row],[Search Result]],MasterTable[Search Rank],0),7),"")</f>
        <v>PO Box 8482, Perth WA 6849</v>
      </c>
    </row>
    <row r="236" spans="2:9" ht="41.25" customHeight="1" x14ac:dyDescent="0.2">
      <c r="B236" s="4">
        <v>230</v>
      </c>
      <c r="C236" s="16" t="str">
        <f>IFERROR(INDEX(MasterTable[],MATCH(SearchResults[[#This Row],[Search Result]],MasterTable[Search Rank],0),1),"")</f>
        <v>Health Care And Social Assistance</v>
      </c>
      <c r="D236" s="16" t="str">
        <f>IFERROR(INDEX(MasterTable[],MATCH(SearchResults[[#This Row],[Search Result]],MasterTable[Search Rank],0),2),"")</f>
        <v>Allied Health Services</v>
      </c>
      <c r="E236" s="16" t="str">
        <f>IFERROR(INDEX(MasterTable[],MATCH(SearchResults[[#This Row],[Search Result]],MasterTable[Search Rank],0),3),"")</f>
        <v>Autism Association of Western Australia</v>
      </c>
      <c r="F236" s="21" t="str">
        <f>IFERROR(INDEX(MasterTable[],MATCH(SearchResults[[#This Row],[Search Result]],MasterTable[Search Rank],0),4),"")</f>
        <v>https://www.autism.org.au/</v>
      </c>
      <c r="G236" s="21" t="str">
        <f>IFERROR(INDEX(MasterTable[],MATCH(SearchResults[[#This Row],[Search Result]],MasterTable[Search Rank],0),5),"")</f>
        <v>08 9489 8900</v>
      </c>
      <c r="H236" s="21" t="str">
        <f>IFERROR(INDEX(MasterTable[],MATCH(SearchResults[[#This Row],[Search Result]],MasterTable[Search Rank],0),6),"")</f>
        <v>autismwa@autism.org.au</v>
      </c>
      <c r="I236" s="21" t="str">
        <f>IFERROR(INDEX(MasterTable[],MATCH(SearchResults[[#This Row],[Search Result]],MasterTable[Search Rank],0),7),"")</f>
        <v>Locked Bag 2, Subiaco WA 6094</v>
      </c>
    </row>
    <row r="237" spans="2:9" ht="41.25" customHeight="1" x14ac:dyDescent="0.2">
      <c r="B237" s="4">
        <v>231</v>
      </c>
      <c r="C237" s="16" t="str">
        <f>IFERROR(INDEX(MasterTable[],MATCH(SearchResults[[#This Row],[Search Result]],MasterTable[Search Rank],0),1),"")</f>
        <v>Health Care And Social Assistance</v>
      </c>
      <c r="D237" s="16" t="str">
        <f>IFERROR(INDEX(MasterTable[],MATCH(SearchResults[[#This Row],[Search Result]],MasterTable[Search Rank],0),2),"")</f>
        <v>Allied Health Services</v>
      </c>
      <c r="E237" s="16" t="str">
        <f>IFERROR(INDEX(MasterTable[],MATCH(SearchResults[[#This Row],[Search Result]],MasterTable[Search Rank],0),3),"")</f>
        <v>Cancer Council Western Australia</v>
      </c>
      <c r="F237" s="21" t="str">
        <f>IFERROR(INDEX(MasterTable[],MATCH(SearchResults[[#This Row],[Search Result]],MasterTable[Search Rank],0),4),"")</f>
        <v>https://www.cancerwa.asn.au</v>
      </c>
      <c r="G237" s="21" t="str">
        <f>IFERROR(INDEX(MasterTable[],MATCH(SearchResults[[#This Row],[Search Result]],MasterTable[Search Rank],0),5),"")</f>
        <v>08 9212 4333</v>
      </c>
      <c r="H237" s="21" t="str">
        <f>IFERROR(INDEX(MasterTable[],MATCH(SearchResults[[#This Row],[Search Result]],MasterTable[Search Rank],0),6),"")</f>
        <v>N/A</v>
      </c>
      <c r="I237" s="21" t="str">
        <f>IFERROR(INDEX(MasterTable[],MATCH(SearchResults[[#This Row],[Search Result]],MasterTable[Search Rank],0),7),"")</f>
        <v>420 Bagot Road, Subiaco WA 6008</v>
      </c>
    </row>
    <row r="238" spans="2:9" ht="41.25" customHeight="1" x14ac:dyDescent="0.2">
      <c r="B238" s="4">
        <v>232</v>
      </c>
      <c r="C238" s="16" t="str">
        <f>IFERROR(INDEX(MasterTable[],MATCH(SearchResults[[#This Row],[Search Result]],MasterTable[Search Rank],0),1),"")</f>
        <v>Health Care And Social Assistance</v>
      </c>
      <c r="D238" s="16" t="str">
        <f>IFERROR(INDEX(MasterTable[],MATCH(SearchResults[[#This Row],[Search Result]],MasterTable[Search Rank],0),2),"")</f>
        <v>Allied Health Services</v>
      </c>
      <c r="E238" s="16" t="str">
        <f>IFERROR(INDEX(MasterTable[],MATCH(SearchResults[[#This Row],[Search Result]],MasterTable[Search Rank],0),3),"")</f>
        <v>Aboriginal Health Council of WA</v>
      </c>
      <c r="F238" s="21" t="str">
        <f>IFERROR(INDEX(MasterTable[],MATCH(SearchResults[[#This Row],[Search Result]],MasterTable[Search Rank],0),4),"")</f>
        <v>http://www.ahcwa.org.au/</v>
      </c>
      <c r="G238" s="21" t="str">
        <f>IFERROR(INDEX(MasterTable[],MATCH(SearchResults[[#This Row],[Search Result]],MasterTable[Search Rank],0),5),"")</f>
        <v>08 9227 1631</v>
      </c>
      <c r="H238" s="21" t="str">
        <f>IFERROR(INDEX(MasterTable[],MATCH(SearchResults[[#This Row],[Search Result]],MasterTable[Search Rank],0),6),"")</f>
        <v>N/A</v>
      </c>
      <c r="I238" s="21" t="str">
        <f>IFERROR(INDEX(MasterTable[],MATCH(SearchResults[[#This Row],[Search Result]],MasterTable[Search Rank],0),7),"")</f>
        <v>450 Beaufort Street, Highgate WA 6003</v>
      </c>
    </row>
    <row r="239" spans="2:9" ht="41.25" customHeight="1" x14ac:dyDescent="0.2">
      <c r="B239" s="4">
        <v>233</v>
      </c>
      <c r="C239" s="16" t="str">
        <f>IFERROR(INDEX(MasterTable[],MATCH(SearchResults[[#This Row],[Search Result]],MasterTable[Search Rank],0),1),"")</f>
        <v>Health Care And Social Assistance</v>
      </c>
      <c r="D239" s="16" t="str">
        <f>IFERROR(INDEX(MasterTable[],MATCH(SearchResults[[#This Row],[Search Result]],MasterTable[Search Rank],0),2),"")</f>
        <v>Allied Health Services</v>
      </c>
      <c r="E239" s="16" t="str">
        <f>IFERROR(INDEX(MasterTable[],MATCH(SearchResults[[#This Row],[Search Result]],MasterTable[Search Rank],0),3),"")</f>
        <v>Australian Natural Therapists Association</v>
      </c>
      <c r="F239" s="21" t="str">
        <f>IFERROR(INDEX(MasterTable[],MATCH(SearchResults[[#This Row],[Search Result]],MasterTable[Search Rank],0),4),"")</f>
        <v>http://www.australiannaturaltherapistsassociation.com.au/</v>
      </c>
      <c r="G239" s="21" t="str">
        <f>IFERROR(INDEX(MasterTable[],MATCH(SearchResults[[#This Row],[Search Result]],MasterTable[Search Rank],0),5),"")</f>
        <v>1800 817 577</v>
      </c>
      <c r="H239" s="21" t="str">
        <f>IFERROR(INDEX(MasterTable[],MATCH(SearchResults[[#This Row],[Search Result]],MasterTable[Search Rank],0),6),"")</f>
        <v>admin@anta.com.au</v>
      </c>
      <c r="I239" s="21" t="str">
        <f>IFERROR(INDEX(MasterTable[],MATCH(SearchResults[[#This Row],[Search Result]],MasterTable[Search Rank],0),7),"")</f>
        <v>PO Box 657, Maroochydore QLD 4558</v>
      </c>
    </row>
    <row r="240" spans="2:9" ht="41.25" customHeight="1" x14ac:dyDescent="0.2">
      <c r="B240" s="4">
        <v>234</v>
      </c>
      <c r="C240" s="16" t="str">
        <f>IFERROR(INDEX(MasterTable[],MATCH(SearchResults[[#This Row],[Search Result]],MasterTable[Search Rank],0),1),"")</f>
        <v>Health Care And Social Assistance</v>
      </c>
      <c r="D240" s="16" t="str">
        <f>IFERROR(INDEX(MasterTable[],MATCH(SearchResults[[#This Row],[Search Result]],MasterTable[Search Rank],0),2),"")</f>
        <v>Allied Health Services</v>
      </c>
      <c r="E240" s="16" t="str">
        <f>IFERROR(INDEX(MasterTable[],MATCH(SearchResults[[#This Row],[Search Result]],MasterTable[Search Rank],0),3),"")</f>
        <v>Public Health Association Australia</v>
      </c>
      <c r="F240" s="21" t="str">
        <f>IFERROR(INDEX(MasterTable[],MATCH(SearchResults[[#This Row],[Search Result]],MasterTable[Search Rank],0),4),"")</f>
        <v>https://www.phaa.net.au</v>
      </c>
      <c r="G240" s="21" t="str">
        <f>IFERROR(INDEX(MasterTable[],MATCH(SearchResults[[#This Row],[Search Result]],MasterTable[Search Rank],0),5),"")</f>
        <v xml:space="preserve">02 6285 2373 </v>
      </c>
      <c r="H240" s="21" t="str">
        <f>IFERROR(INDEX(MasterTable[],MATCH(SearchResults[[#This Row],[Search Result]],MasterTable[Search Rank],0),6),"")</f>
        <v>phaa@phaa.net.au</v>
      </c>
      <c r="I240" s="21" t="str">
        <f>IFERROR(INDEX(MasterTable[],MATCH(SearchResults[[#This Row],[Search Result]],MasterTable[Search Rank],0),7),"")</f>
        <v>PO Box 319, Curtin ACT 2605</v>
      </c>
    </row>
    <row r="241" spans="2:9" ht="41.25" customHeight="1" x14ac:dyDescent="0.2">
      <c r="B241" s="4">
        <v>235</v>
      </c>
      <c r="C241" s="16" t="str">
        <f>IFERROR(INDEX(MasterTable[],MATCH(SearchResults[[#This Row],[Search Result]],MasterTable[Search Rank],0),1),"")</f>
        <v>Health Care And Social Assistance</v>
      </c>
      <c r="D241" s="16" t="str">
        <f>IFERROR(INDEX(MasterTable[],MATCH(SearchResults[[#This Row],[Search Result]],MasterTable[Search Rank],0),2),"")</f>
        <v>Hospitals</v>
      </c>
      <c r="E241" s="16" t="str">
        <f>IFERROR(INDEX(MasterTable[],MATCH(SearchResults[[#This Row],[Search Result]],MasterTable[Search Rank],0),3),"")</f>
        <v>Australian Private Hospitals Association</v>
      </c>
      <c r="F241" s="21" t="str">
        <f>IFERROR(INDEX(MasterTable[],MATCH(SearchResults[[#This Row],[Search Result]],MasterTable[Search Rank],0),4),"")</f>
        <v>http://www.apha.org.au/</v>
      </c>
      <c r="G241" s="21" t="str">
        <f>IFERROR(INDEX(MasterTable[],MATCH(SearchResults[[#This Row],[Search Result]],MasterTable[Search Rank],0),5),"")</f>
        <v>02 6273 9000</v>
      </c>
      <c r="H241" s="21" t="str">
        <f>IFERROR(INDEX(MasterTable[],MATCH(SearchResults[[#This Row],[Search Result]],MasterTable[Search Rank],0),6),"")</f>
        <v>info@apha.org.au</v>
      </c>
      <c r="I241" s="21" t="str">
        <f>IFERROR(INDEX(MasterTable[],MATCH(SearchResults[[#This Row],[Search Result]],MasterTable[Search Rank],0),7),"")</f>
        <v>PO Box 4502, Kingston ACT 2604</v>
      </c>
    </row>
    <row r="242" spans="2:9" ht="41.25" customHeight="1" x14ac:dyDescent="0.2">
      <c r="B242" s="4">
        <v>236</v>
      </c>
      <c r="C242" s="16" t="str">
        <f>IFERROR(INDEX(MasterTable[],MATCH(SearchResults[[#This Row],[Search Result]],MasterTable[Search Rank],0),1),"")</f>
        <v>Health Care And Social Assistance</v>
      </c>
      <c r="D242" s="16" t="str">
        <f>IFERROR(INDEX(MasterTable[],MATCH(SearchResults[[#This Row],[Search Result]],MasterTable[Search Rank],0),2),"")</f>
        <v>Hospitals</v>
      </c>
      <c r="E242" s="16" t="str">
        <f>IFERROR(INDEX(MasterTable[],MATCH(SearchResults[[#This Row],[Search Result]],MasterTable[Search Rank],0),3),"")</f>
        <v>Australian Healthcare and Hospitals Association</v>
      </c>
      <c r="F242" s="21" t="str">
        <f>IFERROR(INDEX(MasterTable[],MATCH(SearchResults[[#This Row],[Search Result]],MasterTable[Search Rank],0),4),"")</f>
        <v>http://ahha.asn.au/</v>
      </c>
      <c r="G242" s="21" t="str">
        <f>IFERROR(INDEX(MasterTable[],MATCH(SearchResults[[#This Row],[Search Result]],MasterTable[Search Rank],0),5),"")</f>
        <v>02 6162 0780</v>
      </c>
      <c r="H242" s="21" t="str">
        <f>IFERROR(INDEX(MasterTable[],MATCH(SearchResults[[#This Row],[Search Result]],MasterTable[Search Rank],0),6),"")</f>
        <v>admin@ahha.asn.au</v>
      </c>
      <c r="I242" s="21" t="str">
        <f>IFERROR(INDEX(MasterTable[],MATCH(SearchResults[[#This Row],[Search Result]],MasterTable[Search Rank],0),7),"")</f>
        <v>PO Box 78, Deakin West ACT 2600</v>
      </c>
    </row>
    <row r="243" spans="2:9" ht="41.25" customHeight="1" x14ac:dyDescent="0.2">
      <c r="B243" s="4">
        <v>237</v>
      </c>
      <c r="C243" s="16" t="str">
        <f>IFERROR(INDEX(MasterTable[],MATCH(SearchResults[[#This Row],[Search Result]],MasterTable[Search Rank],0),1),"")</f>
        <v>Health Care And Social Assistance</v>
      </c>
      <c r="D243" s="16" t="str">
        <f>IFERROR(INDEX(MasterTable[],MATCH(SearchResults[[#This Row],[Search Result]],MasterTable[Search Rank],0),2),"")</f>
        <v>Hospitals</v>
      </c>
      <c r="E243" s="16" t="str">
        <f>IFERROR(INDEX(MasterTable[],MATCH(SearchResults[[#This Row],[Search Result]],MasterTable[Search Rank],0),3),"")</f>
        <v>Day Hospitals Australia</v>
      </c>
      <c r="F243" s="21" t="str">
        <f>IFERROR(INDEX(MasterTable[],MATCH(SearchResults[[#This Row],[Search Result]],MasterTable[Search Rank],0),4),"")</f>
        <v>http://dayhospitalsaustralia.net.au/</v>
      </c>
      <c r="G243" s="21" t="str">
        <f>IFERROR(INDEX(MasterTable[],MATCH(SearchResults[[#This Row],[Search Result]],MasterTable[Search Rank],0),5),"")</f>
        <v>1800 752 822</v>
      </c>
      <c r="H243" s="21" t="str">
        <f>IFERROR(INDEX(MasterTable[],MATCH(SearchResults[[#This Row],[Search Result]],MasterTable[Search Rank],0),6),"")</f>
        <v>info@dayhospitalsaustralia.net.au</v>
      </c>
      <c r="I243" s="21" t="str">
        <f>IFERROR(INDEX(MasterTable[],MATCH(SearchResults[[#This Row],[Search Result]],MasterTable[Search Rank],0),7),"")</f>
        <v>PO Box 1143, Joondalup DC WA 6919</v>
      </c>
    </row>
    <row r="244" spans="2:9" ht="41.25" customHeight="1" x14ac:dyDescent="0.2">
      <c r="B244" s="4">
        <v>238</v>
      </c>
      <c r="C244" s="16" t="str">
        <f>IFERROR(INDEX(MasterTable[],MATCH(SearchResults[[#This Row],[Search Result]],MasterTable[Search Rank],0),1),"")</f>
        <v>Health Care And Social Assistance</v>
      </c>
      <c r="D244" s="16" t="str">
        <f>IFERROR(INDEX(MasterTable[],MATCH(SearchResults[[#This Row],[Search Result]],MasterTable[Search Rank],0),2),"")</f>
        <v>Hospitals</v>
      </c>
      <c r="E244" s="16" t="str">
        <f>IFERROR(INDEX(MasterTable[],MATCH(SearchResults[[#This Row],[Search Result]],MasterTable[Search Rank],0),3),"")</f>
        <v>Catholic Health Australia</v>
      </c>
      <c r="F244" s="21" t="str">
        <f>IFERROR(INDEX(MasterTable[],MATCH(SearchResults[[#This Row],[Search Result]],MasterTable[Search Rank],0),4),"")</f>
        <v>http://www.cha.org.au/</v>
      </c>
      <c r="G244" s="21" t="str">
        <f>IFERROR(INDEX(MasterTable[],MATCH(SearchResults[[#This Row],[Search Result]],MasterTable[Search Rank],0),5),"")</f>
        <v>02 6203 2777</v>
      </c>
      <c r="H244" s="21" t="str">
        <f>IFERROR(INDEX(MasterTable[],MATCH(SearchResults[[#This Row],[Search Result]],MasterTable[Search Rank],0),6),"")</f>
        <v>secretariat@cha.org.au</v>
      </c>
      <c r="I244" s="21" t="str">
        <f>IFERROR(INDEX(MasterTable[],MATCH(SearchResults[[#This Row],[Search Result]],MasterTable[Search Rank],0),7),"")</f>
        <v xml:space="preserve">PO Box 245, Civic Square ACT 2608 </v>
      </c>
    </row>
    <row r="245" spans="2:9" ht="41.25" customHeight="1" x14ac:dyDescent="0.2">
      <c r="B245" s="4">
        <v>239</v>
      </c>
      <c r="C245" s="16" t="str">
        <f>IFERROR(INDEX(MasterTable[],MATCH(SearchResults[[#This Row],[Search Result]],MasterTable[Search Rank],0),1),"")</f>
        <v>Health Care And Social Assistance</v>
      </c>
      <c r="D245" s="16" t="str">
        <f>IFERROR(INDEX(MasterTable[],MATCH(SearchResults[[#This Row],[Search Result]],MasterTable[Search Rank],0),2),"")</f>
        <v>Medical Services</v>
      </c>
      <c r="E245" s="16" t="str">
        <f>IFERROR(INDEX(MasterTable[],MATCH(SearchResults[[#This Row],[Search Result]],MasterTable[Search Rank],0),3),"")</f>
        <v>Australian Medical Association (WA)</v>
      </c>
      <c r="F245" s="21" t="str">
        <f>IFERROR(INDEX(MasterTable[],MATCH(SearchResults[[#This Row],[Search Result]],MasterTable[Search Rank],0),4),"")</f>
        <v>http://www.amawa.com.au/</v>
      </c>
      <c r="G245" s="21" t="str">
        <f>IFERROR(INDEX(MasterTable[],MATCH(SearchResults[[#This Row],[Search Result]],MasterTable[Search Rank],0),5),"")</f>
        <v>08 9273 3000</v>
      </c>
      <c r="H245" s="21" t="str">
        <f>IFERROR(INDEX(MasterTable[],MATCH(SearchResults[[#This Row],[Search Result]],MasterTable[Search Rank],0),6),"")</f>
        <v>mail@amawa.com.au</v>
      </c>
      <c r="I245" s="21" t="str">
        <f>IFERROR(INDEX(MasterTable[],MATCH(SearchResults[[#This Row],[Search Result]],MasterTable[Search Rank],0),7),"")</f>
        <v>PO Box 133, Nedlands WA 6909</v>
      </c>
    </row>
    <row r="246" spans="2:9" ht="41.25" customHeight="1" x14ac:dyDescent="0.2">
      <c r="B246" s="4">
        <v>240</v>
      </c>
      <c r="C246" s="16" t="str">
        <f>IFERROR(INDEX(MasterTable[],MATCH(SearchResults[[#This Row],[Search Result]],MasterTable[Search Rank],0),1),"")</f>
        <v>Health Care And Social Assistance</v>
      </c>
      <c r="D246" s="16" t="str">
        <f>IFERROR(INDEX(MasterTable[],MATCH(SearchResults[[#This Row],[Search Result]],MasterTable[Search Rank],0),2),"")</f>
        <v>Medical Services</v>
      </c>
      <c r="E246" s="16" t="str">
        <f>IFERROR(INDEX(MasterTable[],MATCH(SearchResults[[#This Row],[Search Result]],MasterTable[Search Rank],0),3),"")</f>
        <v>The Royal Australian College of General Practitioners</v>
      </c>
      <c r="F246" s="21" t="str">
        <f>IFERROR(INDEX(MasterTable[],MATCH(SearchResults[[#This Row],[Search Result]],MasterTable[Search Rank],0),4),"")</f>
        <v>http://www.racgp.org.au/home</v>
      </c>
      <c r="G246" s="21" t="str">
        <f>IFERROR(INDEX(MasterTable[],MATCH(SearchResults[[#This Row],[Search Result]],MasterTable[Search Rank],0),5),"")</f>
        <v>1800 472 247</v>
      </c>
      <c r="H246" s="21" t="str">
        <f>IFERROR(INDEX(MasterTable[],MATCH(SearchResults[[#This Row],[Search Result]],MasterTable[Search Rank],0),6),"")</f>
        <v>N/A</v>
      </c>
      <c r="I246" s="21" t="str">
        <f>IFERROR(INDEX(MasterTable[],MATCH(SearchResults[[#This Row],[Search Result]],MasterTable[Search Rank],0),7),"")</f>
        <v>RACGP House, 100 Wellington Parade, East Melbourne VIC 3002</v>
      </c>
    </row>
    <row r="247" spans="2:9" ht="41.25" customHeight="1" x14ac:dyDescent="0.2">
      <c r="B247" s="4">
        <v>241</v>
      </c>
      <c r="C247" s="16" t="str">
        <f>IFERROR(INDEX(MasterTable[],MATCH(SearchResults[[#This Row],[Search Result]],MasterTable[Search Rank],0),1),"")</f>
        <v>Health Care And Social Assistance</v>
      </c>
      <c r="D247" s="16" t="str">
        <f>IFERROR(INDEX(MasterTable[],MATCH(SearchResults[[#This Row],[Search Result]],MasterTable[Search Rank],0),2),"")</f>
        <v>Medical Services</v>
      </c>
      <c r="E247" s="16" t="str">
        <f>IFERROR(INDEX(MasterTable[],MATCH(SearchResults[[#This Row],[Search Result]],MasterTable[Search Rank],0),3),"")</f>
        <v>Royal Flying Doctor Service</v>
      </c>
      <c r="F247" s="21" t="str">
        <f>IFERROR(INDEX(MasterTable[],MATCH(SearchResults[[#This Row],[Search Result]],MasterTable[Search Rank],0),4),"")</f>
        <v>https://www.flyingdoctor.org.au</v>
      </c>
      <c r="G247" s="21" t="str">
        <f>IFERROR(INDEX(MasterTable[],MATCH(SearchResults[[#This Row],[Search Result]],MasterTable[Search Rank],0),5),"")</f>
        <v>08 9417 6300</v>
      </c>
      <c r="H247" s="21" t="str">
        <f>IFERROR(INDEX(MasterTable[],MATCH(SearchResults[[#This Row],[Search Result]],MasterTable[Search Rank],0),6),"")</f>
        <v>westops@rfdswa.com.au</v>
      </c>
      <c r="I247" s="21" t="str">
        <f>IFERROR(INDEX(MasterTable[],MATCH(SearchResults[[#This Row],[Search Result]],MasterTable[Search Rank],0),7),"")</f>
        <v>3 Eagle Drive Jandakot Airport, Jandakot WA 6164</v>
      </c>
    </row>
    <row r="248" spans="2:9" ht="41.25" customHeight="1" x14ac:dyDescent="0.2">
      <c r="B248" s="4">
        <v>242</v>
      </c>
      <c r="C248" s="16" t="str">
        <f>IFERROR(INDEX(MasterTable[],MATCH(SearchResults[[#This Row],[Search Result]],MasterTable[Search Rank],0),1),"")</f>
        <v>Health Care And Social Assistance</v>
      </c>
      <c r="D248" s="16" t="str">
        <f>IFERROR(INDEX(MasterTable[],MATCH(SearchResults[[#This Row],[Search Result]],MasterTable[Search Rank],0),2),"")</f>
        <v>Medical Services</v>
      </c>
      <c r="E248" s="16" t="str">
        <f>IFERROR(INDEX(MasterTable[],MATCH(SearchResults[[#This Row],[Search Result]],MasterTable[Search Rank],0),3),"")</f>
        <v>Australian Diagnostic Imaging Association</v>
      </c>
      <c r="F248" s="21" t="str">
        <f>IFERROR(INDEX(MasterTable[],MATCH(SearchResults[[#This Row],[Search Result]],MasterTable[Search Rank],0),4),"")</f>
        <v>http://www.adia.asn.au/</v>
      </c>
      <c r="G248" s="21" t="str">
        <f>IFERROR(INDEX(MasterTable[],MATCH(SearchResults[[#This Row],[Search Result]],MasterTable[Search Rank],0),5),"")</f>
        <v>03 9026 1518</v>
      </c>
      <c r="H248" s="21" t="str">
        <f>IFERROR(INDEX(MasterTable[],MATCH(SearchResults[[#This Row],[Search Result]],MasterTable[Search Rank],0),6),"")</f>
        <v>pbeerens@adia.asn.au</v>
      </c>
      <c r="I248" s="21" t="str">
        <f>IFERROR(INDEX(MasterTable[],MATCH(SearchResults[[#This Row],[Search Result]],MasterTable[Search Rank],0),7),"")</f>
        <v>71B Grosvenor Street, South Yarra VIC 3141</v>
      </c>
    </row>
    <row r="249" spans="2:9" ht="41.25" customHeight="1" x14ac:dyDescent="0.2">
      <c r="B249" s="4">
        <v>243</v>
      </c>
      <c r="C249" s="16" t="str">
        <f>IFERROR(INDEX(MasterTable[],MATCH(SearchResults[[#This Row],[Search Result]],MasterTable[Search Rank],0),1),"")</f>
        <v>Health Care And Social Assistance</v>
      </c>
      <c r="D249" s="16" t="str">
        <f>IFERROR(INDEX(MasterTable[],MATCH(SearchResults[[#This Row],[Search Result]],MasterTable[Search Rank],0),2),"")</f>
        <v>Social Services</v>
      </c>
      <c r="E249" s="16" t="str">
        <f>IFERROR(INDEX(MasterTable[],MATCH(SearchResults[[#This Row],[Search Result]],MasterTable[Search Rank],0),3),"")</f>
        <v>Aged &amp; Community Services Western Australia</v>
      </c>
      <c r="F249" s="21" t="str">
        <f>IFERROR(INDEX(MasterTable[],MATCH(SearchResults[[#This Row],[Search Result]],MasterTable[Search Rank],0),4),"")</f>
        <v>http://www.acswa.org.au/</v>
      </c>
      <c r="G249" s="21" t="str">
        <f>IFERROR(INDEX(MasterTable[],MATCH(SearchResults[[#This Row],[Search Result]],MasterTable[Search Rank],0),5),"")</f>
        <v>08 9244 8233</v>
      </c>
      <c r="H249" s="21" t="str">
        <f>IFERROR(INDEX(MasterTable[],MATCH(SearchResults[[#This Row],[Search Result]],MasterTable[Search Rank],0),6),"")</f>
        <v>admin@acswa.org.au</v>
      </c>
      <c r="I249" s="21" t="str">
        <f>IFERROR(INDEX(MasterTable[],MATCH(SearchResults[[#This Row],[Search Result]],MasterTable[Search Rank],0),7),"")</f>
        <v>Suite 16, 25 Walters Drive, Osborne Park WA 6017</v>
      </c>
    </row>
    <row r="250" spans="2:9" ht="41.25" customHeight="1" x14ac:dyDescent="0.2">
      <c r="B250" s="4">
        <v>244</v>
      </c>
      <c r="C250" s="16" t="str">
        <f>IFERROR(INDEX(MasterTable[],MATCH(SearchResults[[#This Row],[Search Result]],MasterTable[Search Rank],0),1),"")</f>
        <v>Health Care And Social Assistance</v>
      </c>
      <c r="D250" s="16" t="str">
        <f>IFERROR(INDEX(MasterTable[],MATCH(SearchResults[[#This Row],[Search Result]],MasterTable[Search Rank],0),2),"")</f>
        <v>Social Services</v>
      </c>
      <c r="E250" s="16" t="str">
        <f>IFERROR(INDEX(MasterTable[],MATCH(SearchResults[[#This Row],[Search Result]],MasterTable[Search Rank],0),3),"")</f>
        <v>Leading Age Services Australia</v>
      </c>
      <c r="F250" s="21" t="str">
        <f>IFERROR(INDEX(MasterTable[],MATCH(SearchResults[[#This Row],[Search Result]],MasterTable[Search Rank],0),4),"")</f>
        <v>http://www.lasa.asn.au/</v>
      </c>
      <c r="G250" s="21" t="str">
        <f>IFERROR(INDEX(MasterTable[],MATCH(SearchResults[[#This Row],[Search Result]],MasterTable[Search Rank],0),5),"")</f>
        <v>08 9474 9200</v>
      </c>
      <c r="H250" s="21" t="str">
        <f>IFERROR(INDEX(MasterTable[],MATCH(SearchResults[[#This Row],[Search Result]],MasterTable[Search Rank],0),6),"")</f>
        <v>info@wa.lasaasn.au</v>
      </c>
      <c r="I250" s="21" t="str">
        <f>IFERROR(INDEX(MasterTable[],MATCH(SearchResults[[#This Row],[Search Result]],MasterTable[Search Rank],0),7),"")</f>
        <v>Suite 6, 11 Richardson St, South Perth WA 6151</v>
      </c>
    </row>
    <row r="251" spans="2:9" ht="41.25" customHeight="1" x14ac:dyDescent="0.2">
      <c r="B251" s="4">
        <v>245</v>
      </c>
      <c r="C251" s="16" t="str">
        <f>IFERROR(INDEX(MasterTable[],MATCH(SearchResults[[#This Row],[Search Result]],MasterTable[Search Rank],0),1),"")</f>
        <v>Health Care And Social Assistance</v>
      </c>
      <c r="D251" s="16" t="str">
        <f>IFERROR(INDEX(MasterTable[],MATCH(SearchResults[[#This Row],[Search Result]],MasterTable[Search Rank],0),2),"")</f>
        <v>Social Services</v>
      </c>
      <c r="E251" s="16" t="str">
        <f>IFERROR(INDEX(MasterTable[],MATCH(SearchResults[[#This Row],[Search Result]],MasterTable[Search Rank],0),3),"")</f>
        <v>Carers Australia WA</v>
      </c>
      <c r="F251" s="21" t="str">
        <f>IFERROR(INDEX(MasterTable[],MATCH(SearchResults[[#This Row],[Search Result]],MasterTable[Search Rank],0),4),"")</f>
        <v>https://www.carerswa.asn.au/</v>
      </c>
      <c r="G251" s="21" t="str">
        <f>IFERROR(INDEX(MasterTable[],MATCH(SearchResults[[#This Row],[Search Result]],MasterTable[Search Rank],0),5),"")</f>
        <v>1800 242 636</v>
      </c>
      <c r="H251" s="21" t="str">
        <f>IFERROR(INDEX(MasterTable[],MATCH(SearchResults[[#This Row],[Search Result]],MasterTable[Search Rank],0),6),"")</f>
        <v>info@carerswa.asn.au</v>
      </c>
      <c r="I251" s="21" t="str">
        <f>IFERROR(INDEX(MasterTable[],MATCH(SearchResults[[#This Row],[Search Result]],MasterTable[Search Rank],0),7),"")</f>
        <v>PO Box 638, Mt Lawley WA 6929</v>
      </c>
    </row>
    <row r="252" spans="2:9" ht="41.25" customHeight="1" x14ac:dyDescent="0.2">
      <c r="B252" s="4">
        <v>246</v>
      </c>
      <c r="C252" s="16" t="str">
        <f>IFERROR(INDEX(MasterTable[],MATCH(SearchResults[[#This Row],[Search Result]],MasterTable[Search Rank],0),1),"")</f>
        <v>Health Care And Social Assistance</v>
      </c>
      <c r="D252" s="16" t="str">
        <f>IFERROR(INDEX(MasterTable[],MATCH(SearchResults[[#This Row],[Search Result]],MasterTable[Search Rank],0),2),"")</f>
        <v>Social Services</v>
      </c>
      <c r="E252" s="16" t="str">
        <f>IFERROR(INDEX(MasterTable[],MATCH(SearchResults[[#This Row],[Search Result]],MasterTable[Search Rank],0),3),"")</f>
        <v>Shelter WA</v>
      </c>
      <c r="F252" s="21" t="str">
        <f>IFERROR(INDEX(MasterTable[],MATCH(SearchResults[[#This Row],[Search Result]],MasterTable[Search Rank],0),4),"")</f>
        <v>http://www.shelterwa.org.au/</v>
      </c>
      <c r="G252" s="21" t="str">
        <f>IFERROR(INDEX(MasterTable[],MATCH(SearchResults[[#This Row],[Search Result]],MasterTable[Search Rank],0),5),"")</f>
        <v>08 9325 6660</v>
      </c>
      <c r="H252" s="21" t="str">
        <f>IFERROR(INDEX(MasterTable[],MATCH(SearchResults[[#This Row],[Search Result]],MasterTable[Search Rank],0),6),"")</f>
        <v>shelterwa@shelterwa.org.au</v>
      </c>
      <c r="I252" s="21" t="str">
        <f>IFERROR(INDEX(MasterTable[],MATCH(SearchResults[[#This Row],[Search Result]],MasterTable[Search Rank],0),7),"")</f>
        <v>1st Floor, Claisebrook Lotteries House, 33 Moore Street, East Perth WA 6004</v>
      </c>
    </row>
    <row r="253" spans="2:9" ht="41.25" customHeight="1" x14ac:dyDescent="0.2">
      <c r="B253" s="4">
        <v>247</v>
      </c>
      <c r="C253" s="16" t="str">
        <f>IFERROR(INDEX(MasterTable[],MATCH(SearchResults[[#This Row],[Search Result]],MasterTable[Search Rank],0),1),"")</f>
        <v>Health Care And Social Assistance</v>
      </c>
      <c r="D253" s="16" t="str">
        <f>IFERROR(INDEX(MasterTable[],MATCH(SearchResults[[#This Row],[Search Result]],MasterTable[Search Rank],0),2),"")</f>
        <v>Social Services</v>
      </c>
      <c r="E253" s="16" t="str">
        <f>IFERROR(INDEX(MasterTable[],MATCH(SearchResults[[#This Row],[Search Result]],MasterTable[Search Rank],0),3),"")</f>
        <v>Community Housing Industry Association</v>
      </c>
      <c r="F253" s="21" t="str">
        <f>IFERROR(INDEX(MasterTable[],MATCH(SearchResults[[#This Row],[Search Result]],MasterTable[Search Rank],0),4),"")</f>
        <v>http://www.communityhousing.com.au/</v>
      </c>
      <c r="G253" s="21" t="str">
        <f>IFERROR(INDEX(MasterTable[],MATCH(SearchResults[[#This Row],[Search Result]],MasterTable[Search Rank],0),5),"")</f>
        <v>02 6232 5043</v>
      </c>
      <c r="H253" s="21" t="str">
        <f>IFERROR(INDEX(MasterTable[],MATCH(SearchResults[[#This Row],[Search Result]],MasterTable[Search Rank],0),6),"")</f>
        <v>info@communityhousing.com.au</v>
      </c>
      <c r="I253" s="21" t="str">
        <f>IFERROR(INDEX(MasterTable[],MATCH(SearchResults[[#This Row],[Search Result]],MasterTable[Search Rank],0),7),"")</f>
        <v>PO Box 4056, Weston ACT 2611</v>
      </c>
    </row>
    <row r="254" spans="2:9" ht="41.25" customHeight="1" x14ac:dyDescent="0.2">
      <c r="B254" s="4">
        <v>248</v>
      </c>
      <c r="C254" s="16" t="str">
        <f>IFERROR(INDEX(MasterTable[],MATCH(SearchResults[[#This Row],[Search Result]],MasterTable[Search Rank],0),1),"")</f>
        <v>Health Care And Social Assistance</v>
      </c>
      <c r="D254" s="16" t="str">
        <f>IFERROR(INDEX(MasterTable[],MATCH(SearchResults[[#This Row],[Search Result]],MasterTable[Search Rank],0),2),"")</f>
        <v>Social Services</v>
      </c>
      <c r="E254" s="16" t="str">
        <f>IFERROR(INDEX(MasterTable[],MATCH(SearchResults[[#This Row],[Search Result]],MasterTable[Search Rank],0),3),"")</f>
        <v>National Disability Services</v>
      </c>
      <c r="F254" s="21" t="str">
        <f>IFERROR(INDEX(MasterTable[],MATCH(SearchResults[[#This Row],[Search Result]],MasterTable[Search Rank],0),4),"")</f>
        <v>https://www.nds.org.au/</v>
      </c>
      <c r="G254" s="21" t="str">
        <f>IFERROR(INDEX(MasterTable[],MATCH(SearchResults[[#This Row],[Search Result]],MasterTable[Search Rank],0),5),"")</f>
        <v>08 9242 5544</v>
      </c>
      <c r="H254" s="21" t="str">
        <f>IFERROR(INDEX(MasterTable[],MATCH(SearchResults[[#This Row],[Search Result]],MasterTable[Search Rank],0),6),"")</f>
        <v>ndswa@nds.org.au</v>
      </c>
      <c r="I254" s="21" t="str">
        <f>IFERROR(INDEX(MasterTable[],MATCH(SearchResults[[#This Row],[Search Result]],MasterTable[Search Rank],0),7),"")</f>
        <v>PO Box 184, Northbridge WA 6865</v>
      </c>
    </row>
    <row r="255" spans="2:9" ht="41.25" customHeight="1" x14ac:dyDescent="0.2">
      <c r="B255" s="4">
        <v>249</v>
      </c>
      <c r="C255" s="16" t="str">
        <f>IFERROR(INDEX(MasterTable[],MATCH(SearchResults[[#This Row],[Search Result]],MasterTable[Search Rank],0),1),"")</f>
        <v>Health Care And Social Assistance</v>
      </c>
      <c r="D255" s="16" t="str">
        <f>IFERROR(INDEX(MasterTable[],MATCH(SearchResults[[#This Row],[Search Result]],MasterTable[Search Rank],0),2),"")</f>
        <v>Social Services</v>
      </c>
      <c r="E255" s="16" t="str">
        <f>IFERROR(INDEX(MasterTable[],MATCH(SearchResults[[#This Row],[Search Result]],MasterTable[Search Rank],0),3),"")</f>
        <v>Western Australian Council of Social Service</v>
      </c>
      <c r="F255" s="21" t="str">
        <f>IFERROR(INDEX(MasterTable[],MATCH(SearchResults[[#This Row],[Search Result]],MasterTable[Search Rank],0),4),"")</f>
        <v>http://www.wacoss.org.au/</v>
      </c>
      <c r="G255" s="21" t="str">
        <f>IFERROR(INDEX(MasterTable[],MATCH(SearchResults[[#This Row],[Search Result]],MasterTable[Search Rank],0),5),"")</f>
        <v>1300 658 816</v>
      </c>
      <c r="H255" s="21" t="str">
        <f>IFERROR(INDEX(MasterTable[],MATCH(SearchResults[[#This Row],[Search Result]],MasterTable[Search Rank],0),6),"")</f>
        <v>socialpolicy@wacoss.org.au</v>
      </c>
      <c r="I255" s="21" t="str">
        <f>IFERROR(INDEX(MasterTable[],MATCH(SearchResults[[#This Row],[Search Result]],MasterTable[Search Rank],0),7),"")</f>
        <v>City West Lotteries House, 2 Delhi Street, West Perth WA 6005</v>
      </c>
    </row>
    <row r="256" spans="2:9" ht="41.25" customHeight="1" x14ac:dyDescent="0.2">
      <c r="B256" s="4">
        <v>250</v>
      </c>
      <c r="C256" s="16" t="str">
        <f>IFERROR(INDEX(MasterTable[],MATCH(SearchResults[[#This Row],[Search Result]],MasterTable[Search Rank],0),1),"")</f>
        <v>Health Care And Social Assistance</v>
      </c>
      <c r="D256" s="16" t="str">
        <f>IFERROR(INDEX(MasterTable[],MATCH(SearchResults[[#This Row],[Search Result]],MasterTable[Search Rank],0),2),"")</f>
        <v>Social Services</v>
      </c>
      <c r="E256" s="16" t="str">
        <f>IFERROR(INDEX(MasterTable[],MATCH(SearchResults[[#This Row],[Search Result]],MasterTable[Search Rank],0),3),"")</f>
        <v>Foster Care Association of Western Australia</v>
      </c>
      <c r="F256" s="21" t="str">
        <f>IFERROR(INDEX(MasterTable[],MATCH(SearchResults[[#This Row],[Search Result]],MasterTable[Search Rank],0),4),"")</f>
        <v>http://www.fcawa.com.au/</v>
      </c>
      <c r="G256" s="21" t="str">
        <f>IFERROR(INDEX(MasterTable[],MATCH(SearchResults[[#This Row],[Search Result]],MasterTable[Search Rank],0),5),"")</f>
        <v>08 9242 4222</v>
      </c>
      <c r="H256" s="21" t="str">
        <f>IFERROR(INDEX(MasterTable[],MATCH(SearchResults[[#This Row],[Search Result]],MasterTable[Search Rank],0),6),"")</f>
        <v>admin@fcawa.com.au</v>
      </c>
      <c r="I256" s="21" t="str">
        <f>IFERROR(INDEX(MasterTable[],MATCH(SearchResults[[#This Row],[Search Result]],MasterTable[Search Rank],0),7),"")</f>
        <v>Unit 2/342 Scarborough Beach Road, Osborne Park WA 6017</v>
      </c>
    </row>
    <row r="257" spans="2:9" ht="41.25" customHeight="1" x14ac:dyDescent="0.2">
      <c r="B257" s="4">
        <v>251</v>
      </c>
      <c r="C257" s="16" t="str">
        <f>IFERROR(INDEX(MasterTable[],MATCH(SearchResults[[#This Row],[Search Result]],MasterTable[Search Rank],0),1),"")</f>
        <v>Health Care And Social Assistance</v>
      </c>
      <c r="D257" s="16" t="str">
        <f>IFERROR(INDEX(MasterTable[],MATCH(SearchResults[[#This Row],[Search Result]],MasterTable[Search Rank],0),2),"")</f>
        <v>Social Services</v>
      </c>
      <c r="E257" s="16" t="str">
        <f>IFERROR(INDEX(MasterTable[],MATCH(SearchResults[[#This Row],[Search Result]],MasterTable[Search Rank],0),3),"")</f>
        <v>Women's Council for Domestic and Family Violence Services</v>
      </c>
      <c r="F257" s="21" t="str">
        <f>IFERROR(INDEX(MasterTable[],MATCH(SearchResults[[#This Row],[Search Result]],MasterTable[Search Rank],0),4),"")</f>
        <v>http://www.womenscouncil.com.au/</v>
      </c>
      <c r="G257" s="21" t="str">
        <f>IFERROR(INDEX(MasterTable[],MATCH(SearchResults[[#This Row],[Search Result]],MasterTable[Search Rank],0),5),"")</f>
        <v xml:space="preserve">08 9420 7264 </v>
      </c>
      <c r="H257" s="21" t="str">
        <f>IFERROR(INDEX(MasterTable[],MATCH(SearchResults[[#This Row],[Search Result]],MasterTable[Search Rank],0),6),"")</f>
        <v>N/A</v>
      </c>
      <c r="I257" s="21" t="str">
        <f>IFERROR(INDEX(MasterTable[],MATCH(SearchResults[[#This Row],[Search Result]],MasterTable[Search Rank],0),7),"")</f>
        <v>PO Box 281, West Perth WA 6872</v>
      </c>
    </row>
    <row r="258" spans="2:9" ht="41.25" customHeight="1" x14ac:dyDescent="0.2">
      <c r="B258" s="4">
        <v>252</v>
      </c>
      <c r="C258" s="16" t="str">
        <f>IFERROR(INDEX(MasterTable[],MATCH(SearchResults[[#This Row],[Search Result]],MasterTable[Search Rank],0),1),"")</f>
        <v>Health Care And Social Assistance</v>
      </c>
      <c r="D258" s="16" t="str">
        <f>IFERROR(INDEX(MasterTable[],MATCH(SearchResults[[#This Row],[Search Result]],MasterTable[Search Rank],0),2),"")</f>
        <v>Social Services</v>
      </c>
      <c r="E258" s="16" t="str">
        <f>IFERROR(INDEX(MasterTable[],MATCH(SearchResults[[#This Row],[Search Result]],MasterTable[Search Rank],0),3),"")</f>
        <v>Telethon Kids Institute</v>
      </c>
      <c r="F258" s="21" t="str">
        <f>IFERROR(INDEX(MasterTable[],MATCH(SearchResults[[#This Row],[Search Result]],MasterTable[Search Rank],0),4),"")</f>
        <v>http://telethonkids.org.au/</v>
      </c>
      <c r="G258" s="21" t="str">
        <f>IFERROR(INDEX(MasterTable[],MATCH(SearchResults[[#This Row],[Search Result]],MasterTable[Search Rank],0),5),"")</f>
        <v>08 9489 7777</v>
      </c>
      <c r="H258" s="21" t="str">
        <f>IFERROR(INDEX(MasterTable[],MATCH(SearchResults[[#This Row],[Search Result]],MasterTable[Search Rank],0),6),"")</f>
        <v>contact@telethonkids.org.au</v>
      </c>
      <c r="I258" s="21" t="str">
        <f>IFERROR(INDEX(MasterTable[],MATCH(SearchResults[[#This Row],[Search Result]],MasterTable[Search Rank],0),7),"")</f>
        <v>PO Box 855, West Perth WA 6872</v>
      </c>
    </row>
    <row r="259" spans="2:9" ht="41.25" customHeight="1" x14ac:dyDescent="0.2">
      <c r="B259" s="4">
        <v>253</v>
      </c>
      <c r="C259" s="16" t="str">
        <f>IFERROR(INDEX(MasterTable[],MATCH(SearchResults[[#This Row],[Search Result]],MasterTable[Search Rank],0),1),"")</f>
        <v>Information Media And Telecommunications</v>
      </c>
      <c r="D259" s="16" t="str">
        <f>IFERROR(INDEX(MasterTable[],MATCH(SearchResults[[#This Row],[Search Result]],MasterTable[Search Rank],0),2),"")</f>
        <v>Film / Motion Pictures, Video &amp; Television</v>
      </c>
      <c r="E259" s="16" t="str">
        <f>IFERROR(INDEX(MasterTable[],MATCH(SearchResults[[#This Row],[Search Result]],MasterTable[Search Rank],0),3),"")</f>
        <v>Casting Guild of Australia</v>
      </c>
      <c r="F259" s="21" t="str">
        <f>IFERROR(INDEX(MasterTable[],MATCH(SearchResults[[#This Row],[Search Result]],MasterTable[Search Rank],0),4),"")</f>
        <v>http://www.castingguild.com.au/</v>
      </c>
      <c r="G259" s="21" t="str">
        <f>IFERROR(INDEX(MasterTable[],MATCH(SearchResults[[#This Row],[Search Result]],MasterTable[Search Rank],0),5),"")</f>
        <v>N/A</v>
      </c>
      <c r="H259" s="21" t="str">
        <f>IFERROR(INDEX(MasterTable[],MATCH(SearchResults[[#This Row],[Search Result]],MasterTable[Search Rank],0),6),"")</f>
        <v>admin@castingguild.com.au</v>
      </c>
      <c r="I259" s="21" t="str">
        <f>IFERROR(INDEX(MasterTable[],MATCH(SearchResults[[#This Row],[Search Result]],MasterTable[Search Rank],0),7),"")</f>
        <v>N/A</v>
      </c>
    </row>
    <row r="260" spans="2:9" ht="41.25" customHeight="1" x14ac:dyDescent="0.2">
      <c r="B260" s="4">
        <v>254</v>
      </c>
      <c r="C260" s="16" t="str">
        <f>IFERROR(INDEX(MasterTable[],MATCH(SearchResults[[#This Row],[Search Result]],MasterTable[Search Rank],0),1),"")</f>
        <v>Information Media And Telecommunications</v>
      </c>
      <c r="D260" s="16" t="str">
        <f>IFERROR(INDEX(MasterTable[],MATCH(SearchResults[[#This Row],[Search Result]],MasterTable[Search Rank],0),2),"")</f>
        <v>Film / Motion Pictures, Video &amp; Television</v>
      </c>
      <c r="E260" s="16" t="str">
        <f>IFERROR(INDEX(MasterTable[],MATCH(SearchResults[[#This Row],[Search Result]],MasterTable[Search Rank],0),3),"")</f>
        <v>Professional Film Crew Western Australia</v>
      </c>
      <c r="F260" s="21" t="str">
        <f>IFERROR(INDEX(MasterTable[],MATCH(SearchResults[[#This Row],[Search Result]],MasterTable[Search Rank],0),4),"")</f>
        <v>http://www.profilmcrewwa.com.au/</v>
      </c>
      <c r="G260" s="21" t="str">
        <f>IFERROR(INDEX(MasterTable[],MATCH(SearchResults[[#This Row],[Search Result]],MasterTable[Search Rank],0),5),"")</f>
        <v>N/A</v>
      </c>
      <c r="H260" s="21" t="str">
        <f>IFERROR(INDEX(MasterTable[],MATCH(SearchResults[[#This Row],[Search Result]],MasterTable[Search Rank],0),6),"")</f>
        <v>info@profilmcrewwa.com.au</v>
      </c>
      <c r="I260" s="21" t="str">
        <f>IFERROR(INDEX(MasterTable[],MATCH(SearchResults[[#This Row],[Search Result]],MasterTable[Search Rank],0),7),"")</f>
        <v>N/A</v>
      </c>
    </row>
    <row r="261" spans="2:9" ht="41.25" customHeight="1" x14ac:dyDescent="0.2">
      <c r="B261" s="4">
        <v>255</v>
      </c>
      <c r="C261" s="16" t="str">
        <f>IFERROR(INDEX(MasterTable[],MATCH(SearchResults[[#This Row],[Search Result]],MasterTable[Search Rank],0),1),"")</f>
        <v>Information Media And Telecommunications</v>
      </c>
      <c r="D261" s="16" t="str">
        <f>IFERROR(INDEX(MasterTable[],MATCH(SearchResults[[#This Row],[Search Result]],MasterTable[Search Rank],0),2),"")</f>
        <v>Film / Motion Pictures, Video &amp; Television</v>
      </c>
      <c r="E261" s="16" t="str">
        <f>IFERROR(INDEX(MasterTable[],MATCH(SearchResults[[#This Row],[Search Result]],MasterTable[Search Rank],0),3),"")</f>
        <v>WA Federation of Film Societies</v>
      </c>
      <c r="F261" s="21" t="str">
        <f>IFERROR(INDEX(MasterTable[],MATCH(SearchResults[[#This Row],[Search Result]],MasterTable[Search Rank],0),4),"")</f>
        <v>http://wafilmsocieties.org.au/</v>
      </c>
      <c r="G261" s="21" t="str">
        <f>IFERROR(INDEX(MasterTable[],MATCH(SearchResults[[#This Row],[Search Result]],MasterTable[Search Rank],0),5),"")</f>
        <v>08 9364 7656</v>
      </c>
      <c r="H261" s="21" t="str">
        <f>IFERROR(INDEX(MasterTable[],MATCH(SearchResults[[#This Row],[Search Result]],MasterTable[Search Rank],0),6),"")</f>
        <v>info@WAFilmSocieties.org.au</v>
      </c>
      <c r="I261" s="21" t="str">
        <f>IFERROR(INDEX(MasterTable[],MATCH(SearchResults[[#This Row],[Search Result]],MasterTable[Search Rank],0),7),"")</f>
        <v>N/A</v>
      </c>
    </row>
    <row r="262" spans="2:9" ht="41.25" customHeight="1" x14ac:dyDescent="0.2">
      <c r="B262" s="4">
        <v>256</v>
      </c>
      <c r="C262" s="16" t="str">
        <f>IFERROR(INDEX(MasterTable[],MATCH(SearchResults[[#This Row],[Search Result]],MasterTable[Search Rank],0),1),"")</f>
        <v>Information Media And Telecommunications</v>
      </c>
      <c r="D262" s="16" t="str">
        <f>IFERROR(INDEX(MasterTable[],MATCH(SearchResults[[#This Row],[Search Result]],MasterTable[Search Rank],0),2),"")</f>
        <v>Film / Motion Pictures, Video &amp; Television</v>
      </c>
      <c r="E262" s="16" t="str">
        <f>IFERROR(INDEX(MasterTable[],MATCH(SearchResults[[#This Row],[Search Result]],MasterTable[Search Rank],0),3),"")</f>
        <v>Film &amp; Television Insitute Western Australia</v>
      </c>
      <c r="F262" s="21" t="str">
        <f>IFERROR(INDEX(MasterTable[],MATCH(SearchResults[[#This Row],[Search Result]],MasterTable[Search Rank],0),4),"")</f>
        <v>https://www.fti.asn.au</v>
      </c>
      <c r="G262" s="21" t="str">
        <f>IFERROR(INDEX(MasterTable[],MATCH(SearchResults[[#This Row],[Search Result]],MasterTable[Search Rank],0),5),"")</f>
        <v>08 9431 6700</v>
      </c>
      <c r="H262" s="21" t="str">
        <f>IFERROR(INDEX(MasterTable[],MATCH(SearchResults[[#This Row],[Search Result]],MasterTable[Search Rank],0),6),"")</f>
        <v>fti@fti.asn.au</v>
      </c>
      <c r="I262" s="21" t="str">
        <f>IFERROR(INDEX(MasterTable[],MATCH(SearchResults[[#This Row],[Search Result]],MasterTable[Search Rank],0),7),"")</f>
        <v>PO Box 99, Northbridge WA 6865</v>
      </c>
    </row>
    <row r="263" spans="2:9" ht="41.25" customHeight="1" x14ac:dyDescent="0.2">
      <c r="B263" s="4">
        <v>257</v>
      </c>
      <c r="C263" s="16" t="str">
        <f>IFERROR(INDEX(MasterTable[],MATCH(SearchResults[[#This Row],[Search Result]],MasterTable[Search Rank],0),1),"")</f>
        <v>Information Media And Telecommunications</v>
      </c>
      <c r="D263" s="16" t="str">
        <f>IFERROR(INDEX(MasterTable[],MATCH(SearchResults[[#This Row],[Search Result]],MasterTable[Search Rank],0),2),"")</f>
        <v>Film / Motion Pictures, Video &amp; Television</v>
      </c>
      <c r="E263" s="16" t="str">
        <f>IFERROR(INDEX(MasterTable[],MATCH(SearchResults[[#This Row],[Search Result]],MasterTable[Search Rank],0),3),"")</f>
        <v>Screen Producers Australia</v>
      </c>
      <c r="F263" s="21" t="str">
        <f>IFERROR(INDEX(MasterTable[],MATCH(SearchResults[[#This Row],[Search Result]],MasterTable[Search Rank],0),4),"")</f>
        <v>http://www.spaa.org.au/</v>
      </c>
      <c r="G263" s="21" t="str">
        <f>IFERROR(INDEX(MasterTable[],MATCH(SearchResults[[#This Row],[Search Result]],MasterTable[Search Rank],0),5),"")</f>
        <v>02 9360 8988</v>
      </c>
      <c r="H263" s="21" t="str">
        <f>IFERROR(INDEX(MasterTable[],MATCH(SearchResults[[#This Row],[Search Result]],MasterTable[Search Rank],0),6),"")</f>
        <v>mark.donaldson@screenproducers.org.au</v>
      </c>
      <c r="I263" s="21" t="str">
        <f>IFERROR(INDEX(MasterTable[],MATCH(SearchResults[[#This Row],[Search Result]],MasterTable[Search Rank],0),7),"")</f>
        <v>Suite 2, Level 1, 36 Fitzroy Street, Surry Hills NSW 2010</v>
      </c>
    </row>
    <row r="264" spans="2:9" ht="41.25" customHeight="1" x14ac:dyDescent="0.2">
      <c r="B264" s="4">
        <v>258</v>
      </c>
      <c r="C264" s="16" t="str">
        <f>IFERROR(INDEX(MasterTable[],MATCH(SearchResults[[#This Row],[Search Result]],MasterTable[Search Rank],0),1),"")</f>
        <v>Information Media And Telecommunications</v>
      </c>
      <c r="D264" s="16" t="str">
        <f>IFERROR(INDEX(MasterTable[],MATCH(SearchResults[[#This Row],[Search Result]],MasterTable[Search Rank],0),2),"")</f>
        <v>Film / Motion Pictures, Video &amp; Television</v>
      </c>
      <c r="E264" s="16" t="str">
        <f>IFERROR(INDEX(MasterTable[],MATCH(SearchResults[[#This Row],[Search Result]],MasterTable[Search Rank],0),3),"")</f>
        <v>Motion Picture Distributors Association of Australia</v>
      </c>
      <c r="F264" s="21" t="str">
        <f>IFERROR(INDEX(MasterTable[],MATCH(SearchResults[[#This Row],[Search Result]],MasterTable[Search Rank],0),4),"")</f>
        <v>http://www.mpdaa.org.au/</v>
      </c>
      <c r="G264" s="21" t="str">
        <f>IFERROR(INDEX(MasterTable[],MATCH(SearchResults[[#This Row],[Search Result]],MasterTable[Search Rank],0),5),"")</f>
        <v>02 8705 5420</v>
      </c>
      <c r="H264" s="21" t="str">
        <f>IFERROR(INDEX(MasterTable[],MATCH(SearchResults[[#This Row],[Search Result]],MasterTable[Search Rank],0),6),"")</f>
        <v>mpdaainfo@mpdaa.org.au</v>
      </c>
      <c r="I264" s="21" t="str">
        <f>IFERROR(INDEX(MasterTable[],MATCH(SearchResults[[#This Row],[Search Result]],MasterTable[Search Rank],0),7),"")</f>
        <v>16 - 18 Grosvenor Street, Sydney NSW 2000</v>
      </c>
    </row>
    <row r="265" spans="2:9" ht="41.25" customHeight="1" x14ac:dyDescent="0.2">
      <c r="B265" s="4">
        <v>259</v>
      </c>
      <c r="C265" s="16" t="str">
        <f>IFERROR(INDEX(MasterTable[],MATCH(SearchResults[[#This Row],[Search Result]],MasterTable[Search Rank],0),1),"")</f>
        <v>Information Media And Telecommunications</v>
      </c>
      <c r="D265" s="16" t="str">
        <f>IFERROR(INDEX(MasterTable[],MATCH(SearchResults[[#This Row],[Search Result]],MasterTable[Search Rank],0),2),"")</f>
        <v>Film / Motion Pictures, Video &amp; Television</v>
      </c>
      <c r="E265" s="16" t="str">
        <f>IFERROR(INDEX(MasterTable[],MATCH(SearchResults[[#This Row],[Search Result]],MasterTable[Search Rank],0),3),"")</f>
        <v>Australian Film Institute / Australian Academy of Cinema and Television Arts</v>
      </c>
      <c r="F265" s="21" t="str">
        <f>IFERROR(INDEX(MasterTable[],MATCH(SearchResults[[#This Row],[Search Result]],MasterTable[Search Rank],0),4),"")</f>
        <v>http://www.aacta.org/</v>
      </c>
      <c r="G265" s="21" t="str">
        <f>IFERROR(INDEX(MasterTable[],MATCH(SearchResults[[#This Row],[Search Result]],MasterTable[Search Rank],0),5),"")</f>
        <v>03 9696 1844</v>
      </c>
      <c r="H265" s="21" t="str">
        <f>IFERROR(INDEX(MasterTable[],MATCH(SearchResults[[#This Row],[Search Result]],MasterTable[Search Rank],0),6),"")</f>
        <v>info@afi.org.au</v>
      </c>
      <c r="I265" s="21" t="str">
        <f>IFERROR(INDEX(MasterTable[],MATCH(SearchResults[[#This Row],[Search Result]],MasterTable[Search Rank],0),7),"")</f>
        <v>236 Dorcas Street, South Melbourne VIC 3205</v>
      </c>
    </row>
    <row r="266" spans="2:9" ht="41.25" customHeight="1" x14ac:dyDescent="0.2">
      <c r="B266" s="4">
        <v>260</v>
      </c>
      <c r="C266" s="16" t="str">
        <f>IFERROR(INDEX(MasterTable[],MATCH(SearchResults[[#This Row],[Search Result]],MasterTable[Search Rank],0),1),"")</f>
        <v>Information Media And Telecommunications</v>
      </c>
      <c r="D266" s="16" t="str">
        <f>IFERROR(INDEX(MasterTable[],MATCH(SearchResults[[#This Row],[Search Result]],MasterTable[Search Rank],0),2),"")</f>
        <v>Film / Motion Pictures, Video &amp; Television</v>
      </c>
      <c r="E266" s="16" t="str">
        <f>IFERROR(INDEX(MasterTable[],MATCH(SearchResults[[#This Row],[Search Result]],MasterTable[Search Rank],0),3),"")</f>
        <v>Independent Cinemas Association of Australia</v>
      </c>
      <c r="F266" s="21" t="str">
        <f>IFERROR(INDEX(MasterTable[],MATCH(SearchResults[[#This Row],[Search Result]],MasterTable[Search Rank],0),4),"")</f>
        <v>http://www.independentcinemas.com.au/</v>
      </c>
      <c r="G266" s="21" t="str">
        <f>IFERROR(INDEX(MasterTable[],MATCH(SearchResults[[#This Row],[Search Result]],MasterTable[Search Rank],0),5),"")</f>
        <v>02 9858 1179</v>
      </c>
      <c r="H266" s="21" t="str">
        <f>IFERROR(INDEX(MasterTable[],MATCH(SearchResults[[#This Row],[Search Result]],MasterTable[Search Rank],0),6),"")</f>
        <v>president@independentcinemas.com.au</v>
      </c>
      <c r="I266" s="21" t="str">
        <f>IFERROR(INDEX(MasterTable[],MATCH(SearchResults[[#This Row],[Search Result]],MasterTable[Search Rank],0),7),"")</f>
        <v>PO Box 20, Eastwood NSW 2122</v>
      </c>
    </row>
    <row r="267" spans="2:9" ht="41.25" customHeight="1" x14ac:dyDescent="0.2">
      <c r="B267" s="4">
        <v>261</v>
      </c>
      <c r="C267" s="16" t="str">
        <f>IFERROR(INDEX(MasterTable[],MATCH(SearchResults[[#This Row],[Search Result]],MasterTable[Search Rank],0),1),"")</f>
        <v>Information Media And Telecommunications</v>
      </c>
      <c r="D267" s="16" t="str">
        <f>IFERROR(INDEX(MasterTable[],MATCH(SearchResults[[#This Row],[Search Result]],MasterTable[Search Rank],0),2),"")</f>
        <v>Film / Motion Pictures, Video &amp; Television</v>
      </c>
      <c r="E267" s="16" t="str">
        <f>IFERROR(INDEX(MasterTable[],MATCH(SearchResults[[#This Row],[Search Result]],MasterTable[Search Rank],0),3),"")</f>
        <v>Australian Community Television Alliance</v>
      </c>
      <c r="F267" s="21" t="str">
        <f>IFERROR(INDEX(MasterTable[],MATCH(SearchResults[[#This Row],[Search Result]],MasterTable[Search Rank],0),4),"")</f>
        <v>http://www.communitytv.net.au/</v>
      </c>
      <c r="G267" s="21" t="str">
        <f>IFERROR(INDEX(MasterTable[],MATCH(SearchResults[[#This Row],[Search Result]],MasterTable[Search Rank],0),5),"")</f>
        <v>N/A</v>
      </c>
      <c r="H267" s="21" t="str">
        <f>IFERROR(INDEX(MasterTable[],MATCH(SearchResults[[#This Row],[Search Result]],MasterTable[Search Rank],0),6),"")</f>
        <v>acta@communitytv.net.au</v>
      </c>
      <c r="I267" s="21" t="str">
        <f>IFERROR(INDEX(MasterTable[],MATCH(SearchResults[[#This Row],[Search Result]],MasterTable[Search Rank],0),7),"")</f>
        <v>c/o C31 Melbourne, Level 11, 277 William St, Melbourne VIC 3000</v>
      </c>
    </row>
    <row r="268" spans="2:9" ht="41.25" customHeight="1" x14ac:dyDescent="0.2">
      <c r="B268" s="4">
        <v>262</v>
      </c>
      <c r="C268" s="16" t="str">
        <f>IFERROR(INDEX(MasterTable[],MATCH(SearchResults[[#This Row],[Search Result]],MasterTable[Search Rank],0),1),"")</f>
        <v>Information Media And Telecommunications</v>
      </c>
      <c r="D268" s="16" t="str">
        <f>IFERROR(INDEX(MasterTable[],MATCH(SearchResults[[#This Row],[Search Result]],MasterTable[Search Rank],0),2),"")</f>
        <v>Film / Motion Pictures, Video &amp; Television</v>
      </c>
      <c r="E268" s="16" t="str">
        <f>IFERROR(INDEX(MasterTable[],MATCH(SearchResults[[#This Row],[Search Result]],MasterTable[Search Rank],0),3),"")</f>
        <v>Australian Subscription Television and Radio Association</v>
      </c>
      <c r="F268" s="21" t="str">
        <f>IFERROR(INDEX(MasterTable[],MATCH(SearchResults[[#This Row],[Search Result]],MasterTable[Search Rank],0),4),"")</f>
        <v>http://www.astra.org.au/</v>
      </c>
      <c r="G268" s="21" t="str">
        <f>IFERROR(INDEX(MasterTable[],MATCH(SearchResults[[#This Row],[Search Result]],MasterTable[Search Rank],0),5),"")</f>
        <v>02 9776 2684</v>
      </c>
      <c r="H268" s="21" t="str">
        <f>IFERROR(INDEX(MasterTable[],MATCH(SearchResults[[#This Row],[Search Result]],MasterTable[Search Rank],0),6),"")</f>
        <v>astra@astra.org.au</v>
      </c>
      <c r="I268" s="21" t="str">
        <f>IFERROR(INDEX(MasterTable[],MATCH(SearchResults[[#This Row],[Search Result]],MasterTable[Search Rank],0),7),"")</f>
        <v>4 Broadcast Way, Artarmon NSW 2064</v>
      </c>
    </row>
    <row r="269" spans="2:9" ht="41.25" customHeight="1" x14ac:dyDescent="0.2">
      <c r="B269" s="4">
        <v>263</v>
      </c>
      <c r="C269" s="16" t="str">
        <f>IFERROR(INDEX(MasterTable[],MATCH(SearchResults[[#This Row],[Search Result]],MasterTable[Search Rank],0),1),"")</f>
        <v>Information Media And Telecommunications</v>
      </c>
      <c r="D269" s="16" t="str">
        <f>IFERROR(INDEX(MasterTable[],MATCH(SearchResults[[#This Row],[Search Result]],MasterTable[Search Rank],0),2),"")</f>
        <v>Film / Motion Pictures, Video &amp; Television</v>
      </c>
      <c r="E269" s="16" t="str">
        <f>IFERROR(INDEX(MasterTable[],MATCH(SearchResults[[#This Row],[Search Result]],MasterTable[Search Rank],0),3),"")</f>
        <v>National Association of Cinema Operators Australasia</v>
      </c>
      <c r="F269" s="21" t="str">
        <f>IFERROR(INDEX(MasterTable[],MATCH(SearchResults[[#This Row],[Search Result]],MasterTable[Search Rank],0),4),"")</f>
        <v>http://naco.asn.au/</v>
      </c>
      <c r="G269" s="21" t="str">
        <f>IFERROR(INDEX(MasterTable[],MATCH(SearchResults[[#This Row],[Search Result]],MasterTable[Search Rank],0),5),"")</f>
        <v>07 3007 3588</v>
      </c>
      <c r="H269" s="21" t="str">
        <f>IFERROR(INDEX(MasterTable[],MATCH(SearchResults[[#This Row],[Search Result]],MasterTable[Search Rank],0),6),"")</f>
        <v>execdirector@naco.asn.au</v>
      </c>
      <c r="I269" s="21" t="str">
        <f>IFERROR(INDEX(MasterTable[],MATCH(SearchResults[[#This Row],[Search Result]],MasterTable[Search Rank],0),7),"")</f>
        <v>PO Box 667, Stones Corner QLD 4120</v>
      </c>
    </row>
    <row r="270" spans="2:9" ht="41.25" customHeight="1" x14ac:dyDescent="0.2">
      <c r="B270" s="4">
        <v>264</v>
      </c>
      <c r="C270" s="16" t="str">
        <f>IFERROR(INDEX(MasterTable[],MATCH(SearchResults[[#This Row],[Search Result]],MasterTable[Search Rank],0),1),"")</f>
        <v>Information Media And Telecommunications</v>
      </c>
      <c r="D270" s="16" t="str">
        <f>IFERROR(INDEX(MasterTable[],MATCH(SearchResults[[#This Row],[Search Result]],MasterTable[Search Rank],0),2),"")</f>
        <v>Film / Motion Pictures, Video &amp; Television</v>
      </c>
      <c r="E270" s="16" t="str">
        <f>IFERROR(INDEX(MasterTable[],MATCH(SearchResults[[#This Row],[Search Result]],MasterTable[Search Rank],0),3),"")</f>
        <v>Free TV Australia</v>
      </c>
      <c r="F270" s="21" t="str">
        <f>IFERROR(INDEX(MasterTable[],MATCH(SearchResults[[#This Row],[Search Result]],MasterTable[Search Rank],0),4),"")</f>
        <v>http://www.freetv.com.au/</v>
      </c>
      <c r="G270" s="21" t="str">
        <f>IFERROR(INDEX(MasterTable[],MATCH(SearchResults[[#This Row],[Search Result]],MasterTable[Search Rank],0),5),"")</f>
        <v>02 8968 7100</v>
      </c>
      <c r="H270" s="21" t="str">
        <f>IFERROR(INDEX(MasterTable[],MATCH(SearchResults[[#This Row],[Search Result]],MasterTable[Search Rank],0),6),"")</f>
        <v>contact@freetv.com.au</v>
      </c>
      <c r="I270" s="21" t="str">
        <f>IFERROR(INDEX(MasterTable[],MATCH(SearchResults[[#This Row],[Search Result]],MasterTable[Search Rank],0),7),"")</f>
        <v>First Floor, 44 Avenue Road, Mosman NSW 2088</v>
      </c>
    </row>
    <row r="271" spans="2:9" ht="41.25" customHeight="1" x14ac:dyDescent="0.2">
      <c r="B271" s="4">
        <v>265</v>
      </c>
      <c r="C271" s="16" t="str">
        <f>IFERROR(INDEX(MasterTable[],MATCH(SearchResults[[#This Row],[Search Result]],MasterTable[Search Rank],0),1),"")</f>
        <v>Information Media And Telecommunications</v>
      </c>
      <c r="D271" s="16" t="str">
        <f>IFERROR(INDEX(MasterTable[],MATCH(SearchResults[[#This Row],[Search Result]],MasterTable[Search Rank],0),2),"")</f>
        <v>General</v>
      </c>
      <c r="E271" s="16" t="str">
        <f>IFERROR(INDEX(MasterTable[],MATCH(SearchResults[[#This Row],[Search Result]],MasterTable[Search Rank],0),3),"")</f>
        <v>Australian Press Council</v>
      </c>
      <c r="F271" s="21" t="str">
        <f>IFERROR(INDEX(MasterTable[],MATCH(SearchResults[[#This Row],[Search Result]],MasterTable[Search Rank],0),4),"")</f>
        <v>http://www.presscouncil.org.au/</v>
      </c>
      <c r="G271" s="21" t="str">
        <f>IFERROR(INDEX(MasterTable[],MATCH(SearchResults[[#This Row],[Search Result]],MasterTable[Search Rank],0),5),"")</f>
        <v>1800 025 712</v>
      </c>
      <c r="H271" s="21" t="str">
        <f>IFERROR(INDEX(MasterTable[],MATCH(SearchResults[[#This Row],[Search Result]],MasterTable[Search Rank],0),6),"")</f>
        <v>N/A</v>
      </c>
      <c r="I271" s="21" t="str">
        <f>IFERROR(INDEX(MasterTable[],MATCH(SearchResults[[#This Row],[Search Result]],MasterTable[Search Rank],0),7),"")</f>
        <v>GPO Box 3343, Sydney NSW 2001</v>
      </c>
    </row>
    <row r="272" spans="2:9" ht="41.25" customHeight="1" x14ac:dyDescent="0.2">
      <c r="B272" s="4">
        <v>266</v>
      </c>
      <c r="C272" s="16" t="str">
        <f>IFERROR(INDEX(MasterTable[],MATCH(SearchResults[[#This Row],[Search Result]],MasterTable[Search Rank],0),1),"")</f>
        <v>Information Media And Telecommunications</v>
      </c>
      <c r="D272" s="16" t="str">
        <f>IFERROR(INDEX(MasterTable[],MATCH(SearchResults[[#This Row],[Search Result]],MasterTable[Search Rank],0),2),"")</f>
        <v>Libraries and Archives</v>
      </c>
      <c r="E272" s="16" t="str">
        <f>IFERROR(INDEX(MasterTable[],MATCH(SearchResults[[#This Row],[Search Result]],MasterTable[Search Rank],0),3),"")</f>
        <v>Australian Library &amp; Information Association</v>
      </c>
      <c r="F272" s="21" t="str">
        <f>IFERROR(INDEX(MasterTable[],MATCH(SearchResults[[#This Row],[Search Result]],MasterTable[Search Rank],0),4),"")</f>
        <v>https://www.alia.org.au/</v>
      </c>
      <c r="G272" s="21" t="str">
        <f>IFERROR(INDEX(MasterTable[],MATCH(SearchResults[[#This Row],[Search Result]],MasterTable[Search Rank],0),5),"")</f>
        <v>02 6215 8222</v>
      </c>
      <c r="H272" s="21" t="str">
        <f>IFERROR(INDEX(MasterTable[],MATCH(SearchResults[[#This Row],[Search Result]],MasterTable[Search Rank],0),6),"")</f>
        <v>enquiry@alia.org.au</v>
      </c>
      <c r="I272" s="21" t="str">
        <f>IFERROR(INDEX(MasterTable[],MATCH(SearchResults[[#This Row],[Search Result]],MasterTable[Search Rank],0),7),"")</f>
        <v>PO Box 6335, Kingston ACT 2604</v>
      </c>
    </row>
    <row r="273" spans="2:9" ht="41.25" customHeight="1" x14ac:dyDescent="0.2">
      <c r="B273" s="4">
        <v>267</v>
      </c>
      <c r="C273" s="16" t="str">
        <f>IFERROR(INDEX(MasterTable[],MATCH(SearchResults[[#This Row],[Search Result]],MasterTable[Search Rank],0),1),"")</f>
        <v>Information Media And Telecommunications</v>
      </c>
      <c r="D273" s="16" t="str">
        <f>IFERROR(INDEX(MasterTable[],MATCH(SearchResults[[#This Row],[Search Result]],MasterTable[Search Rank],0),2),"")</f>
        <v>Libraries and Archives</v>
      </c>
      <c r="E273" s="16" t="str">
        <f>IFERROR(INDEX(MasterTable[],MATCH(SearchResults[[#This Row],[Search Result]],MasterTable[Search Rank],0),3),"")</f>
        <v>Australian Society of Archivists</v>
      </c>
      <c r="F273" s="21" t="str">
        <f>IFERROR(INDEX(MasterTable[],MATCH(SearchResults[[#This Row],[Search Result]],MasterTable[Search Rank],0),4),"")</f>
        <v>https://www.archivists.org.au/</v>
      </c>
      <c r="G273" s="21" t="str">
        <f>IFERROR(INDEX(MasterTable[],MATCH(SearchResults[[#This Row],[Search Result]],MasterTable[Search Rank],0),5),"")</f>
        <v>08 8411 5550</v>
      </c>
      <c r="H273" s="21" t="str">
        <f>IFERROR(INDEX(MasterTable[],MATCH(SearchResults[[#This Row],[Search Result]],MasterTable[Search Rank],0),6),"")</f>
        <v>office@archivists.org.au</v>
      </c>
      <c r="I273" s="21" t="str">
        <f>IFERROR(INDEX(MasterTable[],MATCH(SearchResults[[#This Row],[Search Result]],MasterTable[Search Rank],0),7),"")</f>
        <v>PO BOX A623, Sydney South NSW 1235</v>
      </c>
    </row>
    <row r="274" spans="2:9" ht="41.25" customHeight="1" x14ac:dyDescent="0.2">
      <c r="B274" s="4">
        <v>268</v>
      </c>
      <c r="C274" s="16" t="str">
        <f>IFERROR(INDEX(MasterTable[],MATCH(SearchResults[[#This Row],[Search Result]],MasterTable[Search Rank],0),1),"")</f>
        <v>Information Media And Telecommunications</v>
      </c>
      <c r="D274" s="16" t="str">
        <f>IFERROR(INDEX(MasterTable[],MATCH(SearchResults[[#This Row],[Search Result]],MasterTable[Search Rank],0),2),"")</f>
        <v>Newspaper, Periodical, Book and Directory Publishing</v>
      </c>
      <c r="E274" s="16" t="str">
        <f>IFERROR(INDEX(MasterTable[],MATCH(SearchResults[[#This Row],[Search Result]],MasterTable[Search Rank],0),3),"")</f>
        <v>Australian Publishers Association</v>
      </c>
      <c r="F274" s="21" t="str">
        <f>IFERROR(INDEX(MasterTable[],MATCH(SearchResults[[#This Row],[Search Result]],MasterTable[Search Rank],0),4),"")</f>
        <v>https://www.publishers.asn.au</v>
      </c>
      <c r="G274" s="21" t="str">
        <f>IFERROR(INDEX(MasterTable[],MATCH(SearchResults[[#This Row],[Search Result]],MasterTable[Search Rank],0),5),"")</f>
        <v>02 9281 9788</v>
      </c>
      <c r="H274" s="21" t="str">
        <f>IFERROR(INDEX(MasterTable[],MATCH(SearchResults[[#This Row],[Search Result]],MasterTable[Search Rank],0),6),"")</f>
        <v>office@publishers.asn.au</v>
      </c>
      <c r="I274" s="21" t="str">
        <f>IFERROR(INDEX(MasterTable[],MATCH(SearchResults[[#This Row],[Search Result]],MasterTable[Search Rank],0),7),"")</f>
        <v>60/89 Jones Street, Ultimo NSW 2007</v>
      </c>
    </row>
    <row r="275" spans="2:9" ht="41.25" customHeight="1" x14ac:dyDescent="0.2">
      <c r="B275" s="4">
        <v>269</v>
      </c>
      <c r="C275" s="16" t="str">
        <f>IFERROR(INDEX(MasterTable[],MATCH(SearchResults[[#This Row],[Search Result]],MasterTable[Search Rank],0),1),"")</f>
        <v>Information Media And Telecommunications</v>
      </c>
      <c r="D275" s="16" t="str">
        <f>IFERROR(INDEX(MasterTable[],MATCH(SearchResults[[#This Row],[Search Result]],MasterTable[Search Rank],0),2),"")</f>
        <v>Newspaper, Periodical, Book and Directory Publishing</v>
      </c>
      <c r="E275" s="16" t="str">
        <f>IFERROR(INDEX(MasterTable[],MATCH(SearchResults[[#This Row],[Search Result]],MasterTable[Search Rank],0),3),"")</f>
        <v>Community Newspapers of Australia</v>
      </c>
      <c r="F275" s="21" t="str">
        <f>IFERROR(INDEX(MasterTable[],MATCH(SearchResults[[#This Row],[Search Result]],MasterTable[Search Rank],0),4),"")</f>
        <v>http://www.yourcna.com.au/</v>
      </c>
      <c r="G275" s="21" t="str">
        <f>IFERROR(INDEX(MasterTable[],MATCH(SearchResults[[#This Row],[Search Result]],MasterTable[Search Rank],0),5),"")</f>
        <v>N/A</v>
      </c>
      <c r="H275" s="21" t="str">
        <f>IFERROR(INDEX(MasterTable[],MATCH(SearchResults[[#This Row],[Search Result]],MasterTable[Search Rank],0),6),"")</f>
        <v>N/A</v>
      </c>
      <c r="I275" s="21" t="str">
        <f>IFERROR(INDEX(MasterTable[],MATCH(SearchResults[[#This Row],[Search Result]],MasterTable[Search Rank],0),7),"")</f>
        <v>N/A</v>
      </c>
    </row>
    <row r="276" spans="2:9" ht="41.25" customHeight="1" x14ac:dyDescent="0.2">
      <c r="B276" s="4">
        <v>270</v>
      </c>
      <c r="C276" s="16" t="str">
        <f>IFERROR(INDEX(MasterTable[],MATCH(SearchResults[[#This Row],[Search Result]],MasterTable[Search Rank],0),1),"")</f>
        <v>Information Media And Telecommunications</v>
      </c>
      <c r="D276" s="16" t="str">
        <f>IFERROR(INDEX(MasterTable[],MATCH(SearchResults[[#This Row],[Search Result]],MasterTable[Search Rank],0),2),"")</f>
        <v>Newspaper, Periodical, Book and Directory Publishing</v>
      </c>
      <c r="E276" s="16" t="str">
        <f>IFERROR(INDEX(MasterTable[],MATCH(SearchResults[[#This Row],[Search Result]],MasterTable[Search Rank],0),3),"")</f>
        <v>NewsMediaWorks</v>
      </c>
      <c r="F276" s="21" t="str">
        <f>IFERROR(INDEX(MasterTable[],MATCH(SearchResults[[#This Row],[Search Result]],MasterTable[Search Rank],0),4),"")</f>
        <v>http://www.newsmediaworks.com.au/</v>
      </c>
      <c r="G276" s="21" t="str">
        <f>IFERROR(INDEX(MasterTable[],MATCH(SearchResults[[#This Row],[Search Result]],MasterTable[Search Rank],0),5),"")</f>
        <v>02 9692 6300</v>
      </c>
      <c r="H276" s="21" t="str">
        <f>IFERROR(INDEX(MasterTable[],MATCH(SearchResults[[#This Row],[Search Result]],MasterTable[Search Rank],0),6),"")</f>
        <v>admin@newsmediaworks.com.au</v>
      </c>
      <c r="I276" s="21" t="str">
        <f>IFERROR(INDEX(MasterTable[],MATCH(SearchResults[[#This Row],[Search Result]],MasterTable[Search Rank],0),7),"")</f>
        <v>Level 2, The Terrace, 60 Union Street, Pyrmont NSW 2009</v>
      </c>
    </row>
    <row r="277" spans="2:9" ht="41.25" customHeight="1" x14ac:dyDescent="0.2">
      <c r="B277" s="4">
        <v>271</v>
      </c>
      <c r="C277" s="16" t="str">
        <f>IFERROR(INDEX(MasterTable[],MATCH(SearchResults[[#This Row],[Search Result]],MasterTable[Search Rank],0),1),"")</f>
        <v>Information Media And Telecommunications</v>
      </c>
      <c r="D277" s="16" t="str">
        <f>IFERROR(INDEX(MasterTable[],MATCH(SearchResults[[#This Row],[Search Result]],MasterTable[Search Rank],0),2),"")</f>
        <v>Newspaper, Periodical, Book and Directory Publishing</v>
      </c>
      <c r="E277" s="16" t="str">
        <f>IFERROR(INDEX(MasterTable[],MATCH(SearchResults[[#This Row],[Search Result]],MasterTable[Search Rank],0),3),"")</f>
        <v>Writing WA</v>
      </c>
      <c r="F277" s="21" t="str">
        <f>IFERROR(INDEX(MasterTable[],MATCH(SearchResults[[#This Row],[Search Result]],MasterTable[Search Rank],0),4),"")</f>
        <v>http://www.writingwa.org/</v>
      </c>
      <c r="G277" s="21" t="str">
        <f>IFERROR(INDEX(MasterTable[],MATCH(SearchResults[[#This Row],[Search Result]],MasterTable[Search Rank],0),5),"")</f>
        <v>08 9228 9908</v>
      </c>
      <c r="H277" s="21" t="str">
        <f>IFERROR(INDEX(MasterTable[],MATCH(SearchResults[[#This Row],[Search Result]],MasterTable[Search Rank],0),6),"")</f>
        <v>info@writingWA.org</v>
      </c>
      <c r="I277" s="21" t="str">
        <f>IFERROR(INDEX(MasterTable[],MATCH(SearchResults[[#This Row],[Search Result]],MasterTable[Search Rank],0),7),"")</f>
        <v>Alexander Library Building, 25 Francis Street, Perth WA 6000</v>
      </c>
    </row>
    <row r="278" spans="2:9" ht="41.25" customHeight="1" x14ac:dyDescent="0.2">
      <c r="B278" s="4">
        <v>272</v>
      </c>
      <c r="C278" s="16" t="str">
        <f>IFERROR(INDEX(MasterTable[],MATCH(SearchResults[[#This Row],[Search Result]],MasterTable[Search Rank],0),1),"")</f>
        <v>Information Media And Telecommunications</v>
      </c>
      <c r="D278" s="16" t="str">
        <f>IFERROR(INDEX(MasterTable[],MATCH(SearchResults[[#This Row],[Search Result]],MasterTable[Search Rank],0),2),"")</f>
        <v>Newspaper, Periodical, Book and Directory Publishing</v>
      </c>
      <c r="E278" s="16" t="str">
        <f>IFERROR(INDEX(MasterTable[],MATCH(SearchResults[[#This Row],[Search Result]],MasterTable[Search Rank],0),3),"")</f>
        <v>Editors WA</v>
      </c>
      <c r="F278" s="21" t="str">
        <f>IFERROR(INDEX(MasterTable[],MATCH(SearchResults[[#This Row],[Search Result]],MasterTable[Search Rank],0),4),"")</f>
        <v>http://editorswa.com/</v>
      </c>
      <c r="G278" s="21" t="str">
        <f>IFERROR(INDEX(MasterTable[],MATCH(SearchResults[[#This Row],[Search Result]],MasterTable[Search Rank],0),5),"")</f>
        <v>N/A</v>
      </c>
      <c r="H278" s="21" t="str">
        <f>IFERROR(INDEX(MasterTable[],MATCH(SearchResults[[#This Row],[Search Result]],MasterTable[Search Rank],0),6),"")</f>
        <v>edwa.president@iped-editors.org</v>
      </c>
      <c r="I278" s="21" t="str">
        <f>IFERROR(INDEX(MasterTable[],MATCH(SearchResults[[#This Row],[Search Result]],MasterTable[Search Rank],0),7),"")</f>
        <v>PO Box 99, Subiaco WA 6904</v>
      </c>
    </row>
    <row r="279" spans="2:9" ht="41.25" customHeight="1" x14ac:dyDescent="0.2">
      <c r="B279" s="4">
        <v>273</v>
      </c>
      <c r="C279" s="16" t="str">
        <f>IFERROR(INDEX(MasterTable[],MATCH(SearchResults[[#This Row],[Search Result]],MasterTable[Search Rank],0),1),"")</f>
        <v>Information Media And Telecommunications</v>
      </c>
      <c r="D279" s="16" t="str">
        <f>IFERROR(INDEX(MasterTable[],MATCH(SearchResults[[#This Row],[Search Result]],MasterTable[Search Rank],0),2),"")</f>
        <v>Newspaper, Periodical, Book and Directory Publishing</v>
      </c>
      <c r="E279" s="16" t="str">
        <f>IFERROR(INDEX(MasterTable[],MATCH(SearchResults[[#This Row],[Search Result]],MasterTable[Search Rank],0),3),"")</f>
        <v>Australian Greeting Card Association</v>
      </c>
      <c r="F279" s="21" t="str">
        <f>IFERROR(INDEX(MasterTable[],MATCH(SearchResults[[#This Row],[Search Result]],MasterTable[Search Rank],0),4),"")</f>
        <v>http://greetingcardassociation.com.au/</v>
      </c>
      <c r="G279" s="21" t="str">
        <f>IFERROR(INDEX(MasterTable[],MATCH(SearchResults[[#This Row],[Search Result]],MasterTable[Search Rank],0),5),"")</f>
        <v>0419 323 265</v>
      </c>
      <c r="H279" s="21" t="str">
        <f>IFERROR(INDEX(MasterTable[],MATCH(SearchResults[[#This Row],[Search Result]],MasterTable[Search Rank],0),6),"")</f>
        <v>info@greetingcardassociation.com.au</v>
      </c>
      <c r="I279" s="21" t="str">
        <f>IFERROR(INDEX(MasterTable[],MATCH(SearchResults[[#This Row],[Search Result]],MasterTable[Search Rank],0),7),"")</f>
        <v>PO Box 3169, Wheelers Hill VIC 3150</v>
      </c>
    </row>
    <row r="280" spans="2:9" ht="41.25" customHeight="1" x14ac:dyDescent="0.2">
      <c r="B280" s="4">
        <v>274</v>
      </c>
      <c r="C280" s="16" t="str">
        <f>IFERROR(INDEX(MasterTable[],MATCH(SearchResults[[#This Row],[Search Result]],MasterTable[Search Rank],0),1),"")</f>
        <v>Information Media And Telecommunications</v>
      </c>
      <c r="D280" s="16" t="str">
        <f>IFERROR(INDEX(MasterTable[],MATCH(SearchResults[[#This Row],[Search Result]],MasterTable[Search Rank],0),2),"")</f>
        <v>Software Publishing</v>
      </c>
      <c r="E280" s="16" t="str">
        <f>IFERROR(INDEX(MasterTable[],MATCH(SearchResults[[#This Row],[Search Result]],MasterTable[Search Rank],0),3),"")</f>
        <v>Australian Information Industry Association</v>
      </c>
      <c r="F280" s="21" t="str">
        <f>IFERROR(INDEX(MasterTable[],MATCH(SearchResults[[#This Row],[Search Result]],MasterTable[Search Rank],0),4),"")</f>
        <v>https://www.aiia.com.au</v>
      </c>
      <c r="G280" s="21" t="str">
        <f>IFERROR(INDEX(MasterTable[],MATCH(SearchResults[[#This Row],[Search Result]],MasterTable[Search Rank],0),5),"")</f>
        <v>02 6281 9400</v>
      </c>
      <c r="H280" s="21" t="str">
        <f>IFERROR(INDEX(MasterTable[],MATCH(SearchResults[[#This Row],[Search Result]],MasterTable[Search Rank],0),6),"")</f>
        <v>info@aiia.com.au</v>
      </c>
      <c r="I280" s="21" t="str">
        <f>IFERROR(INDEX(MasterTable[],MATCH(SearchResults[[#This Row],[Search Result]],MasterTable[Search Rank],0),7),"")</f>
        <v>GPO Box 573, Canberra ACT 2601</v>
      </c>
    </row>
    <row r="281" spans="2:9" ht="41.25" customHeight="1" x14ac:dyDescent="0.2">
      <c r="B281" s="4">
        <v>275</v>
      </c>
      <c r="C281" s="16" t="str">
        <f>IFERROR(INDEX(MasterTable[],MATCH(SearchResults[[#This Row],[Search Result]],MasterTable[Search Rank],0),1),"")</f>
        <v>Information Media And Telecommunications</v>
      </c>
      <c r="D281" s="16" t="str">
        <f>IFERROR(INDEX(MasterTable[],MATCH(SearchResults[[#This Row],[Search Result]],MasterTable[Search Rank],0),2),"")</f>
        <v>Software Publishing</v>
      </c>
      <c r="E281" s="16" t="str">
        <f>IFERROR(INDEX(MasterTable[],MATCH(SearchResults[[#This Row],[Search Result]],MasterTable[Search Rank],0),3),"")</f>
        <v>Australian Computer Society</v>
      </c>
      <c r="F281" s="21" t="str">
        <f>IFERROR(INDEX(MasterTable[],MATCH(SearchResults[[#This Row],[Search Result]],MasterTable[Search Rank],0),4),"")</f>
        <v>https://www.acs.org.au</v>
      </c>
      <c r="G281" s="21" t="str">
        <f>IFERROR(INDEX(MasterTable[],MATCH(SearchResults[[#This Row],[Search Result]],MasterTable[Search Rank],0),5),"")</f>
        <v xml:space="preserve">02 9299 3666 </v>
      </c>
      <c r="H281" s="21" t="str">
        <f>IFERROR(INDEX(MasterTable[],MATCH(SearchResults[[#This Row],[Search Result]],MasterTable[Search Rank],0),6),"")</f>
        <v>info@acs.org.au</v>
      </c>
      <c r="I281" s="21" t="str">
        <f>IFERROR(INDEX(MasterTable[],MATCH(SearchResults[[#This Row],[Search Result]],MasterTable[Search Rank],0),7),"")</f>
        <v>PO Box Q534 Queen Victoria Building, Sydney NSW 1230</v>
      </c>
    </row>
    <row r="282" spans="2:9" ht="41.25" customHeight="1" x14ac:dyDescent="0.2">
      <c r="B282" s="4">
        <v>276</v>
      </c>
      <c r="C282" s="16" t="str">
        <f>IFERROR(INDEX(MasterTable[],MATCH(SearchResults[[#This Row],[Search Result]],MasterTable[Search Rank],0),1),"")</f>
        <v>Information Media And Telecommunications</v>
      </c>
      <c r="D282" s="16" t="str">
        <f>IFERROR(INDEX(MasterTable[],MATCH(SearchResults[[#This Row],[Search Result]],MasterTable[Search Rank],0),2),"")</f>
        <v>Software Publishing</v>
      </c>
      <c r="E282" s="16" t="str">
        <f>IFERROR(INDEX(MasterTable[],MATCH(SearchResults[[#This Row],[Search Result]],MasterTable[Search Rank],0),3),"")</f>
        <v>Australian Business Software Industry Association</v>
      </c>
      <c r="F282" s="21" t="str">
        <f>IFERROR(INDEX(MasterTable[],MATCH(SearchResults[[#This Row],[Search Result]],MasterTable[Search Rank],0),4),"")</f>
        <v>http://www.absia.asn.au/</v>
      </c>
      <c r="G282" s="21" t="str">
        <f>IFERROR(INDEX(MasterTable[],MATCH(SearchResults[[#This Row],[Search Result]],MasterTable[Search Rank],0),5),"")</f>
        <v>0412 517 210</v>
      </c>
      <c r="H282" s="21" t="str">
        <f>IFERROR(INDEX(MasterTable[],MATCH(SearchResults[[#This Row],[Search Result]],MasterTable[Search Rank],0),6),"")</f>
        <v>info@absia.asn.au</v>
      </c>
      <c r="I282" s="21" t="str">
        <f>IFERROR(INDEX(MasterTable[],MATCH(SearchResults[[#This Row],[Search Result]],MasterTable[Search Rank],0),7),"")</f>
        <v xml:space="preserve">Level 2, 21 Chandler Road, Boronia VIC 3155  </v>
      </c>
    </row>
    <row r="283" spans="2:9" ht="41.25" customHeight="1" x14ac:dyDescent="0.2">
      <c r="B283" s="4">
        <v>277</v>
      </c>
      <c r="C283" s="16" t="str">
        <f>IFERROR(INDEX(MasterTable[],MATCH(SearchResults[[#This Row],[Search Result]],MasterTable[Search Rank],0),1),"")</f>
        <v>Information Media And Telecommunications</v>
      </c>
      <c r="D283" s="16" t="str">
        <f>IFERROR(INDEX(MasterTable[],MATCH(SearchResults[[#This Row],[Search Result]],MasterTable[Search Rank],0),2),"")</f>
        <v>Software Publishing</v>
      </c>
      <c r="E283" s="16" t="str">
        <f>IFERROR(INDEX(MasterTable[],MATCH(SearchResults[[#This Row],[Search Result]],MasterTable[Search Rank],0),3),"")</f>
        <v>Medical Software Industry Association</v>
      </c>
      <c r="F283" s="21" t="str">
        <f>IFERROR(INDEX(MasterTable[],MATCH(SearchResults[[#This Row],[Search Result]],MasterTable[Search Rank],0),4),"")</f>
        <v>http://www.msia.com.au/</v>
      </c>
      <c r="G283" s="21" t="str">
        <f>IFERROR(INDEX(MasterTable[],MATCH(SearchResults[[#This Row],[Search Result]],MasterTable[Search Rank],0),5),"")</f>
        <v>0435 832 252</v>
      </c>
      <c r="H283" s="21" t="str">
        <f>IFERROR(INDEX(MasterTable[],MATCH(SearchResults[[#This Row],[Search Result]],MasterTable[Search Rank],0),6),"")</f>
        <v>eo@msia.com.au</v>
      </c>
      <c r="I283" s="21" t="str">
        <f>IFERROR(INDEX(MasterTable[],MATCH(SearchResults[[#This Row],[Search Result]],MasterTable[Search Rank],0),7),"")</f>
        <v>N/A</v>
      </c>
    </row>
    <row r="284" spans="2:9" ht="41.25" customHeight="1" x14ac:dyDescent="0.2">
      <c r="B284" s="4">
        <v>278</v>
      </c>
      <c r="C284" s="16" t="str">
        <f>IFERROR(INDEX(MasterTable[],MATCH(SearchResults[[#This Row],[Search Result]],MasterTable[Search Rank],0),1),"")</f>
        <v>Information Media And Telecommunications</v>
      </c>
      <c r="D284" s="16" t="str">
        <f>IFERROR(INDEX(MasterTable[],MATCH(SearchResults[[#This Row],[Search Result]],MasterTable[Search Rank],0),2),"")</f>
        <v>Software Publishing</v>
      </c>
      <c r="E284" s="16" t="str">
        <f>IFERROR(INDEX(MasterTable[],MATCH(SearchResults[[#This Row],[Search Result]],MasterTable[Search Rank],0),3),"")</f>
        <v>Game Developers Association of Australia</v>
      </c>
      <c r="F284" s="21" t="str">
        <f>IFERROR(INDEX(MasterTable[],MATCH(SearchResults[[#This Row],[Search Result]],MasterTable[Search Rank],0),4),"")</f>
        <v>https://www.gdaa.com.au/</v>
      </c>
      <c r="G284" s="21" t="str">
        <f>IFERROR(INDEX(MasterTable[],MATCH(SearchResults[[#This Row],[Search Result]],MasterTable[Search Rank],0),5),"")</f>
        <v>03 9013 3703</v>
      </c>
      <c r="H284" s="21" t="str">
        <f>IFERROR(INDEX(MasterTable[],MATCH(SearchResults[[#This Row],[Search Result]],MasterTable[Search Rank],0),6),"")</f>
        <v>info@gdaa.com.au</v>
      </c>
      <c r="I284" s="21" t="str">
        <f>IFERROR(INDEX(MasterTable[],MATCH(SearchResults[[#This Row],[Search Result]],MasterTable[Search Rank],0),7),"")</f>
        <v>N/A</v>
      </c>
    </row>
    <row r="285" spans="2:9" ht="41.25" customHeight="1" x14ac:dyDescent="0.2">
      <c r="B285" s="4">
        <v>279</v>
      </c>
      <c r="C285" s="16" t="str">
        <f>IFERROR(INDEX(MasterTable[],MATCH(SearchResults[[#This Row],[Search Result]],MasterTable[Search Rank],0),1),"")</f>
        <v>Information Media And Telecommunications</v>
      </c>
      <c r="D285" s="16" t="str">
        <f>IFERROR(INDEX(MasterTable[],MATCH(SearchResults[[#This Row],[Search Result]],MasterTable[Search Rank],0),2),"")</f>
        <v>Sound Recording, Music Publishing &amp; Radio Broadcasting</v>
      </c>
      <c r="E285" s="16" t="str">
        <f>IFERROR(INDEX(MasterTable[],MATCH(SearchResults[[#This Row],[Search Result]],MasterTable[Search Rank],0),3),"")</f>
        <v>Australasian Music Publishers Association</v>
      </c>
      <c r="F285" s="21" t="str">
        <f>IFERROR(INDEX(MasterTable[],MATCH(SearchResults[[#This Row],[Search Result]],MasterTable[Search Rank],0),4),"")</f>
        <v>http://www.ampal.com.au/</v>
      </c>
      <c r="G285" s="21" t="str">
        <f>IFERROR(INDEX(MasterTable[],MATCH(SearchResults[[#This Row],[Search Result]],MasterTable[Search Rank],0),5),"")</f>
        <v>0450 733 537</v>
      </c>
      <c r="H285" s="21" t="str">
        <f>IFERROR(INDEX(MasterTable[],MATCH(SearchResults[[#This Row],[Search Result]],MasterTable[Search Rank],0),6),"")</f>
        <v>info@ampal.com.au</v>
      </c>
      <c r="I285" s="21" t="str">
        <f>IFERROR(INDEX(MasterTable[],MATCH(SearchResults[[#This Row],[Search Result]],MasterTable[Search Rank],0),7),"")</f>
        <v>PO Box 3321, Bellevue Hill NSW 2023</v>
      </c>
    </row>
    <row r="286" spans="2:9" ht="41.25" customHeight="1" x14ac:dyDescent="0.2">
      <c r="B286" s="4">
        <v>280</v>
      </c>
      <c r="C286" s="16" t="str">
        <f>IFERROR(INDEX(MasterTable[],MATCH(SearchResults[[#This Row],[Search Result]],MasterTable[Search Rank],0),1),"")</f>
        <v>Information Media And Telecommunications</v>
      </c>
      <c r="D286" s="16" t="str">
        <f>IFERROR(INDEX(MasterTable[],MATCH(SearchResults[[#This Row],[Search Result]],MasterTable[Search Rank],0),2),"")</f>
        <v>Sound Recording, Music Publishing &amp; Radio Broadcasting</v>
      </c>
      <c r="E286" s="16" t="str">
        <f>IFERROR(INDEX(MasterTable[],MATCH(SearchResults[[#This Row],[Search Result]],MasterTable[Search Rank],0),3),"")</f>
        <v>APRA AMCOS</v>
      </c>
      <c r="F286" s="21" t="str">
        <f>IFERROR(INDEX(MasterTable[],MATCH(SearchResults[[#This Row],[Search Result]],MasterTable[Search Rank],0),4),"")</f>
        <v>http://apraamcos.com.au/</v>
      </c>
      <c r="G286" s="21" t="str">
        <f>IFERROR(INDEX(MasterTable[],MATCH(SearchResults[[#This Row],[Search Result]],MasterTable[Search Rank],0),5),"")</f>
        <v>08 9382 8299 </v>
      </c>
      <c r="H286" s="21" t="str">
        <f>IFERROR(INDEX(MasterTable[],MATCH(SearchResults[[#This Row],[Search Result]],MasterTable[Search Rank],0),6),"")</f>
        <v>apra@apra.com.au</v>
      </c>
      <c r="I286" s="21" t="str">
        <f>IFERROR(INDEX(MasterTable[],MATCH(SearchResults[[#This Row],[Search Result]],MasterTable[Search Rank],0),7),"")</f>
        <v>Suite 1, 12-20 Railway Road, Subiaco WA 6008</v>
      </c>
    </row>
    <row r="287" spans="2:9" ht="41.25" customHeight="1" x14ac:dyDescent="0.2">
      <c r="B287" s="4">
        <v>281</v>
      </c>
      <c r="C287" s="16" t="str">
        <f>IFERROR(INDEX(MasterTable[],MATCH(SearchResults[[#This Row],[Search Result]],MasterTable[Search Rank],0),1),"")</f>
        <v>Information Media And Telecommunications</v>
      </c>
      <c r="D287" s="16" t="str">
        <f>IFERROR(INDEX(MasterTable[],MATCH(SearchResults[[#This Row],[Search Result]],MasterTable[Search Rank],0),2),"")</f>
        <v>Sound Recording, Music Publishing &amp; Radio Broadcasting</v>
      </c>
      <c r="E287" s="16" t="str">
        <f>IFERROR(INDEX(MasterTable[],MATCH(SearchResults[[#This Row],[Search Result]],MasterTable[Search Rank],0),3),"")</f>
        <v>Australian Recording Industry Association</v>
      </c>
      <c r="F287" s="21" t="str">
        <f>IFERROR(INDEX(MasterTable[],MATCH(SearchResults[[#This Row],[Search Result]],MasterTable[Search Rank],0),4),"")</f>
        <v>http://www.aria.com.au/</v>
      </c>
      <c r="G287" s="21" t="str">
        <f>IFERROR(INDEX(MasterTable[],MATCH(SearchResults[[#This Row],[Search Result]],MasterTable[Search Rank],0),5),"")</f>
        <v>02 8569 1144</v>
      </c>
      <c r="H287" s="21" t="str">
        <f>IFERROR(INDEX(MasterTable[],MATCH(SearchResults[[#This Row],[Search Result]],MasterTable[Search Rank],0),6),"")</f>
        <v>aria.mail@aria.com.au</v>
      </c>
      <c r="I287" s="21" t="str">
        <f>IFERROR(INDEX(MasterTable[],MATCH(SearchResults[[#This Row],[Search Result]],MasterTable[Search Rank],0),7),"")</f>
        <v>PO Box Q20, Queen Victoria Building NSW 1230</v>
      </c>
    </row>
    <row r="288" spans="2:9" ht="41.25" customHeight="1" x14ac:dyDescent="0.2">
      <c r="B288" s="4">
        <v>282</v>
      </c>
      <c r="C288" s="16" t="str">
        <f>IFERROR(INDEX(MasterTable[],MATCH(SearchResults[[#This Row],[Search Result]],MasterTable[Search Rank],0),1),"")</f>
        <v>Information Media And Telecommunications</v>
      </c>
      <c r="D288" s="16" t="str">
        <f>IFERROR(INDEX(MasterTable[],MATCH(SearchResults[[#This Row],[Search Result]],MasterTable[Search Rank],0),2),"")</f>
        <v>Sound Recording, Music Publishing &amp; Radio Broadcasting</v>
      </c>
      <c r="E288" s="16" t="str">
        <f>IFERROR(INDEX(MasterTable[],MATCH(SearchResults[[#This Row],[Search Result]],MasterTable[Search Rank],0),3),"")</f>
        <v>Australian Independent Record Labels Association</v>
      </c>
      <c r="F288" s="21" t="str">
        <f>IFERROR(INDEX(MasterTable[],MATCH(SearchResults[[#This Row],[Search Result]],MasterTable[Search Rank],0),4),"")</f>
        <v>https://www.air.org.au/</v>
      </c>
      <c r="G288" s="21" t="str">
        <f>IFERROR(INDEX(MasterTable[],MATCH(SearchResults[[#This Row],[Search Result]],MasterTable[Search Rank],0),5),"")</f>
        <v>03 9329 7105</v>
      </c>
      <c r="H288" s="21" t="str">
        <f>IFERROR(INDEX(MasterTable[],MATCH(SearchResults[[#This Row],[Search Result]],MasterTable[Search Rank],0),6),"")</f>
        <v>stuart@air.org.au</v>
      </c>
      <c r="I288" s="21" t="str">
        <f>IFERROR(INDEX(MasterTable[],MATCH(SearchResults[[#This Row],[Search Result]],MasterTable[Search Rank],0),7),"")</f>
        <v>633 Queensberry St, North Melbourne VIC 3051</v>
      </c>
    </row>
    <row r="289" spans="2:9" ht="41.25" customHeight="1" x14ac:dyDescent="0.2">
      <c r="B289" s="4">
        <v>283</v>
      </c>
      <c r="C289" s="16" t="str">
        <f>IFERROR(INDEX(MasterTable[],MATCH(SearchResults[[#This Row],[Search Result]],MasterTable[Search Rank],0),1),"")</f>
        <v>Information Media And Telecommunications</v>
      </c>
      <c r="D289" s="16" t="str">
        <f>IFERROR(INDEX(MasterTable[],MATCH(SearchResults[[#This Row],[Search Result]],MasterTable[Search Rank],0),2),"")</f>
        <v>Sound Recording, Music Publishing &amp; Radio Broadcasting</v>
      </c>
      <c r="E289" s="16" t="str">
        <f>IFERROR(INDEX(MasterTable[],MATCH(SearchResults[[#This Row],[Search Result]],MasterTable[Search Rank],0),3),"")</f>
        <v>Commercial Radio Australia</v>
      </c>
      <c r="F289" s="21" t="str">
        <f>IFERROR(INDEX(MasterTable[],MATCH(SearchResults[[#This Row],[Search Result]],MasterTable[Search Rank],0),4),"")</f>
        <v>http://www.commercialradio.com.au/</v>
      </c>
      <c r="G289" s="21" t="str">
        <f>IFERROR(INDEX(MasterTable[],MATCH(SearchResults[[#This Row],[Search Result]],MasterTable[Search Rank],0),5),"")</f>
        <v xml:space="preserve">02 9281 6577 </v>
      </c>
      <c r="H289" s="21" t="str">
        <f>IFERROR(INDEX(MasterTable[],MATCH(SearchResults[[#This Row],[Search Result]],MasterTable[Search Rank],0),6),"")</f>
        <v>N/A</v>
      </c>
      <c r="I289" s="21" t="str">
        <f>IFERROR(INDEX(MasterTable[],MATCH(SearchResults[[#This Row],[Search Result]],MasterTable[Search Rank],0),7),"")</f>
        <v>Level 5, 88 Foveaux Street, Surry Hills NSW 2010</v>
      </c>
    </row>
    <row r="290" spans="2:9" ht="41.25" customHeight="1" x14ac:dyDescent="0.2">
      <c r="B290" s="4">
        <v>284</v>
      </c>
      <c r="C290" s="16" t="str">
        <f>IFERROR(INDEX(MasterTable[],MATCH(SearchResults[[#This Row],[Search Result]],MasterTable[Search Rank],0),1),"")</f>
        <v>Information Media And Telecommunications</v>
      </c>
      <c r="D290" s="16" t="str">
        <f>IFERROR(INDEX(MasterTable[],MATCH(SearchResults[[#This Row],[Search Result]],MasterTable[Search Rank],0),2),"")</f>
        <v>Sound Recording, Music Publishing &amp; Radio Broadcasting</v>
      </c>
      <c r="E290" s="16" t="str">
        <f>IFERROR(INDEX(MasterTable[],MATCH(SearchResults[[#This Row],[Search Result]],MasterTable[Search Rank],0),3),"")</f>
        <v>Community Broadcasting Association of Australia</v>
      </c>
      <c r="F290" s="21" t="str">
        <f>IFERROR(INDEX(MasterTable[],MATCH(SearchResults[[#This Row],[Search Result]],MasterTable[Search Rank],0),4),"")</f>
        <v>https://www.cbaa.org.au/</v>
      </c>
      <c r="G290" s="21" t="str">
        <f>IFERROR(INDEX(MasterTable[],MATCH(SearchResults[[#This Row],[Search Result]],MasterTable[Search Rank],0),5),"")</f>
        <v>02 9310 2999</v>
      </c>
      <c r="H290" s="21" t="str">
        <f>IFERROR(INDEX(MasterTable[],MATCH(SearchResults[[#This Row],[Search Result]],MasterTable[Search Rank],0),6),"")</f>
        <v>office@cbaa.org.au</v>
      </c>
      <c r="I290" s="21" t="str">
        <f>IFERROR(INDEX(MasterTable[],MATCH(SearchResults[[#This Row],[Search Result]],MasterTable[Search Rank],0),7),"")</f>
        <v>PO Box 564, Alexandria NSW 1435</v>
      </c>
    </row>
    <row r="291" spans="2:9" ht="41.25" customHeight="1" x14ac:dyDescent="0.2">
      <c r="B291" s="4">
        <v>285</v>
      </c>
      <c r="C291" s="16" t="str">
        <f>IFERROR(INDEX(MasterTable[],MATCH(SearchResults[[#This Row],[Search Result]],MasterTable[Search Rank],0),1),"")</f>
        <v>Information Media And Telecommunications</v>
      </c>
      <c r="D291" s="16" t="str">
        <f>IFERROR(INDEX(MasterTable[],MATCH(SearchResults[[#This Row],[Search Result]],MasterTable[Search Rank],0),2),"")</f>
        <v>Sound Recording, Music Publishing &amp; Radio Broadcasting</v>
      </c>
      <c r="E291" s="16" t="str">
        <f>IFERROR(INDEX(MasterTable[],MATCH(SearchResults[[#This Row],[Search Result]],MasterTable[Search Rank],0),3),"")</f>
        <v xml:space="preserve">Phonographic Performance Company of Australia </v>
      </c>
      <c r="F291" s="21" t="str">
        <f>IFERROR(INDEX(MasterTable[],MATCH(SearchResults[[#This Row],[Search Result]],MasterTable[Search Rank],0),4),"")</f>
        <v>http://www.ppca.com.au/</v>
      </c>
      <c r="G291" s="21" t="str">
        <f>IFERROR(INDEX(MasterTable[],MATCH(SearchResults[[#This Row],[Search Result]],MasterTable[Search Rank],0),5),"")</f>
        <v>02 8569 1100</v>
      </c>
      <c r="H291" s="21" t="str">
        <f>IFERROR(INDEX(MasterTable[],MATCH(SearchResults[[#This Row],[Search Result]],MasterTable[Search Rank],0),6),"")</f>
        <v>ppca.mail@ppca.com.au</v>
      </c>
      <c r="I291" s="21" t="str">
        <f>IFERROR(INDEX(MasterTable[],MATCH(SearchResults[[#This Row],[Search Result]],MasterTable[Search Rank],0),7),"")</f>
        <v xml:space="preserve">PO Box Q20, Queen Victoria Building NSW 1230  </v>
      </c>
    </row>
    <row r="292" spans="2:9" ht="41.25" customHeight="1" x14ac:dyDescent="0.2">
      <c r="B292" s="4">
        <v>286</v>
      </c>
      <c r="C292" s="16" t="str">
        <f>IFERROR(INDEX(MasterTable[],MATCH(SearchResults[[#This Row],[Search Result]],MasterTable[Search Rank],0),1),"")</f>
        <v>Information Media And Telecommunications</v>
      </c>
      <c r="D292" s="16" t="str">
        <f>IFERROR(INDEX(MasterTable[],MATCH(SearchResults[[#This Row],[Search Result]],MasterTable[Search Rank],0),2),"")</f>
        <v>Telecommunications, Internet Service Providers &amp; Online Services</v>
      </c>
      <c r="E292" s="16" t="str">
        <f>IFERROR(INDEX(MasterTable[],MATCH(SearchResults[[#This Row],[Search Result]],MasterTable[Search Rank],0),3),"")</f>
        <v>Australian Mobile Telecommunications Association</v>
      </c>
      <c r="F292" s="21" t="str">
        <f>IFERROR(INDEX(MasterTable[],MATCH(SearchResults[[#This Row],[Search Result]],MasterTable[Search Rank],0),4),"")</f>
        <v>http://www.amta.org.au/</v>
      </c>
      <c r="G292" s="21" t="str">
        <f>IFERROR(INDEX(MasterTable[],MATCH(SearchResults[[#This Row],[Search Result]],MasterTable[Search Rank],0),5),"")</f>
        <v>N/A</v>
      </c>
      <c r="H292" s="21" t="str">
        <f>IFERROR(INDEX(MasterTable[],MATCH(SearchResults[[#This Row],[Search Result]],MasterTable[Search Rank],0),6),"")</f>
        <v>contact@amta.org.au</v>
      </c>
      <c r="I292" s="21" t="str">
        <f>IFERROR(INDEX(MasterTable[],MATCH(SearchResults[[#This Row],[Search Result]],MasterTable[Search Rank],0),7),"")</f>
        <v>PO Box 4309, Manuka ACT 2603</v>
      </c>
    </row>
    <row r="293" spans="2:9" ht="41.25" customHeight="1" x14ac:dyDescent="0.2">
      <c r="B293" s="4">
        <v>287</v>
      </c>
      <c r="C293" s="16" t="str">
        <f>IFERROR(INDEX(MasterTable[],MATCH(SearchResults[[#This Row],[Search Result]],MasterTable[Search Rank],0),1),"")</f>
        <v>Information Media And Telecommunications</v>
      </c>
      <c r="D293" s="16" t="str">
        <f>IFERROR(INDEX(MasterTable[],MATCH(SearchResults[[#This Row],[Search Result]],MasterTable[Search Rank],0),2),"")</f>
        <v>Telecommunications, Internet Service Providers &amp; Online Services</v>
      </c>
      <c r="E293" s="16" t="str">
        <f>IFERROR(INDEX(MasterTable[],MATCH(SearchResults[[#This Row],[Search Result]],MasterTable[Search Rank],0),3),"")</f>
        <v>Australian Digital &amp; Telecommunications Industry Association</v>
      </c>
      <c r="F293" s="21" t="str">
        <f>IFERROR(INDEX(MasterTable[],MATCH(SearchResults[[#This Row],[Search Result]],MasterTable[Search Rank],0),4),"")</f>
        <v>http://www.adtia.asn.au/</v>
      </c>
      <c r="G293" s="21" t="str">
        <f>IFERROR(INDEX(MasterTable[],MATCH(SearchResults[[#This Row],[Search Result]],MasterTable[Search Rank],0),5),"")</f>
        <v>1800 628 765</v>
      </c>
      <c r="H293" s="21" t="str">
        <f>IFERROR(INDEX(MasterTable[],MATCH(SearchResults[[#This Row],[Search Result]],MasterTable[Search Rank],0),6),"")</f>
        <v>info@adtia.asn.au</v>
      </c>
      <c r="I293" s="21" t="str">
        <f>IFERROR(INDEX(MasterTable[],MATCH(SearchResults[[#This Row],[Search Result]],MasterTable[Search Rank],0),7),"")</f>
        <v>PO Box 298, Carlton South VIC 3053</v>
      </c>
    </row>
    <row r="294" spans="2:9" ht="41.25" customHeight="1" x14ac:dyDescent="0.2">
      <c r="B294" s="4">
        <v>288</v>
      </c>
      <c r="C294" s="16" t="str">
        <f>IFERROR(INDEX(MasterTable[],MATCH(SearchResults[[#This Row],[Search Result]],MasterTable[Search Rank],0),1),"")</f>
        <v>Information Media And Telecommunications</v>
      </c>
      <c r="D294" s="16" t="str">
        <f>IFERROR(INDEX(MasterTable[],MATCH(SearchResults[[#This Row],[Search Result]],MasterTable[Search Rank],0),2),"")</f>
        <v>Telecommunications, Internet Service Providers &amp; Online Services</v>
      </c>
      <c r="E294" s="16" t="str">
        <f>IFERROR(INDEX(MasterTable[],MATCH(SearchResults[[#This Row],[Search Result]],MasterTable[Search Rank],0),3),"")</f>
        <v>Australian Information Industry Association</v>
      </c>
      <c r="F294" s="21" t="str">
        <f>IFERROR(INDEX(MasterTable[],MATCH(SearchResults[[#This Row],[Search Result]],MasterTable[Search Rank],0),4),"")</f>
        <v>https://www.aiia.com.au</v>
      </c>
      <c r="G294" s="21" t="str">
        <f>IFERROR(INDEX(MasterTable[],MATCH(SearchResults[[#This Row],[Search Result]],MasterTable[Search Rank],0),5),"")</f>
        <v>02 6281 9400</v>
      </c>
      <c r="H294" s="21" t="str">
        <f>IFERROR(INDEX(MasterTable[],MATCH(SearchResults[[#This Row],[Search Result]],MasterTable[Search Rank],0),6),"")</f>
        <v>info@aiia.com.au</v>
      </c>
      <c r="I294" s="21" t="str">
        <f>IFERROR(INDEX(MasterTable[],MATCH(SearchResults[[#This Row],[Search Result]],MasterTable[Search Rank],0),7),"")</f>
        <v>GPO Box 573, Canberra ACT 2601</v>
      </c>
    </row>
    <row r="295" spans="2:9" ht="41.25" customHeight="1" x14ac:dyDescent="0.2">
      <c r="B295" s="4">
        <v>289</v>
      </c>
      <c r="C295" s="16" t="str">
        <f>IFERROR(INDEX(MasterTable[],MATCH(SearchResults[[#This Row],[Search Result]],MasterTable[Search Rank],0),1),"")</f>
        <v>Information Media And Telecommunications</v>
      </c>
      <c r="D295" s="16" t="str">
        <f>IFERROR(INDEX(MasterTable[],MATCH(SearchResults[[#This Row],[Search Result]],MasterTable[Search Rank],0),2),"")</f>
        <v>Telecommunications, Internet Service Providers &amp; Online Services</v>
      </c>
      <c r="E295" s="16" t="str">
        <f>IFERROR(INDEX(MasterTable[],MATCH(SearchResults[[#This Row],[Search Result]],MasterTable[Search Rank],0),3),"")</f>
        <v>Communications Alliance</v>
      </c>
      <c r="F295" s="21" t="str">
        <f>IFERROR(INDEX(MasterTable[],MATCH(SearchResults[[#This Row],[Search Result]],MasterTable[Search Rank],0),4),"")</f>
        <v>http://www.commsalliance.com.au/</v>
      </c>
      <c r="G295" s="21" t="str">
        <f>IFERROR(INDEX(MasterTable[],MATCH(SearchResults[[#This Row],[Search Result]],MasterTable[Search Rank],0),5),"")</f>
        <v>02 9959 9111</v>
      </c>
      <c r="H295" s="21" t="str">
        <f>IFERROR(INDEX(MasterTable[],MATCH(SearchResults[[#This Row],[Search Result]],MasterTable[Search Rank],0),6),"")</f>
        <v>N/A</v>
      </c>
      <c r="I295" s="21" t="str">
        <f>IFERROR(INDEX(MasterTable[],MATCH(SearchResults[[#This Row],[Search Result]],MasterTable[Search Rank],0),7),"")</f>
        <v>PO Box 444, Milsons Point NSW 1565</v>
      </c>
    </row>
    <row r="296" spans="2:9" ht="41.25" customHeight="1" x14ac:dyDescent="0.2">
      <c r="B296" s="4">
        <v>290</v>
      </c>
      <c r="C296" s="16" t="str">
        <f>IFERROR(INDEX(MasterTable[],MATCH(SearchResults[[#This Row],[Search Result]],MasterTable[Search Rank],0),1),"")</f>
        <v>Information Media And Telecommunications</v>
      </c>
      <c r="D296" s="16" t="str">
        <f>IFERROR(INDEX(MasterTable[],MATCH(SearchResults[[#This Row],[Search Result]],MasterTable[Search Rank],0),2),"")</f>
        <v>Telecommunications, Internet Service Providers &amp; Online Services</v>
      </c>
      <c r="E296" s="16" t="str">
        <f>IFERROR(INDEX(MasterTable[],MATCH(SearchResults[[#This Row],[Search Result]],MasterTable[Search Rank],0),3),"")</f>
        <v>Australian Web Industry Association</v>
      </c>
      <c r="F296" s="21" t="str">
        <f>IFERROR(INDEX(MasterTable[],MATCH(SearchResults[[#This Row],[Search Result]],MasterTable[Search Rank],0),4),"")</f>
        <v>https://www.webindustry.org.au</v>
      </c>
      <c r="G296" s="21" t="str">
        <f>IFERROR(INDEX(MasterTable[],MATCH(SearchResults[[#This Row],[Search Result]],MasterTable[Search Rank],0),5),"")</f>
        <v>N/A</v>
      </c>
      <c r="H296" s="21" t="str">
        <f>IFERROR(INDEX(MasterTable[],MATCH(SearchResults[[#This Row],[Search Result]],MasterTable[Search Rank],0),6),"")</f>
        <v>manager@webindustry.org.au</v>
      </c>
      <c r="I296" s="21" t="str">
        <f>IFERROR(INDEX(MasterTable[],MATCH(SearchResults[[#This Row],[Search Result]],MasterTable[Search Rank],0),7),"")</f>
        <v>PO Box 771, Inglewood WA 6932</v>
      </c>
    </row>
    <row r="297" spans="2:9" ht="41.25" customHeight="1" x14ac:dyDescent="0.2">
      <c r="B297" s="4">
        <v>291</v>
      </c>
      <c r="C297" s="16" t="str">
        <f>IFERROR(INDEX(MasterTable[],MATCH(SearchResults[[#This Row],[Search Result]],MasterTable[Search Rank],0),1),"")</f>
        <v>Manufacturing</v>
      </c>
      <c r="D297" s="16" t="str">
        <f>IFERROR(INDEX(MasterTable[],MATCH(SearchResults[[#This Row],[Search Result]],MasterTable[Search Rank],0),2),"")</f>
        <v>Bakery Product Manufacturing</v>
      </c>
      <c r="E297" s="16" t="str">
        <f>IFERROR(INDEX(MasterTable[],MATCH(SearchResults[[#This Row],[Search Result]],MasterTable[Search Rank],0),3),"")</f>
        <v>National Baking Industry Association</v>
      </c>
      <c r="F297" s="21" t="str">
        <f>IFERROR(INDEX(MasterTable[],MATCH(SearchResults[[#This Row],[Search Result]],MasterTable[Search Rank],0),4),"")</f>
        <v>http://www.nbia.org.au/</v>
      </c>
      <c r="G297" s="21" t="str">
        <f>IFERROR(INDEX(MasterTable[],MATCH(SearchResults[[#This Row],[Search Result]],MasterTable[Search Rank],0),5),"")</f>
        <v>07 3899 6100</v>
      </c>
      <c r="H297" s="21" t="str">
        <f>IFERROR(INDEX(MasterTable[],MATCH(SearchResults[[#This Row],[Search Result]],MasterTable[Search Rank],0),6),"")</f>
        <v>nbia@nbia.org.au</v>
      </c>
      <c r="I297" s="21" t="str">
        <f>IFERROR(INDEX(MasterTable[],MATCH(SearchResults[[#This Row],[Search Result]],MasterTable[Search Rank],0),7),"")</f>
        <v>Unit 5, 54 Riverside Place, Morningside QLD 4170</v>
      </c>
    </row>
    <row r="298" spans="2:9" ht="41.25" customHeight="1" x14ac:dyDescent="0.2">
      <c r="B298" s="4">
        <v>292</v>
      </c>
      <c r="C298" s="16" t="str">
        <f>IFERROR(INDEX(MasterTable[],MATCH(SearchResults[[#This Row],[Search Result]],MasterTable[Search Rank],0),1),"")</f>
        <v>Manufacturing</v>
      </c>
      <c r="D298" s="16" t="str">
        <f>IFERROR(INDEX(MasterTable[],MATCH(SearchResults[[#This Row],[Search Result]],MasterTable[Search Rank],0),2),"")</f>
        <v>Bakery Product Manufacturing</v>
      </c>
      <c r="E298" s="16" t="str">
        <f>IFERROR(INDEX(MasterTable[],MATCH(SearchResults[[#This Row],[Search Result]],MasterTable[Search Rank],0),3),"")</f>
        <v>Baking Association of Australia</v>
      </c>
      <c r="F298" s="21" t="str">
        <f>IFERROR(INDEX(MasterTable[],MATCH(SearchResults[[#This Row],[Search Result]],MasterTable[Search Rank],0),4),"")</f>
        <v>http://www.baa.asn.au/</v>
      </c>
      <c r="G298" s="21" t="str">
        <f>IFERROR(INDEX(MasterTable[],MATCH(SearchResults[[#This Row],[Search Result]],MasterTable[Search Rank],0),5),"")</f>
        <v>02 4340 0244</v>
      </c>
      <c r="H298" s="21" t="str">
        <f>IFERROR(INDEX(MasterTable[],MATCH(SearchResults[[#This Row],[Search Result]],MasterTable[Search Rank],0),6),"")</f>
        <v>tony.smith@baa.asn.au</v>
      </c>
      <c r="I298" s="21" t="str">
        <f>IFERROR(INDEX(MasterTable[],MATCH(SearchResults[[#This Row],[Search Result]],MasterTable[Search Rank],0),7),"")</f>
        <v>PO Box 574, Gosford NSW 2250</v>
      </c>
    </row>
    <row r="299" spans="2:9" ht="41.25" customHeight="1" x14ac:dyDescent="0.2">
      <c r="B299" s="4">
        <v>293</v>
      </c>
      <c r="C299" s="16" t="str">
        <f>IFERROR(INDEX(MasterTable[],MATCH(SearchResults[[#This Row],[Search Result]],MasterTable[Search Rank],0),1),"")</f>
        <v>Manufacturing</v>
      </c>
      <c r="D299" s="16" t="str">
        <f>IFERROR(INDEX(MasterTable[],MATCH(SearchResults[[#This Row],[Search Result]],MasterTable[Search Rank],0),2),"")</f>
        <v>Bakery Product Manufacturing</v>
      </c>
      <c r="E299" s="16" t="str">
        <f>IFERROR(INDEX(MasterTable[],MATCH(SearchResults[[#This Row],[Search Result]],MasterTable[Search Rank],0),3),"")</f>
        <v>Baking Industry Employers' Association of Western Australia</v>
      </c>
      <c r="F299" s="21" t="str">
        <f>IFERROR(INDEX(MasterTable[],MATCH(SearchResults[[#This Row],[Search Result]],MasterTable[Search Rank],0),4),"")</f>
        <v>http://bieawa.asn.au/</v>
      </c>
      <c r="G299" s="21" t="str">
        <f>IFERROR(INDEX(MasterTable[],MATCH(SearchResults[[#This Row],[Search Result]],MasterTable[Search Rank],0),5),"")</f>
        <v>08 9427 0832</v>
      </c>
      <c r="H299" s="21" t="str">
        <f>IFERROR(INDEX(MasterTable[],MATCH(SearchResults[[#This Row],[Search Result]],MasterTable[Search Rank],0),6),"")</f>
        <v>bieawa@casm.com.au</v>
      </c>
      <c r="I299" s="21" t="str">
        <f>IFERROR(INDEX(MasterTable[],MATCH(SearchResults[[#This Row],[Search Result]],MasterTable[Search Rank],0),7),"")</f>
        <v>36 Brisbane Street Perth, WA 6000</v>
      </c>
    </row>
    <row r="300" spans="2:9" ht="41.25" customHeight="1" x14ac:dyDescent="0.2">
      <c r="B300" s="4">
        <v>294</v>
      </c>
      <c r="C300" s="16" t="str">
        <f>IFERROR(INDEX(MasterTable[],MATCH(SearchResults[[#This Row],[Search Result]],MasterTable[Search Rank],0),1),"")</f>
        <v>Manufacturing</v>
      </c>
      <c r="D300" s="16" t="str">
        <f>IFERROR(INDEX(MasterTable[],MATCH(SearchResults[[#This Row],[Search Result]],MasterTable[Search Rank],0),2),"")</f>
        <v>Beverage Manufacturing</v>
      </c>
      <c r="E300" s="16" t="str">
        <f>IFERROR(INDEX(MasterTable[],MATCH(SearchResults[[#This Row],[Search Result]],MasterTable[Search Rank],0),3),"")</f>
        <v>Australian Beverages Council</v>
      </c>
      <c r="F300" s="21" t="str">
        <f>IFERROR(INDEX(MasterTable[],MATCH(SearchResults[[#This Row],[Search Result]],MasterTable[Search Rank],0),4),"")</f>
        <v>http://australianbeverages.org/</v>
      </c>
      <c r="G300" s="21" t="str">
        <f>IFERROR(INDEX(MasterTable[],MATCH(SearchResults[[#This Row],[Search Result]],MasterTable[Search Rank],0),5),"")</f>
        <v>02 9698 1122</v>
      </c>
      <c r="H300" s="21" t="str">
        <f>IFERROR(INDEX(MasterTable[],MATCH(SearchResults[[#This Row],[Search Result]],MasterTable[Search Rank],0),6),"")</f>
        <v>info@australianbeverages.org</v>
      </c>
      <c r="I300" s="21" t="str">
        <f>IFERROR(INDEX(MasterTable[],MATCH(SearchResults[[#This Row],[Search Result]],MasterTable[Search Rank],0),7),"")</f>
        <v>2/2 Allen Street, Waterloo NSW 2017</v>
      </c>
    </row>
    <row r="301" spans="2:9" ht="41.25" customHeight="1" x14ac:dyDescent="0.2">
      <c r="B301" s="4">
        <v>295</v>
      </c>
      <c r="C301" s="16" t="str">
        <f>IFERROR(INDEX(MasterTable[],MATCH(SearchResults[[#This Row],[Search Result]],MasterTable[Search Rank],0),1),"")</f>
        <v>Manufacturing</v>
      </c>
      <c r="D301" s="16" t="str">
        <f>IFERROR(INDEX(MasterTable[],MATCH(SearchResults[[#This Row],[Search Result]],MasterTable[Search Rank],0),2),"")</f>
        <v>Beverage Manufacturing</v>
      </c>
      <c r="E301" s="16" t="str">
        <f>IFERROR(INDEX(MasterTable[],MATCH(SearchResults[[#This Row],[Search Result]],MasterTable[Search Rank],0),3),"")</f>
        <v>Drinks Association (Liquor Merchants Association of Australia)</v>
      </c>
      <c r="F301" s="21" t="str">
        <f>IFERROR(INDEX(MasterTable[],MATCH(SearchResults[[#This Row],[Search Result]],MasterTable[Search Rank],0),4),"")</f>
        <v>http://www.drinkscentral.com.au/</v>
      </c>
      <c r="G301" s="21" t="str">
        <f>IFERROR(INDEX(MasterTable[],MATCH(SearchResults[[#This Row],[Search Result]],MasterTable[Search Rank],0),5),"")</f>
        <v>02 9415 1199</v>
      </c>
      <c r="H301" s="21" t="str">
        <f>IFERROR(INDEX(MasterTable[],MATCH(SearchResults[[#This Row],[Search Result]],MasterTable[Search Rank],0),6),"")</f>
        <v>info@drinkscentral.com.au</v>
      </c>
      <c r="I301" s="21" t="str">
        <f>IFERROR(INDEX(MasterTable[],MATCH(SearchResults[[#This Row],[Search Result]],MasterTable[Search Rank],0),7),"")</f>
        <v>Locked Bag 4100, Chatswood DC NSW 2067</v>
      </c>
    </row>
    <row r="302" spans="2:9" ht="41.25" customHeight="1" x14ac:dyDescent="0.2">
      <c r="B302" s="4">
        <v>296</v>
      </c>
      <c r="C302" s="16" t="str">
        <f>IFERROR(INDEX(MasterTable[],MATCH(SearchResults[[#This Row],[Search Result]],MasterTable[Search Rank],0),1),"")</f>
        <v>Manufacturing</v>
      </c>
      <c r="D302" s="16" t="str">
        <f>IFERROR(INDEX(MasterTable[],MATCH(SearchResults[[#This Row],[Search Result]],MasterTable[Search Rank],0),2),"")</f>
        <v>Beverage Manufacturing</v>
      </c>
      <c r="E302" s="16" t="str">
        <f>IFERROR(INDEX(MasterTable[],MATCH(SearchResults[[#This Row],[Search Result]],MasterTable[Search Rank],0),3),"")</f>
        <v>Distilled Spirits Industry Council of Australia</v>
      </c>
      <c r="F302" s="21" t="str">
        <f>IFERROR(INDEX(MasterTable[],MATCH(SearchResults[[#This Row],[Search Result]],MasterTable[Search Rank],0),4),"")</f>
        <v>http://www.dsica.com.au/</v>
      </c>
      <c r="G302" s="21" t="str">
        <f>IFERROR(INDEX(MasterTable[],MATCH(SearchResults[[#This Row],[Search Result]],MasterTable[Search Rank],0),5),"")</f>
        <v>03 9696 4466</v>
      </c>
      <c r="H302" s="21" t="str">
        <f>IFERROR(INDEX(MasterTable[],MATCH(SearchResults[[#This Row],[Search Result]],MasterTable[Search Rank],0),6),"")</f>
        <v>info@dsica.com.au</v>
      </c>
      <c r="I302" s="21" t="str">
        <f>IFERROR(INDEX(MasterTable[],MATCH(SearchResults[[#This Row],[Search Result]],MasterTable[Search Rank],0),7),"")</f>
        <v>PO Box 200, Altona VIC 3018</v>
      </c>
    </row>
    <row r="303" spans="2:9" ht="41.25" customHeight="1" x14ac:dyDescent="0.2">
      <c r="B303" s="4">
        <v>297</v>
      </c>
      <c r="C303" s="16" t="str">
        <f>IFERROR(INDEX(MasterTable[],MATCH(SearchResults[[#This Row],[Search Result]],MasterTable[Search Rank],0),1),"")</f>
        <v>Manufacturing</v>
      </c>
      <c r="D303" s="16" t="str">
        <f>IFERROR(INDEX(MasterTable[],MATCH(SearchResults[[#This Row],[Search Result]],MasterTable[Search Rank],0),2),"")</f>
        <v>Beverage Manufacturing</v>
      </c>
      <c r="E303" s="16" t="str">
        <f>IFERROR(INDEX(MasterTable[],MATCH(SearchResults[[#This Row],[Search Result]],MasterTable[Search Rank],0),3),"")</f>
        <v>Winemakers Federation of Australia</v>
      </c>
      <c r="F303" s="21" t="str">
        <f>IFERROR(INDEX(MasterTable[],MATCH(SearchResults[[#This Row],[Search Result]],MasterTable[Search Rank],0),4),"")</f>
        <v>http://www.wfa.org.au/</v>
      </c>
      <c r="G303" s="21" t="str">
        <f>IFERROR(INDEX(MasterTable[],MATCH(SearchResults[[#This Row],[Search Result]],MasterTable[Search Rank],0),5),"")</f>
        <v>02 6239 8300</v>
      </c>
      <c r="H303" s="21" t="str">
        <f>IFERROR(INDEX(MasterTable[],MATCH(SearchResults[[#This Row],[Search Result]],MasterTable[Search Rank],0),6),"")</f>
        <v>wfa@wfa.org.au</v>
      </c>
      <c r="I303" s="21" t="str">
        <f>IFERROR(INDEX(MasterTable[],MATCH(SearchResults[[#This Row],[Search Result]],MasterTable[Search Rank],0),7),"")</f>
        <v>PO Box 3891, Manuka ACT 2603</v>
      </c>
    </row>
    <row r="304" spans="2:9" ht="41.25" customHeight="1" x14ac:dyDescent="0.2">
      <c r="B304" s="4">
        <v>298</v>
      </c>
      <c r="C304" s="16" t="str">
        <f>IFERROR(INDEX(MasterTable[],MATCH(SearchResults[[#This Row],[Search Result]],MasterTable[Search Rank],0),1),"")</f>
        <v>Manufacturing</v>
      </c>
      <c r="D304" s="16" t="str">
        <f>IFERROR(INDEX(MasterTable[],MATCH(SearchResults[[#This Row],[Search Result]],MasterTable[Search Rank],0),2),"")</f>
        <v>Beverage Manufacturing</v>
      </c>
      <c r="E304" s="16" t="str">
        <f>IFERROR(INDEX(MasterTable[],MATCH(SearchResults[[#This Row],[Search Result]],MasterTable[Search Rank],0),3),"")</f>
        <v>Wines of Western Australia</v>
      </c>
      <c r="F304" s="21" t="str">
        <f>IFERROR(INDEX(MasterTable[],MATCH(SearchResults[[#This Row],[Search Result]],MasterTable[Search Rank],0),4),"")</f>
        <v>http://www.winewa.asn.au/</v>
      </c>
      <c r="G304" s="21" t="str">
        <f>IFERROR(INDEX(MasterTable[],MATCH(SearchResults[[#This Row],[Search Result]],MasterTable[Search Rank],0),5),"")</f>
        <v>08 9284 3355</v>
      </c>
      <c r="H304" s="21" t="str">
        <f>IFERROR(INDEX(MasterTable[],MATCH(SearchResults[[#This Row],[Search Result]],MasterTable[Search Rank],0),6),"")</f>
        <v>N/A</v>
      </c>
      <c r="I304" s="21" t="str">
        <f>IFERROR(INDEX(MasterTable[],MATCH(SearchResults[[#This Row],[Search Result]],MasterTable[Search Rank],0),7),"")</f>
        <v>Claremont Showgrounds, Lou Giglia Dairy Pavilion, Gate 1, Graylands Road, Claremont WA 6010</v>
      </c>
    </row>
    <row r="305" spans="2:9" ht="41.25" customHeight="1" x14ac:dyDescent="0.2">
      <c r="B305" s="4">
        <v>299</v>
      </c>
      <c r="C305" s="16" t="str">
        <f>IFERROR(INDEX(MasterTable[],MATCH(SearchResults[[#This Row],[Search Result]],MasterTable[Search Rank],0),1),"")</f>
        <v>Manufacturing</v>
      </c>
      <c r="D305" s="16" t="str">
        <f>IFERROR(INDEX(MasterTable[],MATCH(SearchResults[[#This Row],[Search Result]],MasterTable[Search Rank],0),2),"")</f>
        <v>Cement, Lime, Plaster and Concrete Product Manufacturing</v>
      </c>
      <c r="E305" s="16" t="str">
        <f>IFERROR(INDEX(MasterTable[],MATCH(SearchResults[[#This Row],[Search Result]],MasterTable[Search Rank],0),3),"")</f>
        <v>Concrete Masonry Association of Australia</v>
      </c>
      <c r="F305" s="21" t="str">
        <f>IFERROR(INDEX(MasterTable[],MATCH(SearchResults[[#This Row],[Search Result]],MasterTable[Search Rank],0),4),"")</f>
        <v>http://www.cmaa.com.au/</v>
      </c>
      <c r="G305" s="21" t="str">
        <f>IFERROR(INDEX(MasterTable[],MATCH(SearchResults[[#This Row],[Search Result]],MasterTable[Search Rank],0),5),"")</f>
        <v>02 8448 5500</v>
      </c>
      <c r="H305" s="21" t="str">
        <f>IFERROR(INDEX(MasterTable[],MATCH(SearchResults[[#This Row],[Search Result]],MasterTable[Search Rank],0),6),"")</f>
        <v>info@cmaa.com.au</v>
      </c>
      <c r="I305" s="21" t="str">
        <f>IFERROR(INDEX(MasterTable[],MATCH(SearchResults[[#This Row],[Search Result]],MasterTable[Search Rank],0),7),"")</f>
        <v>PO Box 370, Artarmon NSW 1570</v>
      </c>
    </row>
    <row r="306" spans="2:9" ht="41.25" customHeight="1" x14ac:dyDescent="0.2">
      <c r="B306" s="4">
        <v>300</v>
      </c>
      <c r="C306" s="16" t="str">
        <f>IFERROR(INDEX(MasterTable[],MATCH(SearchResults[[#This Row],[Search Result]],MasterTable[Search Rank],0),1),"")</f>
        <v>Manufacturing</v>
      </c>
      <c r="D306" s="16" t="str">
        <f>IFERROR(INDEX(MasterTable[],MATCH(SearchResults[[#This Row],[Search Result]],MasterTable[Search Rank],0),2),"")</f>
        <v>Cement, Lime, Plaster and Concrete Product Manufacturing</v>
      </c>
      <c r="E306" s="16" t="str">
        <f>IFERROR(INDEX(MasterTable[],MATCH(SearchResults[[#This Row],[Search Result]],MasterTable[Search Rank],0),3),"")</f>
        <v>Cement Industry Federation</v>
      </c>
      <c r="F306" s="21" t="str">
        <f>IFERROR(INDEX(MasterTable[],MATCH(SearchResults[[#This Row],[Search Result]],MasterTable[Search Rank],0),4),"")</f>
        <v>http://www.cement.org.au/</v>
      </c>
      <c r="G306" s="21" t="str">
        <f>IFERROR(INDEX(MasterTable[],MATCH(SearchResults[[#This Row],[Search Result]],MasterTable[Search Rank],0),5),"")</f>
        <v>02 6260 7222</v>
      </c>
      <c r="H306" s="21" t="str">
        <f>IFERROR(INDEX(MasterTable[],MATCH(SearchResults[[#This Row],[Search Result]],MasterTable[Search Rank],0),6),"")</f>
        <v>info@cement.org.au</v>
      </c>
      <c r="I306" s="21" t="str">
        <f>IFERROR(INDEX(MasterTable[],MATCH(SearchResults[[#This Row],[Search Result]],MasterTable[Search Rank],0),7),"")</f>
        <v>PO Box 4178, Manuka ACT 2603</v>
      </c>
    </row>
    <row r="307" spans="2:9" ht="41.25" customHeight="1" x14ac:dyDescent="0.2">
      <c r="B307" s="4">
        <v>301</v>
      </c>
      <c r="C307" s="16" t="str">
        <f>IFERROR(INDEX(MasterTable[],MATCH(SearchResults[[#This Row],[Search Result]],MasterTable[Search Rank],0),1),"")</f>
        <v>Manufacturing</v>
      </c>
      <c r="D307" s="16" t="str">
        <f>IFERROR(INDEX(MasterTable[],MATCH(SearchResults[[#This Row],[Search Result]],MasterTable[Search Rank],0),2),"")</f>
        <v>Cement, Lime, Plaster and Concrete Product Manufacturing</v>
      </c>
      <c r="E307" s="16" t="str">
        <f>IFERROR(INDEX(MasterTable[],MATCH(SearchResults[[#This Row],[Search Result]],MasterTable[Search Rank],0),3),"")</f>
        <v>Cement Concrete &amp; Aggregates Australia</v>
      </c>
      <c r="F307" s="21" t="str">
        <f>IFERROR(INDEX(MasterTable[],MATCH(SearchResults[[#This Row],[Search Result]],MasterTable[Search Rank],0),4),"")</f>
        <v>http://www.ccaa.com.au/</v>
      </c>
      <c r="G307" s="21" t="str">
        <f>IFERROR(INDEX(MasterTable[],MATCH(SearchResults[[#This Row],[Search Result]],MasterTable[Search Rank],0),5),"")</f>
        <v>08 9389 4452</v>
      </c>
      <c r="H307" s="21" t="str">
        <f>IFERROR(INDEX(MasterTable[],MATCH(SearchResults[[#This Row],[Search Result]],MasterTable[Search Rank],0),6),"")</f>
        <v>info@ccaa.com.au </v>
      </c>
      <c r="I307" s="21" t="str">
        <f>IFERROR(INDEX(MasterTable[],MATCH(SearchResults[[#This Row],[Search Result]],MasterTable[Search Rank],0),7),"")</f>
        <v>PO Box 124, Mascot NSW 1460</v>
      </c>
    </row>
    <row r="308" spans="2:9" ht="41.25" customHeight="1" x14ac:dyDescent="0.2">
      <c r="B308" s="4">
        <v>302</v>
      </c>
      <c r="C308" s="16" t="str">
        <f>IFERROR(INDEX(MasterTable[],MATCH(SearchResults[[#This Row],[Search Result]],MasterTable[Search Rank],0),1),"")</f>
        <v>Manufacturing</v>
      </c>
      <c r="D308" s="16" t="str">
        <f>IFERROR(INDEX(MasterTable[],MATCH(SearchResults[[#This Row],[Search Result]],MasterTable[Search Rank],0),2),"")</f>
        <v>Cement, Lime, Plaster and Concrete Product Manufacturing</v>
      </c>
      <c r="E308" s="16" t="str">
        <f>IFERROR(INDEX(MasterTable[],MATCH(SearchResults[[#This Row],[Search Result]],MasterTable[Search Rank],0),3),"")</f>
        <v>Amorphous Silica Association of Australia</v>
      </c>
      <c r="F308" s="21" t="str">
        <f>IFERROR(INDEX(MasterTable[],MATCH(SearchResults[[#This Row],[Search Result]],MasterTable[Search Rank],0),4),"")</f>
        <v>http://www.asiaa.asn.au/</v>
      </c>
      <c r="G308" s="21" t="str">
        <f>IFERROR(INDEX(MasterTable[],MATCH(SearchResults[[#This Row],[Search Result]],MasterTable[Search Rank],0),5),"")</f>
        <v>02 4258 0162</v>
      </c>
      <c r="H308" s="21" t="str">
        <f>IFERROR(INDEX(MasterTable[],MATCH(SearchResults[[#This Row],[Search Result]],MasterTable[Search Rank],0),6),"")</f>
        <v>info@asiaa.asn.au</v>
      </c>
      <c r="I308" s="21" t="str">
        <f>IFERROR(INDEX(MasterTable[],MATCH(SearchResults[[#This Row],[Search Result]],MasterTable[Search Rank],0),7),"")</f>
        <v>Suite 2, Level 1, 336 Keira St, Wollongong NSW 2500</v>
      </c>
    </row>
    <row r="309" spans="2:9" ht="41.25" customHeight="1" x14ac:dyDescent="0.2">
      <c r="B309" s="4">
        <v>303</v>
      </c>
      <c r="C309" s="16" t="str">
        <f>IFERROR(INDEX(MasterTable[],MATCH(SearchResults[[#This Row],[Search Result]],MasterTable[Search Rank],0),1),"")</f>
        <v>Manufacturing</v>
      </c>
      <c r="D309" s="16" t="str">
        <f>IFERROR(INDEX(MasterTable[],MATCH(SearchResults[[#This Row],[Search Result]],MasterTable[Search Rank],0),2),"")</f>
        <v>Cement, Lime, Plaster and Concrete Product Manufacturing</v>
      </c>
      <c r="E309" s="16" t="str">
        <f>IFERROR(INDEX(MasterTable[],MATCH(SearchResults[[#This Row],[Search Result]],MasterTable[Search Rank],0),3),"")</f>
        <v>Gypsum Board Manufacturers of Australia</v>
      </c>
      <c r="F309" s="21" t="str">
        <f>IFERROR(INDEX(MasterTable[],MATCH(SearchResults[[#This Row],[Search Result]],MasterTable[Search Rank],0),4),"")</f>
        <v>http://www.gbma.org.au/</v>
      </c>
      <c r="G309" s="21" t="str">
        <f>IFERROR(INDEX(MasterTable[],MATCH(SearchResults[[#This Row],[Search Result]],MasterTable[Search Rank],0),5),"")</f>
        <v>0411 170 666</v>
      </c>
      <c r="H309" s="21" t="str">
        <f>IFERROR(INDEX(MasterTable[],MATCH(SearchResults[[#This Row],[Search Result]],MasterTable[Search Rank],0),6),"")</f>
        <v>eo@gbma.org.au</v>
      </c>
      <c r="I309" s="21" t="str">
        <f>IFERROR(INDEX(MasterTable[],MATCH(SearchResults[[#This Row],[Search Result]],MasterTable[Search Rank],0),7),"")</f>
        <v>N/A</v>
      </c>
    </row>
    <row r="310" spans="2:9" ht="41.25" customHeight="1" x14ac:dyDescent="0.2">
      <c r="B310" s="4">
        <v>304</v>
      </c>
      <c r="C310" s="16" t="str">
        <f>IFERROR(INDEX(MasterTable[],MATCH(SearchResults[[#This Row],[Search Result]],MasterTable[Search Rank],0),1),"")</f>
        <v>Manufacturing</v>
      </c>
      <c r="D310" s="16" t="str">
        <f>IFERROR(INDEX(MasterTable[],MATCH(SearchResults[[#This Row],[Search Result]],MasterTable[Search Rank],0),2),"")</f>
        <v>Cement, Lime, Plaster and Concrete Product Manufacturing</v>
      </c>
      <c r="E310" s="16" t="str">
        <f>IFERROR(INDEX(MasterTable[],MATCH(SearchResults[[#This Row],[Search Result]],MasterTable[Search Rank],0),3),"")</f>
        <v>Association of Wall and Ceiling Industries Australia &amp; New Zealand</v>
      </c>
      <c r="F310" s="21" t="str">
        <f>IFERROR(INDEX(MasterTable[],MATCH(SearchResults[[#This Row],[Search Result]],MasterTable[Search Rank],0),4),"")</f>
        <v>http://www.awci.org.au/</v>
      </c>
      <c r="G310" s="21" t="str">
        <f>IFERROR(INDEX(MasterTable[],MATCH(SearchResults[[#This Row],[Search Result]],MasterTable[Search Rank],0),5),"")</f>
        <v>07 3846 5688</v>
      </c>
      <c r="H310" s="21" t="str">
        <f>IFERROR(INDEX(MasterTable[],MATCH(SearchResults[[#This Row],[Search Result]],MasterTable[Search Rank],0),6),"")</f>
        <v>info@awci.org.au</v>
      </c>
      <c r="I310" s="21" t="str">
        <f>IFERROR(INDEX(MasterTable[],MATCH(SearchResults[[#This Row],[Search Result]],MasterTable[Search Rank],0),7),"")</f>
        <v>PO Box 5930, West End QLD 4101</v>
      </c>
    </row>
    <row r="311" spans="2:9" ht="41.25" customHeight="1" x14ac:dyDescent="0.2">
      <c r="B311" s="4">
        <v>305</v>
      </c>
      <c r="C311" s="16" t="str">
        <f>IFERROR(INDEX(MasterTable[],MATCH(SearchResults[[#This Row],[Search Result]],MasterTable[Search Rank],0),1),"")</f>
        <v>Manufacturing</v>
      </c>
      <c r="D311" s="16" t="str">
        <f>IFERROR(INDEX(MasterTable[],MATCH(SearchResults[[#This Row],[Search Result]],MasterTable[Search Rank],0),2),"")</f>
        <v>Cement, Lime, Plaster and Concrete Product Manufacturing</v>
      </c>
      <c r="E311" s="16" t="str">
        <f>IFERROR(INDEX(MasterTable[],MATCH(SearchResults[[#This Row],[Search Result]],MasterTable[Search Rank],0),3),"")</f>
        <v>Australasian (Iron &amp; Steel) Slag Association</v>
      </c>
      <c r="F311" s="21" t="str">
        <f>IFERROR(INDEX(MasterTable[],MATCH(SearchResults[[#This Row],[Search Result]],MasterTable[Search Rank],0),4),"")</f>
        <v>http://www.asa-inc.org.au/</v>
      </c>
      <c r="G311" s="21" t="str">
        <f>IFERROR(INDEX(MasterTable[],MATCH(SearchResults[[#This Row],[Search Result]],MasterTable[Search Rank],0),5),"")</f>
        <v>02 4258 0160</v>
      </c>
      <c r="H311" s="21" t="str">
        <f>IFERROR(INDEX(MasterTable[],MATCH(SearchResults[[#This Row],[Search Result]],MasterTable[Search Rank],0),6),"")</f>
        <v>N/A</v>
      </c>
      <c r="I311" s="21" t="str">
        <f>IFERROR(INDEX(MasterTable[],MATCH(SearchResults[[#This Row],[Search Result]],MasterTable[Search Rank],0),7),"")</f>
        <v>PO Box 1194, Wollongong NSW 2500</v>
      </c>
    </row>
    <row r="312" spans="2:9" ht="41.25" customHeight="1" x14ac:dyDescent="0.2">
      <c r="B312" s="4">
        <v>306</v>
      </c>
      <c r="C312" s="16" t="str">
        <f>IFERROR(INDEX(MasterTable[],MATCH(SearchResults[[#This Row],[Search Result]],MasterTable[Search Rank],0),1),"")</f>
        <v>Manufacturing</v>
      </c>
      <c r="D312" s="16" t="str">
        <f>IFERROR(INDEX(MasterTable[],MATCH(SearchResults[[#This Row],[Search Result]],MasterTable[Search Rank],0),2),"")</f>
        <v>Ceramic Product Manufacturing</v>
      </c>
      <c r="E312" s="16" t="str">
        <f>IFERROR(INDEX(MasterTable[],MATCH(SearchResults[[#This Row],[Search Result]],MasterTable[Search Rank],0),3),"")</f>
        <v>Think Brick (Brick industry)</v>
      </c>
      <c r="F312" s="21" t="str">
        <f>IFERROR(INDEX(MasterTable[],MATCH(SearchResults[[#This Row],[Search Result]],MasterTable[Search Rank],0),4),"")</f>
        <v>http://www.thinkbrick.com.au/</v>
      </c>
      <c r="G312" s="21" t="str">
        <f>IFERROR(INDEX(MasterTable[],MATCH(SearchResults[[#This Row],[Search Result]],MasterTable[Search Rank],0),5),"")</f>
        <v>N/A</v>
      </c>
      <c r="H312" s="21" t="str">
        <f>IFERROR(INDEX(MasterTable[],MATCH(SearchResults[[#This Row],[Search Result]],MasterTable[Search Rank],0),6),"")</f>
        <v>info@thinkbrick.com.au</v>
      </c>
      <c r="I312" s="21" t="str">
        <f>IFERROR(INDEX(MasterTable[],MATCH(SearchResults[[#This Row],[Search Result]],MasterTable[Search Rank],0),7),"")</f>
        <v>PO Box 370, Artarmon NSW 1570</v>
      </c>
    </row>
    <row r="313" spans="2:9" ht="41.25" customHeight="1" x14ac:dyDescent="0.2">
      <c r="B313" s="4">
        <v>307</v>
      </c>
      <c r="C313" s="16" t="str">
        <f>IFERROR(INDEX(MasterTable[],MATCH(SearchResults[[#This Row],[Search Result]],MasterTable[Search Rank],0),1),"")</f>
        <v>Manufacturing</v>
      </c>
      <c r="D313" s="16" t="str">
        <f>IFERROR(INDEX(MasterTable[],MATCH(SearchResults[[#This Row],[Search Result]],MasterTable[Search Rank],0),2),"")</f>
        <v>Ceramic Product Manufacturing</v>
      </c>
      <c r="E313" s="16" t="str">
        <f>IFERROR(INDEX(MasterTable[],MATCH(SearchResults[[#This Row],[Search Result]],MasterTable[Search Rank],0),3),"")</f>
        <v>Australian Ceramics</v>
      </c>
      <c r="F313" s="21" t="str">
        <f>IFERROR(INDEX(MasterTable[],MATCH(SearchResults[[#This Row],[Search Result]],MasterTable[Search Rank],0),4),"")</f>
        <v>http://www.australianceramics.com/</v>
      </c>
      <c r="G313" s="21" t="str">
        <f>IFERROR(INDEX(MasterTable[],MATCH(SearchResults[[#This Row],[Search Result]],MasterTable[Search Rank],0),5),"")</f>
        <v>1300 720 124</v>
      </c>
      <c r="H313" s="21" t="str">
        <f>IFERROR(INDEX(MasterTable[],MATCH(SearchResults[[#This Row],[Search Result]],MasterTable[Search Rank],0),6),"")</f>
        <v>mail@australianceramics.com</v>
      </c>
      <c r="I313" s="21" t="str">
        <f>IFERROR(INDEX(MasterTable[],MATCH(SearchResults[[#This Row],[Search Result]],MasterTable[Search Rank],0),7),"")</f>
        <v>PO Box 677, Alexandria NSW 1435</v>
      </c>
    </row>
    <row r="314" spans="2:9" ht="41.25" customHeight="1" x14ac:dyDescent="0.2">
      <c r="B314" s="4">
        <v>308</v>
      </c>
      <c r="C314" s="16" t="str">
        <f>IFERROR(INDEX(MasterTable[],MATCH(SearchResults[[#This Row],[Search Result]],MasterTable[Search Rank],0),1),"")</f>
        <v>Manufacturing</v>
      </c>
      <c r="D314" s="16" t="str">
        <f>IFERROR(INDEX(MasterTable[],MATCH(SearchResults[[#This Row],[Search Result]],MasterTable[Search Rank],0),2),"")</f>
        <v>Ceramic Product Manufacturing</v>
      </c>
      <c r="E314" s="16" t="str">
        <f>IFERROR(INDEX(MasterTable[],MATCH(SearchResults[[#This Row],[Search Result]],MasterTable[Search Rank],0),3),"")</f>
        <v>Roofting Tile Association of Australia</v>
      </c>
      <c r="F314" s="21" t="str">
        <f>IFERROR(INDEX(MasterTable[],MATCH(SearchResults[[#This Row],[Search Result]],MasterTable[Search Rank],0),4),"")</f>
        <v>http://www.rtaa.com.au/</v>
      </c>
      <c r="G314" s="21" t="str">
        <f>IFERROR(INDEX(MasterTable[],MATCH(SearchResults[[#This Row],[Search Result]],MasterTable[Search Rank],0),5),"")</f>
        <v>02 8448 5500</v>
      </c>
      <c r="H314" s="21" t="str">
        <f>IFERROR(INDEX(MasterTable[],MATCH(SearchResults[[#This Row],[Search Result]],MasterTable[Search Rank],0),6),"")</f>
        <v>info@rtaa.com.au</v>
      </c>
      <c r="I314" s="21" t="str">
        <f>IFERROR(INDEX(MasterTable[],MATCH(SearchResults[[#This Row],[Search Result]],MasterTable[Search Rank],0),7),"")</f>
        <v>PO Box 370, Artarmon NSW 1570</v>
      </c>
    </row>
    <row r="315" spans="2:9" ht="41.25" customHeight="1" x14ac:dyDescent="0.2">
      <c r="B315" s="4">
        <v>309</v>
      </c>
      <c r="C315" s="16" t="str">
        <f>IFERROR(INDEX(MasterTable[],MATCH(SearchResults[[#This Row],[Search Result]],MasterTable[Search Rank],0),1),"")</f>
        <v>Manufacturing</v>
      </c>
      <c r="D315" s="16" t="str">
        <f>IFERROR(INDEX(MasterTable[],MATCH(SearchResults[[#This Row],[Search Result]],MasterTable[Search Rank],0),2),"")</f>
        <v>Ceramic Product Manufacturing</v>
      </c>
      <c r="E315" s="16" t="str">
        <f>IFERROR(INDEX(MasterTable[],MATCH(SearchResults[[#This Row],[Search Result]],MasterTable[Search Rank],0),3),"")</f>
        <v>Australian Tile Council</v>
      </c>
      <c r="F315" s="21" t="str">
        <f>IFERROR(INDEX(MasterTable[],MATCH(SearchResults[[#This Row],[Search Result]],MasterTable[Search Rank],0),4),"")</f>
        <v>http://www.australiantilecouncil.com.au/</v>
      </c>
      <c r="G315" s="21" t="str">
        <f>IFERROR(INDEX(MasterTable[],MATCH(SearchResults[[#This Row],[Search Result]],MasterTable[Search Rank],0),5),"")</f>
        <v>N/A</v>
      </c>
      <c r="H315" s="21" t="str">
        <f>IFERROR(INDEX(MasterTable[],MATCH(SearchResults[[#This Row],[Search Result]],MasterTable[Search Rank],0),6),"")</f>
        <v>wa@australiantilecouncil.com.au</v>
      </c>
      <c r="I315" s="21" t="str">
        <f>IFERROR(INDEX(MasterTable[],MATCH(SearchResults[[#This Row],[Search Result]],MasterTable[Search Rank],0),7),"")</f>
        <v>PO Box 468, Jannali NSW 2226</v>
      </c>
    </row>
    <row r="316" spans="2:9" ht="41.25" customHeight="1" x14ac:dyDescent="0.2">
      <c r="B316" s="4">
        <v>310</v>
      </c>
      <c r="C316" s="16" t="str">
        <f>IFERROR(INDEX(MasterTable[],MATCH(SearchResults[[#This Row],[Search Result]],MasterTable[Search Rank],0),1),"")</f>
        <v>Manufacturing</v>
      </c>
      <c r="D316" s="16" t="str">
        <f>IFERROR(INDEX(MasterTable[],MATCH(SearchResults[[#This Row],[Search Result]],MasterTable[Search Rank],0),2),"")</f>
        <v>Chemical Manufacturing</v>
      </c>
      <c r="E316" s="16" t="str">
        <f>IFERROR(INDEX(MasterTable[],MATCH(SearchResults[[#This Row],[Search Result]],MasterTable[Search Rank],0),3),"")</f>
        <v>Australia New Zealand Industrial Gas Association</v>
      </c>
      <c r="F316" s="21" t="str">
        <f>IFERROR(INDEX(MasterTable[],MATCH(SearchResults[[#This Row],[Search Result]],MasterTable[Search Rank],0),4),"")</f>
        <v>http://www.anziga.org/</v>
      </c>
      <c r="G316" s="21" t="str">
        <f>IFERROR(INDEX(MasterTable[],MATCH(SearchResults[[#This Row],[Search Result]],MasterTable[Search Rank],0),5),"")</f>
        <v>03 9611 5412</v>
      </c>
      <c r="H316" s="21" t="str">
        <f>IFERROR(INDEX(MasterTable[],MATCH(SearchResults[[#This Row],[Search Result]],MasterTable[Search Rank],0),6),"")</f>
        <v>office@anziga.org</v>
      </c>
      <c r="I316" s="21" t="str">
        <f>IFERROR(INDEX(MasterTable[],MATCH(SearchResults[[#This Row],[Search Result]],MasterTable[Search Rank],0),7),"")</f>
        <v>PO Box 422 Flinders Lane, VIC 8009</v>
      </c>
    </row>
    <row r="317" spans="2:9" ht="41.25" customHeight="1" x14ac:dyDescent="0.2">
      <c r="B317" s="4">
        <v>311</v>
      </c>
      <c r="C317" s="16" t="str">
        <f>IFERROR(INDEX(MasterTable[],MATCH(SearchResults[[#This Row],[Search Result]],MasterTable[Search Rank],0),1),"")</f>
        <v>Manufacturing</v>
      </c>
      <c r="D317" s="16" t="str">
        <f>IFERROR(INDEX(MasterTable[],MATCH(SearchResults[[#This Row],[Search Result]],MasterTable[Search Rank],0),2),"")</f>
        <v>Chemical Manufacturing</v>
      </c>
      <c r="E317" s="16" t="str">
        <f>IFERROR(INDEX(MasterTable[],MATCH(SearchResults[[#This Row],[Search Result]],MasterTable[Search Rank],0),3),"")</f>
        <v>Plastics and Chemicals Industry Association</v>
      </c>
      <c r="F317" s="21" t="str">
        <f>IFERROR(INDEX(MasterTable[],MATCH(SearchResults[[#This Row],[Search Result]],MasterTable[Search Rank],0),4),"")</f>
        <v>http://www.pacia.org.au/</v>
      </c>
      <c r="G317" s="21" t="str">
        <f>IFERROR(INDEX(MasterTable[],MATCH(SearchResults[[#This Row],[Search Result]],MasterTable[Search Rank],0),5),"")</f>
        <v>03 9611 5400</v>
      </c>
      <c r="H317" s="21" t="str">
        <f>IFERROR(INDEX(MasterTable[],MATCH(SearchResults[[#This Row],[Search Result]],MasterTable[Search Rank],0),6),"")</f>
        <v>info@pacia.org.au</v>
      </c>
      <c r="I317" s="21" t="str">
        <f>IFERROR(INDEX(MasterTable[],MATCH(SearchResults[[#This Row],[Search Result]],MasterTable[Search Rank],0),7),"")</f>
        <v>PO Box 422, Flinders Lane VIC 8009</v>
      </c>
    </row>
    <row r="318" spans="2:9" ht="41.25" customHeight="1" x14ac:dyDescent="0.2">
      <c r="B318" s="4">
        <v>312</v>
      </c>
      <c r="C318" s="16" t="str">
        <f>IFERROR(INDEX(MasterTable[],MATCH(SearchResults[[#This Row],[Search Result]],MasterTable[Search Rank],0),1),"")</f>
        <v>Manufacturing</v>
      </c>
      <c r="D318" s="16" t="str">
        <f>IFERROR(INDEX(MasterTable[],MATCH(SearchResults[[#This Row],[Search Result]],MasterTable[Search Rank],0),2),"")</f>
        <v>Chemical Manufacturing</v>
      </c>
      <c r="E318" s="16" t="str">
        <f>IFERROR(INDEX(MasterTable[],MATCH(SearchResults[[#This Row],[Search Result]],MasterTable[Search Rank],0),3),"")</f>
        <v>Surface Coatings Association Australia</v>
      </c>
      <c r="F318" s="21" t="str">
        <f>IFERROR(INDEX(MasterTable[],MATCH(SearchResults[[#This Row],[Search Result]],MasterTable[Search Rank],0),4),"")</f>
        <v>http://www.scaa.asn.au/</v>
      </c>
      <c r="G318" s="21" t="str">
        <f>IFERROR(INDEX(MasterTable[],MATCH(SearchResults[[#This Row],[Search Result]],MasterTable[Search Rank],0),5),"")</f>
        <v>1800 803 378</v>
      </c>
      <c r="H318" s="21" t="str">
        <f>IFERROR(INDEX(MasterTable[],MATCH(SearchResults[[#This Row],[Search Result]],MasterTable[Search Rank],0),6),"")</f>
        <v>admin@scaa.asn.au</v>
      </c>
      <c r="I318" s="21" t="str">
        <f>IFERROR(INDEX(MasterTable[],MATCH(SearchResults[[#This Row],[Search Result]],MasterTable[Search Rank],0),7),"")</f>
        <v>PO Box 3141, Wheelers Hill VIC 3150</v>
      </c>
    </row>
    <row r="319" spans="2:9" ht="41.25" customHeight="1" x14ac:dyDescent="0.2">
      <c r="B319" s="4">
        <v>313</v>
      </c>
      <c r="C319" s="16" t="str">
        <f>IFERROR(INDEX(MasterTable[],MATCH(SearchResults[[#This Row],[Search Result]],MasterTable[Search Rank],0),1),"")</f>
        <v>Manufacturing</v>
      </c>
      <c r="D319" s="16" t="str">
        <f>IFERROR(INDEX(MasterTable[],MATCH(SearchResults[[#This Row],[Search Result]],MasterTable[Search Rank],0),2),"")</f>
        <v>Chemical Manufacturing</v>
      </c>
      <c r="E319" s="16" t="str">
        <f>IFERROR(INDEX(MasterTable[],MATCH(SearchResults[[#This Row],[Search Result]],MasterTable[Search Rank],0),3),"")</f>
        <v>Plastics Industry Manufacturers of Australia</v>
      </c>
      <c r="F319" s="21" t="str">
        <f>IFERROR(INDEX(MasterTable[],MATCH(SearchResults[[#This Row],[Search Result]],MasterTable[Search Rank],0),4),"")</f>
        <v>http://www.pima.asn.au/</v>
      </c>
      <c r="G319" s="21" t="str">
        <f>IFERROR(INDEX(MasterTable[],MATCH(SearchResults[[#This Row],[Search Result]],MasterTable[Search Rank],0),5),"")</f>
        <v>0419 603 332</v>
      </c>
      <c r="H319" s="21" t="str">
        <f>IFERROR(INDEX(MasterTable[],MATCH(SearchResults[[#This Row],[Search Result]],MasterTable[Search Rank],0),6),"")</f>
        <v>pima@pima.asn.au</v>
      </c>
      <c r="I319" s="21" t="str">
        <f>IFERROR(INDEX(MasterTable[],MATCH(SearchResults[[#This Row],[Search Result]],MasterTable[Search Rank],0),7),"")</f>
        <v>PO Box 324, Lidcombe NSW 2022</v>
      </c>
    </row>
    <row r="320" spans="2:9" ht="41.25" customHeight="1" x14ac:dyDescent="0.2">
      <c r="B320" s="4">
        <v>314</v>
      </c>
      <c r="C320" s="16" t="str">
        <f>IFERROR(INDEX(MasterTable[],MATCH(SearchResults[[#This Row],[Search Result]],MasterTable[Search Rank],0),1),"")</f>
        <v>Manufacturing</v>
      </c>
      <c r="D320" s="16" t="str">
        <f>IFERROR(INDEX(MasterTable[],MATCH(SearchResults[[#This Row],[Search Result]],MasterTable[Search Rank],0),2),"")</f>
        <v>Chemical Manufacturing</v>
      </c>
      <c r="E320" s="16" t="str">
        <f>IFERROR(INDEX(MasterTable[],MATCH(SearchResults[[#This Row],[Search Result]],MasterTable[Search Rank],0),3),"")</f>
        <v>Australian Explosives Industry and Safety Group</v>
      </c>
      <c r="F320" s="21" t="str">
        <f>IFERROR(INDEX(MasterTable[],MATCH(SearchResults[[#This Row],[Search Result]],MasterTable[Search Rank],0),4),"")</f>
        <v>http://www.aeisg.org.au/</v>
      </c>
      <c r="G320" s="21" t="str">
        <f>IFERROR(INDEX(MasterTable[],MATCH(SearchResults[[#This Row],[Search Result]],MasterTable[Search Rank],0),5),"")</f>
        <v>07 5669 9718</v>
      </c>
      <c r="H320" s="21" t="str">
        <f>IFERROR(INDEX(MasterTable[],MATCH(SearchResults[[#This Row],[Search Result]],MasterTable[Search Rank],0),6),"")</f>
        <v>N/A</v>
      </c>
      <c r="I320" s="21" t="str">
        <f>IFERROR(INDEX(MasterTable[],MATCH(SearchResults[[#This Row],[Search Result]],MasterTable[Search Rank],0),7),"")</f>
        <v>Suite 18, Level 1 Sands Court, 1 Sands Street, Tweed Heads NSW 2485</v>
      </c>
    </row>
    <row r="321" spans="2:9" ht="41.25" customHeight="1" x14ac:dyDescent="0.2">
      <c r="B321" s="4">
        <v>315</v>
      </c>
      <c r="C321" s="16" t="str">
        <f>IFERROR(INDEX(MasterTable[],MATCH(SearchResults[[#This Row],[Search Result]],MasterTable[Search Rank],0),1),"")</f>
        <v>Manufacturing</v>
      </c>
      <c r="D321" s="16" t="str">
        <f>IFERROR(INDEX(MasterTable[],MATCH(SearchResults[[#This Row],[Search Result]],MasterTable[Search Rank],0),2),"")</f>
        <v>Chemical Manufacturing</v>
      </c>
      <c r="E321" s="16" t="str">
        <f>IFERROR(INDEX(MasterTable[],MATCH(SearchResults[[#This Row],[Search Result]],MasterTable[Search Rank],0),3),"")</f>
        <v>Fertilizer Australia</v>
      </c>
      <c r="F321" s="21" t="str">
        <f>IFERROR(INDEX(MasterTable[],MATCH(SearchResults[[#This Row],[Search Result]],MasterTable[Search Rank],0),4),"")</f>
        <v>http://www.fertilizer.org.au/</v>
      </c>
      <c r="G321" s="21" t="str">
        <f>IFERROR(INDEX(MasterTable[],MATCH(SearchResults[[#This Row],[Search Result]],MasterTable[Search Rank],0),5),"")</f>
        <v>02 6273 2422</v>
      </c>
      <c r="H321" s="21" t="str">
        <f>IFERROR(INDEX(MasterTable[],MATCH(SearchResults[[#This Row],[Search Result]],MasterTable[Search Rank],0),6),"")</f>
        <v>info@fertilizer.org.au</v>
      </c>
      <c r="I321" s="21" t="str">
        <f>IFERROR(INDEX(MasterTable[],MATCH(SearchResults[[#This Row],[Search Result]],MasterTable[Search Rank],0),7),"")</f>
        <v>Locked Bag 4396 Kingston ACT 2604</v>
      </c>
    </row>
    <row r="322" spans="2:9" ht="41.25" customHeight="1" x14ac:dyDescent="0.2">
      <c r="B322" s="4">
        <v>316</v>
      </c>
      <c r="C322" s="16" t="str">
        <f>IFERROR(INDEX(MasterTable[],MATCH(SearchResults[[#This Row],[Search Result]],MasterTable[Search Rank],0),1),"")</f>
        <v>Manufacturing</v>
      </c>
      <c r="D322" s="16" t="str">
        <f>IFERROR(INDEX(MasterTable[],MATCH(SearchResults[[#This Row],[Search Result]],MasterTable[Search Rank],0),2),"")</f>
        <v>Chemical Manufacturing</v>
      </c>
      <c r="E322" s="16" t="str">
        <f>IFERROR(INDEX(MasterTable[],MATCH(SearchResults[[#This Row],[Search Result]],MasterTable[Search Rank],0),3),"")</f>
        <v>Australian Fertiliser Services Association</v>
      </c>
      <c r="F322" s="21" t="str">
        <f>IFERROR(INDEX(MasterTable[],MATCH(SearchResults[[#This Row],[Search Result]],MasterTable[Search Rank],0),4),"")</f>
        <v>http://www.afsa.net.au/</v>
      </c>
      <c r="G322" s="21" t="str">
        <f>IFERROR(INDEX(MasterTable[],MATCH(SearchResults[[#This Row],[Search Result]],MasterTable[Search Rank],0),5),"")</f>
        <v>02 6230 6987</v>
      </c>
      <c r="H322" s="21" t="str">
        <f>IFERROR(INDEX(MasterTable[],MATCH(SearchResults[[#This Row],[Search Result]],MasterTable[Search Rank],0),6),"")</f>
        <v>monique.thomson@fertilizer.org.au</v>
      </c>
      <c r="I322" s="21" t="str">
        <f>IFERROR(INDEX(MasterTable[],MATCH(SearchResults[[#This Row],[Search Result]],MasterTable[Search Rank],0),7),"")</f>
        <v>Locked Bag 916, Canberra ACT 2601</v>
      </c>
    </row>
    <row r="323" spans="2:9" ht="41.25" customHeight="1" x14ac:dyDescent="0.2">
      <c r="B323" s="4">
        <v>317</v>
      </c>
      <c r="C323" s="16" t="str">
        <f>IFERROR(INDEX(MasterTable[],MATCH(SearchResults[[#This Row],[Search Result]],MasterTable[Search Rank],0),1),"")</f>
        <v>Manufacturing</v>
      </c>
      <c r="D323" s="16" t="str">
        <f>IFERROR(INDEX(MasterTable[],MATCH(SearchResults[[#This Row],[Search Result]],MasterTable[Search Rank],0),2),"")</f>
        <v>Cleaning Compound and Toiletry Preparation Manufacturing</v>
      </c>
      <c r="E323" s="16" t="str">
        <f>IFERROR(INDEX(MasterTable[],MATCH(SearchResults[[#This Row],[Search Result]],MasterTable[Search Rank],0),3),"")</f>
        <v>Australian National Cleaning Suppliers Association</v>
      </c>
      <c r="F323" s="21" t="str">
        <f>IFERROR(INDEX(MasterTable[],MATCH(SearchResults[[#This Row],[Search Result]],MasterTable[Search Rank],0),4),"")</f>
        <v>http://ncsa.org.au/</v>
      </c>
      <c r="G323" s="21" t="str">
        <f>IFERROR(INDEX(MasterTable[],MATCH(SearchResults[[#This Row],[Search Result]],MasterTable[Search Rank],0),5),"")</f>
        <v>N/A</v>
      </c>
      <c r="H323" s="21" t="str">
        <f>IFERROR(INDEX(MasterTable[],MATCH(SearchResults[[#This Row],[Search Result]],MasterTable[Search Rank],0),6),"")</f>
        <v>N/A</v>
      </c>
      <c r="I323" s="21" t="str">
        <f>IFERROR(INDEX(MasterTable[],MATCH(SearchResults[[#This Row],[Search Result]],MasterTable[Search Rank],0),7),"")</f>
        <v>N/A</v>
      </c>
    </row>
    <row r="324" spans="2:9" ht="41.25" customHeight="1" x14ac:dyDescent="0.2">
      <c r="B324" s="4">
        <v>318</v>
      </c>
      <c r="C324" s="16" t="str">
        <f>IFERROR(INDEX(MasterTable[],MATCH(SearchResults[[#This Row],[Search Result]],MasterTable[Search Rank],0),1),"")</f>
        <v>Manufacturing</v>
      </c>
      <c r="D324" s="16" t="str">
        <f>IFERROR(INDEX(MasterTable[],MATCH(SearchResults[[#This Row],[Search Result]],MasterTable[Search Rank],0),2),"")</f>
        <v>Cleaning Compound and Toiletry Preparation Manufacturing</v>
      </c>
      <c r="E324" s="16" t="str">
        <f>IFERROR(INDEX(MasterTable[],MATCH(SearchResults[[#This Row],[Search Result]],MasterTable[Search Rank],0),3),"")</f>
        <v>Accord Australasia (hygiene, cosmetic and specialty products industry association)</v>
      </c>
      <c r="F324" s="21" t="str">
        <f>IFERROR(INDEX(MasterTable[],MATCH(SearchResults[[#This Row],[Search Result]],MasterTable[Search Rank],0),4),"")</f>
        <v>http://accord.asn.au/</v>
      </c>
      <c r="G324" s="21" t="str">
        <f>IFERROR(INDEX(MasterTable[],MATCH(SearchResults[[#This Row],[Search Result]],MasterTable[Search Rank],0),5),"")</f>
        <v>02 9281 2322</v>
      </c>
      <c r="H324" s="21" t="str">
        <f>IFERROR(INDEX(MasterTable[],MATCH(SearchResults[[#This Row],[Search Result]],MasterTable[Search Rank],0),6),"")</f>
        <v>abath@accord.asn.au</v>
      </c>
      <c r="I324" s="21" t="str">
        <f>IFERROR(INDEX(MasterTable[],MATCH(SearchResults[[#This Row],[Search Result]],MasterTable[Search Rank],0),7),"")</f>
        <v>N/A</v>
      </c>
    </row>
    <row r="325" spans="2:9" ht="41.25" customHeight="1" x14ac:dyDescent="0.2">
      <c r="B325" s="4">
        <v>319</v>
      </c>
      <c r="C325" s="16" t="str">
        <f>IFERROR(INDEX(MasterTable[],MATCH(SearchResults[[#This Row],[Search Result]],MasterTable[Search Rank],0),1),"")</f>
        <v>Manufacturing</v>
      </c>
      <c r="D325" s="16" t="str">
        <f>IFERROR(INDEX(MasterTable[],MATCH(SearchResults[[#This Row],[Search Result]],MasterTable[Search Rank],0),2),"")</f>
        <v>Cleaning Compound and Toiletry Preparation Manufacturing</v>
      </c>
      <c r="E325" s="16" t="str">
        <f>IFERROR(INDEX(MasterTable[],MATCH(SearchResults[[#This Row],[Search Result]],MasterTable[Search Rank],0),3),"")</f>
        <v>Australian Society of Cosmetic Chemists</v>
      </c>
      <c r="F325" s="21" t="str">
        <f>IFERROR(INDEX(MasterTable[],MATCH(SearchResults[[#This Row],[Search Result]],MasterTable[Search Rank],0),4),"")</f>
        <v>https://ascc.com.au/</v>
      </c>
      <c r="G325" s="21" t="str">
        <f>IFERROR(INDEX(MasterTable[],MATCH(SearchResults[[#This Row],[Search Result]],MasterTable[Search Rank],0),5),"")</f>
        <v>N/A</v>
      </c>
      <c r="H325" s="21" t="str">
        <f>IFERROR(INDEX(MasterTable[],MATCH(SearchResults[[#This Row],[Search Result]],MasterTable[Search Rank],0),6),"")</f>
        <v>ascc@ascc.com.au</v>
      </c>
      <c r="I325" s="21" t="str">
        <f>IFERROR(INDEX(MasterTable[],MATCH(SearchResults[[#This Row],[Search Result]],MasterTable[Search Rank],0),7),"")</f>
        <v>N/A</v>
      </c>
    </row>
    <row r="326" spans="2:9" ht="41.25" customHeight="1" x14ac:dyDescent="0.2">
      <c r="B326" s="4">
        <v>320</v>
      </c>
      <c r="C326" s="16" t="str">
        <f>IFERROR(INDEX(MasterTable[],MATCH(SearchResults[[#This Row],[Search Result]],MasterTable[Search Rank],0),1),"")</f>
        <v>Manufacturing</v>
      </c>
      <c r="D326" s="16" t="str">
        <f>IFERROR(INDEX(MasterTable[],MATCH(SearchResults[[#This Row],[Search Result]],MasterTable[Search Rank],0),2),"")</f>
        <v>Clothing and Footwear Manufacturing</v>
      </c>
      <c r="E326" s="16" t="str">
        <f>IFERROR(INDEX(MasterTable[],MATCH(SearchResults[[#This Row],[Search Result]],MasterTable[Search Rank],0),3),"")</f>
        <v>Textile Clothing Footwear Resource Centre of WA</v>
      </c>
      <c r="F326" s="21" t="str">
        <f>IFERROR(INDEX(MasterTable[],MATCH(SearchResults[[#This Row],[Search Result]],MasterTable[Search Rank],0),4),"")</f>
        <v>http://tcfwa.com/</v>
      </c>
      <c r="G326" s="21" t="str">
        <f>IFERROR(INDEX(MasterTable[],MATCH(SearchResults[[#This Row],[Search Result]],MasterTable[Search Rank],0),5),"")</f>
        <v>08 9479 3777</v>
      </c>
      <c r="H326" s="21" t="str">
        <f>IFERROR(INDEX(MasterTable[],MATCH(SearchResults[[#This Row],[Search Result]],MasterTable[Search Rank],0),6),"")</f>
        <v>info@tcfwa.com</v>
      </c>
      <c r="I326" s="21" t="str">
        <f>IFERROR(INDEX(MasterTable[],MATCH(SearchResults[[#This Row],[Search Result]],MasterTable[Search Rank],0),7),"")</f>
        <v>PO Box 370, Cloverdale WA 6985</v>
      </c>
    </row>
    <row r="327" spans="2:9" ht="41.25" customHeight="1" x14ac:dyDescent="0.2">
      <c r="B327" s="4">
        <v>321</v>
      </c>
      <c r="C327" s="16" t="str">
        <f>IFERROR(INDEX(MasterTable[],MATCH(SearchResults[[#This Row],[Search Result]],MasterTable[Search Rank],0),1),"")</f>
        <v>Manufacturing</v>
      </c>
      <c r="D327" s="16" t="str">
        <f>IFERROR(INDEX(MasterTable[],MATCH(SearchResults[[#This Row],[Search Result]],MasterTable[Search Rank],0),2),"")</f>
        <v>Clothing and Footwear Manufacturing</v>
      </c>
      <c r="E327" s="16" t="str">
        <f>IFERROR(INDEX(MasterTable[],MATCH(SearchResults[[#This Row],[Search Result]],MasterTable[Search Rank],0),3),"")</f>
        <v>Footwear Manufacturers' Association of Australia</v>
      </c>
      <c r="F327" s="21" t="str">
        <f>IFERROR(INDEX(MasterTable[],MATCH(SearchResults[[#This Row],[Search Result]],MasterTable[Search Rank],0),4),"")</f>
        <v>N/A</v>
      </c>
      <c r="G327" s="21" t="str">
        <f>IFERROR(INDEX(MasterTable[],MATCH(SearchResults[[#This Row],[Search Result]],MasterTable[Search Rank],0),5),"")</f>
        <v>N/A</v>
      </c>
      <c r="H327" s="21" t="str">
        <f>IFERROR(INDEX(MasterTable[],MATCH(SearchResults[[#This Row],[Search Result]],MasterTable[Search Rank],0),6),"")</f>
        <v>phillip.hughes@honeywell.com</v>
      </c>
      <c r="I327" s="21" t="str">
        <f>IFERROR(INDEX(MasterTable[],MATCH(SearchResults[[#This Row],[Search Result]],MasterTable[Search Rank],0),7),"")</f>
        <v>22 Ceylon St, Nunawading VIC 3131</v>
      </c>
    </row>
    <row r="328" spans="2:9" ht="41.25" customHeight="1" x14ac:dyDescent="0.2">
      <c r="B328" s="4">
        <v>322</v>
      </c>
      <c r="C328" s="16" t="str">
        <f>IFERROR(INDEX(MasterTable[],MATCH(SearchResults[[#This Row],[Search Result]],MasterTable[Search Rank],0),1),"")</f>
        <v>Manufacturing</v>
      </c>
      <c r="D328" s="16" t="str">
        <f>IFERROR(INDEX(MasterTable[],MATCH(SearchResults[[#This Row],[Search Result]],MasterTable[Search Rank],0),2),"")</f>
        <v>Clothing and Footwear Manufacturing</v>
      </c>
      <c r="E328" s="16" t="str">
        <f>IFERROR(INDEX(MasterTable[],MATCH(SearchResults[[#This Row],[Search Result]],MasterTable[Search Rank],0),3),"")</f>
        <v>Council of Textile and Fashion</v>
      </c>
      <c r="F328" s="21" t="str">
        <f>IFERROR(INDEX(MasterTable[],MATCH(SearchResults[[#This Row],[Search Result]],MasterTable[Search Rank],0),4),"")</f>
        <v>http://www.counciloftextileandfashion.com/</v>
      </c>
      <c r="G328" s="21" t="str">
        <f>IFERROR(INDEX(MasterTable[],MATCH(SearchResults[[#This Row],[Search Result]],MasterTable[Search Rank],0),5),"")</f>
        <v>0412 706 677</v>
      </c>
      <c r="H328" s="21" t="str">
        <f>IFERROR(INDEX(MasterTable[],MATCH(SearchResults[[#This Row],[Search Result]],MasterTable[Search Rank],0),6),"")</f>
        <v>info@tfia.com.au</v>
      </c>
      <c r="I328" s="21" t="str">
        <f>IFERROR(INDEX(MasterTable[],MATCH(SearchResults[[#This Row],[Search Result]],MasterTable[Search Rank],0),7),"")</f>
        <v>PO Box 23, Lynbrook VIC 3975</v>
      </c>
    </row>
    <row r="329" spans="2:9" ht="41.25" customHeight="1" x14ac:dyDescent="0.2">
      <c r="B329" s="4">
        <v>323</v>
      </c>
      <c r="C329" s="16" t="str">
        <f>IFERROR(INDEX(MasterTable[],MATCH(SearchResults[[#This Row],[Search Result]],MasterTable[Search Rank],0),1),"")</f>
        <v>Manufacturing</v>
      </c>
      <c r="D329" s="16" t="str">
        <f>IFERROR(INDEX(MasterTable[],MATCH(SearchResults[[#This Row],[Search Result]],MasterTable[Search Rank],0),2),"")</f>
        <v>Clothing and Footwear Manufacturing</v>
      </c>
      <c r="E329" s="16" t="str">
        <f>IFERROR(INDEX(MasterTable[],MATCH(SearchResults[[#This Row],[Search Result]],MasterTable[Search Rank],0),3),"")</f>
        <v>Fashion Council WA</v>
      </c>
      <c r="F329" s="21" t="str">
        <f>IFERROR(INDEX(MasterTable[],MATCH(SearchResults[[#This Row],[Search Result]],MasterTable[Search Rank],0),4),"")</f>
        <v>http://fashioncouncilwa.com.au/</v>
      </c>
      <c r="G329" s="21" t="str">
        <f>IFERROR(INDEX(MasterTable[],MATCH(SearchResults[[#This Row],[Search Result]],MasterTable[Search Rank],0),5),"")</f>
        <v>08 9463 7777</v>
      </c>
      <c r="H329" s="21" t="str">
        <f>IFERROR(INDEX(MasterTable[],MATCH(SearchResults[[#This Row],[Search Result]],MasterTable[Search Rank],0),6),"")</f>
        <v>info@fashioncouncilwa.com.au</v>
      </c>
      <c r="I329" s="21" t="str">
        <f>IFERROR(INDEX(MasterTable[],MATCH(SearchResults[[#This Row],[Search Result]],MasterTable[Search Rank],0),7),"")</f>
        <v>PO Box 7513, Cloisters Square, Perth WA 6850</v>
      </c>
    </row>
    <row r="330" spans="2:9" ht="41.25" customHeight="1" x14ac:dyDescent="0.2">
      <c r="B330" s="4">
        <v>324</v>
      </c>
      <c r="C330" s="16" t="str">
        <f>IFERROR(INDEX(MasterTable[],MATCH(SearchResults[[#This Row],[Search Result]],MasterTable[Search Rank],0),1),"")</f>
        <v>Manufacturing</v>
      </c>
      <c r="D330" s="16" t="str">
        <f>IFERROR(INDEX(MasterTable[],MATCH(SearchResults[[#This Row],[Search Result]],MasterTable[Search Rank],0),2),"")</f>
        <v>Computer, Communications and Electronic Equipment Manufacturing</v>
      </c>
      <c r="E330" s="16" t="str">
        <f>IFERROR(INDEX(MasterTable[],MATCH(SearchResults[[#This Row],[Search Result]],MasterTable[Search Rank],0),3),"")</f>
        <v>Australian Information Industry Association</v>
      </c>
      <c r="F330" s="21" t="str">
        <f>IFERROR(INDEX(MasterTable[],MATCH(SearchResults[[#This Row],[Search Result]],MasterTable[Search Rank],0),4),"")</f>
        <v>https://www.aiia.com.au</v>
      </c>
      <c r="G330" s="21" t="str">
        <f>IFERROR(INDEX(MasterTable[],MATCH(SearchResults[[#This Row],[Search Result]],MasterTable[Search Rank],0),5),"")</f>
        <v>02 6281 9400</v>
      </c>
      <c r="H330" s="21" t="str">
        <f>IFERROR(INDEX(MasterTable[],MATCH(SearchResults[[#This Row],[Search Result]],MasterTable[Search Rank],0),6),"")</f>
        <v>info@aiia.com.au</v>
      </c>
      <c r="I330" s="21" t="str">
        <f>IFERROR(INDEX(MasterTable[],MATCH(SearchResults[[#This Row],[Search Result]],MasterTable[Search Rank],0),7),"")</f>
        <v>GPO Box 573, Canberra ACT 2601</v>
      </c>
    </row>
    <row r="331" spans="2:9" ht="41.25" customHeight="1" x14ac:dyDescent="0.2">
      <c r="B331" s="4">
        <v>325</v>
      </c>
      <c r="C331" s="16" t="str">
        <f>IFERROR(INDEX(MasterTable[],MATCH(SearchResults[[#This Row],[Search Result]],MasterTable[Search Rank],0),1),"")</f>
        <v>Manufacturing</v>
      </c>
      <c r="D331" s="16" t="str">
        <f>IFERROR(INDEX(MasterTable[],MATCH(SearchResults[[#This Row],[Search Result]],MasterTable[Search Rank],0),2),"")</f>
        <v>Computer, Communications and Electronic Equipment Manufacturing</v>
      </c>
      <c r="E331" s="16" t="str">
        <f>IFERROR(INDEX(MasterTable[],MATCH(SearchResults[[#This Row],[Search Result]],MasterTable[Search Rank],0),3),"")</f>
        <v>Australian Radio Communications Industry Association</v>
      </c>
      <c r="F331" s="21" t="str">
        <f>IFERROR(INDEX(MasterTable[],MATCH(SearchResults[[#This Row],[Search Result]],MasterTable[Search Rank],0),4),"")</f>
        <v>http://www.arcia.org.au/</v>
      </c>
      <c r="G331" s="21" t="str">
        <f>IFERROR(INDEX(MasterTable[],MATCH(SearchResults[[#This Row],[Search Result]],MasterTable[Search Rank],0),5),"")</f>
        <v>03 9018 7715</v>
      </c>
      <c r="H331" s="21" t="str">
        <f>IFERROR(INDEX(MasterTable[],MATCH(SearchResults[[#This Row],[Search Result]],MasterTable[Search Rank],0),6),"")</f>
        <v>info@arcia.org.au</v>
      </c>
      <c r="I331" s="21" t="str">
        <f>IFERROR(INDEX(MasterTable[],MATCH(SearchResults[[#This Row],[Search Result]],MasterTable[Search Rank],0),7),"")</f>
        <v>9/21 Huntingdale Road, Burwood VIC 3125</v>
      </c>
    </row>
    <row r="332" spans="2:9" ht="41.25" customHeight="1" x14ac:dyDescent="0.2">
      <c r="B332" s="4">
        <v>326</v>
      </c>
      <c r="C332" s="16" t="str">
        <f>IFERROR(INDEX(MasterTable[],MATCH(SearchResults[[#This Row],[Search Result]],MasterTable[Search Rank],0),1),"")</f>
        <v>Manufacturing</v>
      </c>
      <c r="D332" s="16" t="str">
        <f>IFERROR(INDEX(MasterTable[],MATCH(SearchResults[[#This Row],[Search Result]],MasterTable[Search Rank],0),2),"")</f>
        <v>Computer, Communications and Electronic Equipment Manufacturing</v>
      </c>
      <c r="E332" s="16" t="str">
        <f>IFERROR(INDEX(MasterTable[],MATCH(SearchResults[[#This Row],[Search Result]],MasterTable[Search Rank],0),3),"")</f>
        <v>Australian Mobile Telecommunications Association</v>
      </c>
      <c r="F332" s="21" t="str">
        <f>IFERROR(INDEX(MasterTable[],MATCH(SearchResults[[#This Row],[Search Result]],MasterTable[Search Rank],0),4),"")</f>
        <v>http://www.amta.org.au/</v>
      </c>
      <c r="G332" s="21" t="str">
        <f>IFERROR(INDEX(MasterTable[],MATCH(SearchResults[[#This Row],[Search Result]],MasterTable[Search Rank],0),5),"")</f>
        <v>N/A</v>
      </c>
      <c r="H332" s="21" t="str">
        <f>IFERROR(INDEX(MasterTable[],MATCH(SearchResults[[#This Row],[Search Result]],MasterTable[Search Rank],0),6),"")</f>
        <v>contact@amta.org.au</v>
      </c>
      <c r="I332" s="21" t="str">
        <f>IFERROR(INDEX(MasterTable[],MATCH(SearchResults[[#This Row],[Search Result]],MasterTable[Search Rank],0),7),"")</f>
        <v>PO Box 4309, Manuka ACT 2603</v>
      </c>
    </row>
    <row r="333" spans="2:9" ht="41.25" customHeight="1" x14ac:dyDescent="0.2">
      <c r="B333" s="4">
        <v>327</v>
      </c>
      <c r="C333" s="16" t="str">
        <f>IFERROR(INDEX(MasterTable[],MATCH(SearchResults[[#This Row],[Search Result]],MasterTable[Search Rank],0),1),"")</f>
        <v>Manufacturing</v>
      </c>
      <c r="D333" s="16" t="str">
        <f>IFERROR(INDEX(MasterTable[],MATCH(SearchResults[[#This Row],[Search Result]],MasterTable[Search Rank],0),2),"")</f>
        <v>Dairy Product Manufacturing</v>
      </c>
      <c r="E333" s="16" t="str">
        <f>IFERROR(INDEX(MasterTable[],MATCH(SearchResults[[#This Row],[Search Result]],MasterTable[Search Rank],0),3),"")</f>
        <v>Dairy Industry Association of Australia</v>
      </c>
      <c r="F333" s="21" t="str">
        <f>IFERROR(INDEX(MasterTable[],MATCH(SearchResults[[#This Row],[Search Result]],MasterTable[Search Rank],0),4),"")</f>
        <v>https://diaa.asn.au</v>
      </c>
      <c r="G333" s="21" t="str">
        <f>IFERROR(INDEX(MasterTable[],MATCH(SearchResults[[#This Row],[Search Result]],MasterTable[Search Rank],0),5),"")</f>
        <v>03 8742 6600</v>
      </c>
      <c r="H333" s="21" t="str">
        <f>IFERROR(INDEX(MasterTable[],MATCH(SearchResults[[#This Row],[Search Result]],MasterTable[Search Rank],0),6),"")</f>
        <v>info@diaa.asn.au</v>
      </c>
      <c r="I333" s="21" t="str">
        <f>IFERROR(INDEX(MasterTable[],MATCH(SearchResults[[#This Row],[Search Result]],MasterTable[Search Rank],0),7),"")</f>
        <v>Private Bag 16, Werribee VIC 3030</v>
      </c>
    </row>
    <row r="334" spans="2:9" ht="41.25" customHeight="1" x14ac:dyDescent="0.2">
      <c r="B334" s="4">
        <v>328</v>
      </c>
      <c r="C334" s="16" t="str">
        <f>IFERROR(INDEX(MasterTable[],MATCH(SearchResults[[#This Row],[Search Result]],MasterTable[Search Rank],0),1),"")</f>
        <v>Manufacturing</v>
      </c>
      <c r="D334" s="16" t="str">
        <f>IFERROR(INDEX(MasterTable[],MATCH(SearchResults[[#This Row],[Search Result]],MasterTable[Search Rank],0),2),"")</f>
        <v>Dairy Product Manufacturing</v>
      </c>
      <c r="E334" s="16" t="str">
        <f>IFERROR(INDEX(MasterTable[],MATCH(SearchResults[[#This Row],[Search Result]],MasterTable[Search Rank],0),3),"")</f>
        <v>Dairy Australia</v>
      </c>
      <c r="F334" s="21" t="str">
        <f>IFERROR(INDEX(MasterTable[],MATCH(SearchResults[[#This Row],[Search Result]],MasterTable[Search Rank],0),4),"")</f>
        <v>http://www.dairyaustralia.com.au/</v>
      </c>
      <c r="G334" s="21" t="str">
        <f>IFERROR(INDEX(MasterTable[],MATCH(SearchResults[[#This Row],[Search Result]],MasterTable[Search Rank],0),5),"")</f>
        <v> 03 9694 3777</v>
      </c>
      <c r="H334" s="21" t="str">
        <f>IFERROR(INDEX(MasterTable[],MATCH(SearchResults[[#This Row],[Search Result]],MasterTable[Search Rank],0),6),"")</f>
        <v>N/A</v>
      </c>
      <c r="I334" s="21" t="str">
        <f>IFERROR(INDEX(MasterTable[],MATCH(SearchResults[[#This Row],[Search Result]],MasterTable[Search Rank],0),7),"")</f>
        <v>Level 5, IBM Centre, 60 City Road, Southbank VIC 3006</v>
      </c>
    </row>
    <row r="335" spans="2:9" ht="41.25" customHeight="1" x14ac:dyDescent="0.2">
      <c r="B335" s="4">
        <v>329</v>
      </c>
      <c r="C335" s="16" t="str">
        <f>IFERROR(INDEX(MasterTable[],MATCH(SearchResults[[#This Row],[Search Result]],MasterTable[Search Rank],0),1),"")</f>
        <v>Manufacturing</v>
      </c>
      <c r="D335" s="16" t="str">
        <f>IFERROR(INDEX(MasterTable[],MATCH(SearchResults[[#This Row],[Search Result]],MasterTable[Search Rank],0),2),"")</f>
        <v>Dairy Product Manufacturing</v>
      </c>
      <c r="E335" s="16" t="str">
        <f>IFERROR(INDEX(MasterTable[],MATCH(SearchResults[[#This Row],[Search Result]],MasterTable[Search Rank],0),3),"")</f>
        <v>Australian Dairy Farmers</v>
      </c>
      <c r="F335" s="21" t="str">
        <f>IFERROR(INDEX(MasterTable[],MATCH(SearchResults[[#This Row],[Search Result]],MasterTable[Search Rank],0),4),"")</f>
        <v>http://www.australiandairyfarmers.com.au/</v>
      </c>
      <c r="G335" s="21" t="str">
        <f>IFERROR(INDEX(MasterTable[],MATCH(SearchResults[[#This Row],[Search Result]],MasterTable[Search Rank],0),5),"")</f>
        <v>03 8621 4200 </v>
      </c>
      <c r="H335" s="21" t="str">
        <f>IFERROR(INDEX(MasterTable[],MATCH(SearchResults[[#This Row],[Search Result]],MasterTable[Search Rank],0),6),"")</f>
        <v>reception@australiandairyfarmers.com.au</v>
      </c>
      <c r="I335" s="21" t="str">
        <f>IFERROR(INDEX(MasterTable[],MATCH(SearchResults[[#This Row],[Search Result]],MasterTable[Search Rank],0),7),"")</f>
        <v>Level 2, Swann House, 22 William St, Melbourne, VIC 3000</v>
      </c>
    </row>
    <row r="336" spans="2:9" ht="41.25" customHeight="1" x14ac:dyDescent="0.2">
      <c r="B336" s="4">
        <v>330</v>
      </c>
      <c r="C336" s="16" t="str">
        <f>IFERROR(INDEX(MasterTable[],MATCH(SearchResults[[#This Row],[Search Result]],MasterTable[Search Rank],0),1),"")</f>
        <v>Manufacturing</v>
      </c>
      <c r="D336" s="16" t="str">
        <f>IFERROR(INDEX(MasterTable[],MATCH(SearchResults[[#This Row],[Search Result]],MasterTable[Search Rank],0),2),"")</f>
        <v>Dairy Product Manufacturing</v>
      </c>
      <c r="E336" s="16" t="str">
        <f>IFERROR(INDEX(MasterTable[],MATCH(SearchResults[[#This Row],[Search Result]],MasterTable[Search Rank],0),3),"")</f>
        <v>Australian Dairy Products Federation Inc</v>
      </c>
      <c r="F336" s="21" t="str">
        <f>IFERROR(INDEX(MasterTable[],MATCH(SearchResults[[#This Row],[Search Result]],MasterTable[Search Rank],0),4),"")</f>
        <v>http://www.adpf.org.au/</v>
      </c>
      <c r="G336" s="21" t="str">
        <f>IFERROR(INDEX(MasterTable[],MATCH(SearchResults[[#This Row],[Search Result]],MasterTable[Search Rank],0),5),"")</f>
        <v>03 8621 4260</v>
      </c>
      <c r="H336" s="21" t="str">
        <f>IFERROR(INDEX(MasterTable[],MATCH(SearchResults[[#This Row],[Search Result]],MasterTable[Search Rank],0),6),"")</f>
        <v>info@adpf.org.au</v>
      </c>
      <c r="I336" s="21" t="str">
        <f>IFERROR(INDEX(MasterTable[],MATCH(SearchResults[[#This Row],[Search Result]],MasterTable[Search Rank],0),7),"")</f>
        <v>Level 2, Swann House, 22 William St, Melbourne, VIC 3000</v>
      </c>
    </row>
    <row r="337" spans="2:9" ht="41.25" customHeight="1" x14ac:dyDescent="0.2">
      <c r="B337" s="4">
        <v>331</v>
      </c>
      <c r="C337" s="16" t="str">
        <f>IFERROR(INDEX(MasterTable[],MATCH(SearchResults[[#This Row],[Search Result]],MasterTable[Search Rank],0),1),"")</f>
        <v>Manufacturing</v>
      </c>
      <c r="D337" s="16" t="str">
        <f>IFERROR(INDEX(MasterTable[],MATCH(SearchResults[[#This Row],[Search Result]],MasterTable[Search Rank],0),2),"")</f>
        <v>Dairy Product Manufacturing</v>
      </c>
      <c r="E337" s="16" t="str">
        <f>IFERROR(INDEX(MasterTable[],MATCH(SearchResults[[#This Row],[Search Result]],MasterTable[Search Rank],0),3),"")</f>
        <v>Dairy Manufacturers Sustainability Council</v>
      </c>
      <c r="F337" s="21" t="str">
        <f>IFERROR(INDEX(MasterTable[],MATCH(SearchResults[[#This Row],[Search Result]],MasterTable[Search Rank],0),4),"")</f>
        <v>http://www.dmsc.com.au/</v>
      </c>
      <c r="G337" s="21" t="str">
        <f>IFERROR(INDEX(MasterTable[],MATCH(SearchResults[[#This Row],[Search Result]],MasterTable[Search Rank],0),5),"")</f>
        <v>03 9694 3815</v>
      </c>
      <c r="H337" s="21" t="str">
        <f>IFERROR(INDEX(MasterTable[],MATCH(SearchResults[[#This Row],[Search Result]],MasterTable[Search Rank],0),6),"")</f>
        <v>DBarr@dairyaustralia.com.au</v>
      </c>
      <c r="I337" s="21" t="str">
        <f>IFERROR(INDEX(MasterTable[],MATCH(SearchResults[[#This Row],[Search Result]],MasterTable[Search Rank],0),7),"")</f>
        <v>Level 5, IBM Tower, Southbank VIC 3006</v>
      </c>
    </row>
    <row r="338" spans="2:9" ht="41.25" customHeight="1" x14ac:dyDescent="0.2">
      <c r="B338" s="4">
        <v>332</v>
      </c>
      <c r="C338" s="16" t="str">
        <f>IFERROR(INDEX(MasterTable[],MATCH(SearchResults[[#This Row],[Search Result]],MasterTable[Search Rank],0),1),"")</f>
        <v>Manufacturing</v>
      </c>
      <c r="D338" s="16" t="str">
        <f>IFERROR(INDEX(MasterTable[],MATCH(SearchResults[[#This Row],[Search Result]],MasterTable[Search Rank],0),2),"")</f>
        <v>Dairy Product Manufacturing</v>
      </c>
      <c r="E338" s="16" t="str">
        <f>IFERROR(INDEX(MasterTable[],MATCH(SearchResults[[#This Row],[Search Result]],MasterTable[Search Rank],0),3),"")</f>
        <v>Western Dairy</v>
      </c>
      <c r="F338" s="21" t="str">
        <f>IFERROR(INDEX(MasterTable[],MATCH(SearchResults[[#This Row],[Search Result]],MasterTable[Search Rank],0),4),"")</f>
        <v>http://www.westerndairy.com.au/</v>
      </c>
      <c r="G338" s="21" t="str">
        <f>IFERROR(INDEX(MasterTable[],MATCH(SearchResults[[#This Row],[Search Result]],MasterTable[Search Rank],0),5),"")</f>
        <v>08 9724 2420</v>
      </c>
      <c r="H338" s="21" t="str">
        <f>IFERROR(INDEX(MasterTable[],MATCH(SearchResults[[#This Row],[Search Result]],MasterTable[Search Rank],0),6),"")</f>
        <v>Kirk.Reynolds@westerndairy.com.au</v>
      </c>
      <c r="I338" s="21" t="str">
        <f>IFERROR(INDEX(MasterTable[],MATCH(SearchResults[[#This Row],[Search Result]],MasterTable[Search Rank],0),7),"")</f>
        <v>PO Box 5066, Bunbury WA 6230</v>
      </c>
    </row>
    <row r="339" spans="2:9" ht="41.25" customHeight="1" x14ac:dyDescent="0.2">
      <c r="B339" s="4">
        <v>333</v>
      </c>
      <c r="C339" s="16" t="str">
        <f>IFERROR(INDEX(MasterTable[],MATCH(SearchResults[[#This Row],[Search Result]],MasterTable[Search Rank],0),1),"")</f>
        <v>Manufacturing</v>
      </c>
      <c r="D339" s="16" t="str">
        <f>IFERROR(INDEX(MasterTable[],MATCH(SearchResults[[#This Row],[Search Result]],MasterTable[Search Rank],0),2),"")</f>
        <v>Dairy Product Manufacturing</v>
      </c>
      <c r="E339" s="16" t="str">
        <f>IFERROR(INDEX(MasterTable[],MATCH(SearchResults[[#This Row],[Search Result]],MasterTable[Search Rank],0),3),"")</f>
        <v>Australian Specialist Cheesemakers Federation</v>
      </c>
      <c r="F339" s="21" t="str">
        <f>IFERROR(INDEX(MasterTable[],MATCH(SearchResults[[#This Row],[Search Result]],MasterTable[Search Rank],0),4),"")</f>
        <v>https://www.australiancheese.org</v>
      </c>
      <c r="G339" s="21" t="str">
        <f>IFERROR(INDEX(MasterTable[],MATCH(SearchResults[[#This Row],[Search Result]],MasterTable[Search Rank],0),5),"")</f>
        <v>N/A</v>
      </c>
      <c r="H339" s="21" t="str">
        <f>IFERROR(INDEX(MasterTable[],MATCH(SearchResults[[#This Row],[Search Result]],MasterTable[Search Rank],0),6),"")</f>
        <v>alison.alisonlansley@gmail.com</v>
      </c>
      <c r="I339" s="21" t="str">
        <f>IFERROR(INDEX(MasterTable[],MATCH(SearchResults[[#This Row],[Search Result]],MasterTable[Search Rank],0),7),"")</f>
        <v>N/A</v>
      </c>
    </row>
    <row r="340" spans="2:9" ht="41.25" customHeight="1" x14ac:dyDescent="0.2">
      <c r="B340" s="4">
        <v>334</v>
      </c>
      <c r="C340" s="16" t="str">
        <f>IFERROR(INDEX(MasterTable[],MATCH(SearchResults[[#This Row],[Search Result]],MasterTable[Search Rank],0),1),"")</f>
        <v>Manufacturing</v>
      </c>
      <c r="D340" s="16" t="str">
        <f>IFERROR(INDEX(MasterTable[],MATCH(SearchResults[[#This Row],[Search Result]],MasterTable[Search Rank],0),2),"")</f>
        <v>Electrical Equipment Manufacturing</v>
      </c>
      <c r="E340" s="16" t="str">
        <f>IFERROR(INDEX(MasterTable[],MATCH(SearchResults[[#This Row],[Search Result]],MasterTable[Search Rank],0),3),"")</f>
        <v>Australian Battery Industry Association</v>
      </c>
      <c r="F340" s="21" t="str">
        <f>IFERROR(INDEX(MasterTable[],MATCH(SearchResults[[#This Row],[Search Result]],MasterTable[Search Rank],0),4),"")</f>
        <v>http://www.abia.org.au/</v>
      </c>
      <c r="G340" s="21" t="str">
        <f>IFERROR(INDEX(MasterTable[],MATCH(SearchResults[[#This Row],[Search Result]],MasterTable[Search Rank],0),5),"")</f>
        <v>0412 127 238</v>
      </c>
      <c r="H340" s="21" t="str">
        <f>IFERROR(INDEX(MasterTable[],MATCH(SearchResults[[#This Row],[Search Result]],MasterTable[Search Rank],0),6),"")</f>
        <v>N/A</v>
      </c>
      <c r="I340" s="21" t="str">
        <f>IFERROR(INDEX(MasterTable[],MATCH(SearchResults[[#This Row],[Search Result]],MasterTable[Search Rank],0),7),"")</f>
        <v>PO Box 408, Kilsyth VIC 3137</v>
      </c>
    </row>
    <row r="341" spans="2:9" ht="41.25" customHeight="1" x14ac:dyDescent="0.2">
      <c r="B341" s="4">
        <v>335</v>
      </c>
      <c r="C341" s="16" t="str">
        <f>IFERROR(INDEX(MasterTable[],MATCH(SearchResults[[#This Row],[Search Result]],MasterTable[Search Rank],0),1),"")</f>
        <v>Manufacturing</v>
      </c>
      <c r="D341" s="16" t="str">
        <f>IFERROR(INDEX(MasterTable[],MATCH(SearchResults[[#This Row],[Search Result]],MasterTable[Search Rank],0),2),"")</f>
        <v>Electrical Equipment Manufacturing</v>
      </c>
      <c r="E341" s="16" t="str">
        <f>IFERROR(INDEX(MasterTable[],MATCH(SearchResults[[#This Row],[Search Result]],MasterTable[Search Rank],0),3),"")</f>
        <v>Lighting Council Australia</v>
      </c>
      <c r="F341" s="21" t="str">
        <f>IFERROR(INDEX(MasterTable[],MATCH(SearchResults[[#This Row],[Search Result]],MasterTable[Search Rank],0),4),"")</f>
        <v>http://www.lightingcouncil.com.au/</v>
      </c>
      <c r="G341" s="21" t="str">
        <f>IFERROR(INDEX(MasterTable[],MATCH(SearchResults[[#This Row],[Search Result]],MasterTable[Search Rank],0),5),"")</f>
        <v>02 6247 8011</v>
      </c>
      <c r="H341" s="21" t="str">
        <f>IFERROR(INDEX(MasterTable[],MATCH(SearchResults[[#This Row],[Search Result]],MasterTable[Search Rank],0),6),"")</f>
        <v>info@lightingcouncil.com.au</v>
      </c>
      <c r="I341" s="21" t="str">
        <f>IFERROR(INDEX(MasterTable[],MATCH(SearchResults[[#This Row],[Search Result]],MasterTable[Search Rank],0),7),"")</f>
        <v>PO Box 7077, Yarralumla ACT 2600</v>
      </c>
    </row>
    <row r="342" spans="2:9" ht="41.25" customHeight="1" x14ac:dyDescent="0.2">
      <c r="B342" s="4">
        <v>336</v>
      </c>
      <c r="C342" s="16" t="str">
        <f>IFERROR(INDEX(MasterTable[],MATCH(SearchResults[[#This Row],[Search Result]],MasterTable[Search Rank],0),1),"")</f>
        <v>Manufacturing</v>
      </c>
      <c r="D342" s="16" t="str">
        <f>IFERROR(INDEX(MasterTable[],MATCH(SearchResults[[#This Row],[Search Result]],MasterTable[Search Rank],0),2),"")</f>
        <v>Electrical Equipment Manufacturing</v>
      </c>
      <c r="E342" s="16" t="str">
        <f>IFERROR(INDEX(MasterTable[],MATCH(SearchResults[[#This Row],[Search Result]],MasterTable[Search Rank],0),3),"")</f>
        <v>Energy Storage Council</v>
      </c>
      <c r="F342" s="21" t="str">
        <f>IFERROR(INDEX(MasterTable[],MATCH(SearchResults[[#This Row],[Search Result]],MasterTable[Search Rank],0),4),"")</f>
        <v>https://www.energystorage.org.au</v>
      </c>
      <c r="G342" s="21" t="str">
        <f>IFERROR(INDEX(MasterTable[],MATCH(SearchResults[[#This Row],[Search Result]],MasterTable[Search Rank],0),5),"")</f>
        <v>N/A</v>
      </c>
      <c r="H342" s="21" t="str">
        <f>IFERROR(INDEX(MasterTable[],MATCH(SearchResults[[#This Row],[Search Result]],MasterTable[Search Rank],0),6),"")</f>
        <v>info@energystorage.org.au</v>
      </c>
      <c r="I342" s="21" t="str">
        <f>IFERROR(INDEX(MasterTable[],MATCH(SearchResults[[#This Row],[Search Result]],MasterTable[Search Rank],0),7),"")</f>
        <v>N/A</v>
      </c>
    </row>
    <row r="343" spans="2:9" ht="41.25" customHeight="1" x14ac:dyDescent="0.2">
      <c r="B343" s="4">
        <v>337</v>
      </c>
      <c r="C343" s="16" t="str">
        <f>IFERROR(INDEX(MasterTable[],MATCH(SearchResults[[#This Row],[Search Result]],MasterTable[Search Rank],0),1),"")</f>
        <v>Manufacturing</v>
      </c>
      <c r="D343" s="16" t="str">
        <f>IFERROR(INDEX(MasterTable[],MATCH(SearchResults[[#This Row],[Search Result]],MasterTable[Search Rank],0),2),"")</f>
        <v>Electrical Equipment Manufacturing</v>
      </c>
      <c r="E343" s="16" t="str">
        <f>IFERROR(INDEX(MasterTable[],MATCH(SearchResults[[#This Row],[Search Result]],MasterTable[Search Rank],0),3),"")</f>
        <v xml:space="preserve">Australian Industry Group </v>
      </c>
      <c r="F343" s="21" t="str">
        <f>IFERROR(INDEX(MasterTable[],MATCH(SearchResults[[#This Row],[Search Result]],MasterTable[Search Rank],0),4),"")</f>
        <v>https://www.aigroup.com.au/</v>
      </c>
      <c r="G343" s="21" t="str">
        <f>IFERROR(INDEX(MasterTable[],MATCH(SearchResults[[#This Row],[Search Result]],MasterTable[Search Rank],0),5),"")</f>
        <v>1300 55 66 77</v>
      </c>
      <c r="H343" s="21" t="str">
        <f>IFERROR(INDEX(MasterTable[],MATCH(SearchResults[[#This Row],[Search Result]],MasterTable[Search Rank],0),6),"")</f>
        <v>info@aigroup.com.au</v>
      </c>
      <c r="I343" s="21" t="str">
        <f>IFERROR(INDEX(MasterTable[],MATCH(SearchResults[[#This Row],[Search Result]],MasterTable[Search Rank],0),7),"")</f>
        <v>51 Walker Street, North Sydney NSW 2060</v>
      </c>
    </row>
    <row r="344" spans="2:9" ht="41.25" customHeight="1" x14ac:dyDescent="0.2">
      <c r="B344" s="4">
        <v>338</v>
      </c>
      <c r="C344" s="16" t="str">
        <f>IFERROR(INDEX(MasterTable[],MATCH(SearchResults[[#This Row],[Search Result]],MasterTable[Search Rank],0),1),"")</f>
        <v>Manufacturing</v>
      </c>
      <c r="D344" s="16" t="str">
        <f>IFERROR(INDEX(MasterTable[],MATCH(SearchResults[[#This Row],[Search Result]],MasterTable[Search Rank],0),2),"")</f>
        <v>Electrical Equipment Manufacturing</v>
      </c>
      <c r="E344" s="16" t="str">
        <f>IFERROR(INDEX(MasterTable[],MATCH(SearchResults[[#This Row],[Search Result]],MasterTable[Search Rank],0),3),"")</f>
        <v>Australian Cablemakers Association</v>
      </c>
      <c r="F344" s="21" t="str">
        <f>IFERROR(INDEX(MasterTable[],MATCH(SearchResults[[#This Row],[Search Result]],MasterTable[Search Rank],0),4),"")</f>
        <v>http://www.australiancablemakers.com/</v>
      </c>
      <c r="G344" s="21" t="str">
        <f>IFERROR(INDEX(MasterTable[],MATCH(SearchResults[[#This Row],[Search Result]],MasterTable[Search Rank],0),5),"")</f>
        <v>N/A</v>
      </c>
      <c r="H344" s="21" t="str">
        <f>IFERROR(INDEX(MasterTable[],MATCH(SearchResults[[#This Row],[Search Result]],MasterTable[Search Rank],0),6),"")</f>
        <v>secretary@australiancablemakers.com</v>
      </c>
      <c r="I344" s="21" t="str">
        <f>IFERROR(INDEX(MasterTable[],MATCH(SearchResults[[#This Row],[Search Result]],MasterTable[Search Rank],0),7),"")</f>
        <v>N/A</v>
      </c>
    </row>
    <row r="345" spans="2:9" ht="41.25" customHeight="1" x14ac:dyDescent="0.2">
      <c r="B345" s="4">
        <v>339</v>
      </c>
      <c r="C345" s="16" t="str">
        <f>IFERROR(INDEX(MasterTable[],MATCH(SearchResults[[#This Row],[Search Result]],MasterTable[Search Rank],0),1),"")</f>
        <v>Manufacturing</v>
      </c>
      <c r="D345" s="16" t="str">
        <f>IFERROR(INDEX(MasterTable[],MATCH(SearchResults[[#This Row],[Search Result]],MasterTable[Search Rank],0),2),"")</f>
        <v>Fruit and Vegetable Processing</v>
      </c>
      <c r="E345" s="16" t="str">
        <f>IFERROR(INDEX(MasterTable[],MATCH(SearchResults[[#This Row],[Search Result]],MasterTable[Search Rank],0),3),"")</f>
        <v>Fresh Markets Australia (Australian Chamber of Fruit and Vegetable Industries Limited)</v>
      </c>
      <c r="F345" s="21" t="str">
        <f>IFERROR(INDEX(MasterTable[],MATCH(SearchResults[[#This Row],[Search Result]],MasterTable[Search Rank],0),4),"")</f>
        <v>http://freshmarkets.com.au/</v>
      </c>
      <c r="G345" s="21" t="str">
        <f>IFERROR(INDEX(MasterTable[],MATCH(SearchResults[[#This Row],[Search Result]],MasterTable[Search Rank],0),5),"")</f>
        <v>07 3915 4222</v>
      </c>
      <c r="H345" s="21" t="str">
        <f>IFERROR(INDEX(MasterTable[],MATCH(SearchResults[[#This Row],[Search Result]],MasterTable[Search Rank],0),6),"")</f>
        <v>fma@freshmarkets.com.au</v>
      </c>
      <c r="I345" s="21" t="str">
        <f>IFERROR(INDEX(MasterTable[],MATCH(SearchResults[[#This Row],[Search Result]],MasterTable[Search Rank],0),7),"")</f>
        <v>PO Box 70, Brisbane Markets QLD 4106</v>
      </c>
    </row>
    <row r="346" spans="2:9" ht="41.25" customHeight="1" x14ac:dyDescent="0.2">
      <c r="B346" s="4">
        <v>340</v>
      </c>
      <c r="C346" s="16" t="str">
        <f>IFERROR(INDEX(MasterTable[],MATCH(SearchResults[[#This Row],[Search Result]],MasterTable[Search Rank],0),1),"")</f>
        <v>Manufacturing</v>
      </c>
      <c r="D346" s="16" t="str">
        <f>IFERROR(INDEX(MasterTable[],MATCH(SearchResults[[#This Row],[Search Result]],MasterTable[Search Rank],0),2),"")</f>
        <v>Fruit and Vegetable Processing</v>
      </c>
      <c r="E346" s="16" t="str">
        <f>IFERROR(INDEX(MasterTable[],MATCH(SearchResults[[#This Row],[Search Result]],MasterTable[Search Rank],0),3),"")</f>
        <v>Marketwest (Chamber of Fruit and Vegetable Industries in Western Australia (Inc))</v>
      </c>
      <c r="F346" s="21" t="str">
        <f>IFERROR(INDEX(MasterTable[],MATCH(SearchResults[[#This Row],[Search Result]],MasterTable[Search Rank],0),4),"")</f>
        <v>http://www.marketwest.com.au/</v>
      </c>
      <c r="G346" s="21" t="str">
        <f>IFERROR(INDEX(MasterTable[],MATCH(SearchResults[[#This Row],[Search Result]],MasterTable[Search Rank],0),5),"")</f>
        <v>08 9455 2742  </v>
      </c>
      <c r="H346" s="21" t="str">
        <f>IFERROR(INDEX(MasterTable[],MATCH(SearchResults[[#This Row],[Search Result]],MasterTable[Search Rank],0),6),"")</f>
        <v>admin@marketwest.com.au</v>
      </c>
      <c r="I346" s="21" t="str">
        <f>IFERROR(INDEX(MasterTable[],MATCH(SearchResults[[#This Row],[Search Result]],MasterTable[Search Rank],0),7),"")</f>
        <v>Market City, Canning Vale WA 6155</v>
      </c>
    </row>
    <row r="347" spans="2:9" ht="41.25" customHeight="1" x14ac:dyDescent="0.2">
      <c r="B347" s="4">
        <v>341</v>
      </c>
      <c r="C347" s="16" t="str">
        <f>IFERROR(INDEX(MasterTable[],MATCH(SearchResults[[#This Row],[Search Result]],MasterTable[Search Rank],0),1),"")</f>
        <v>Manufacturing</v>
      </c>
      <c r="D347" s="16" t="str">
        <f>IFERROR(INDEX(MasterTable[],MATCH(SearchResults[[#This Row],[Search Result]],MasterTable[Search Rank],0),2),"")</f>
        <v>Fruit and Vegetable Processing</v>
      </c>
      <c r="E347" s="16" t="str">
        <f>IFERROR(INDEX(MasterTable[],MATCH(SearchResults[[#This Row],[Search Result]],MasterTable[Search Rank],0),3),"")</f>
        <v>AusVeg</v>
      </c>
      <c r="F347" s="21" t="str">
        <f>IFERROR(INDEX(MasterTable[],MATCH(SearchResults[[#This Row],[Search Result]],MasterTable[Search Rank],0),4),"")</f>
        <v>http://www.ausveg.com.au/</v>
      </c>
      <c r="G347" s="21" t="str">
        <f>IFERROR(INDEX(MasterTable[],MATCH(SearchResults[[#This Row],[Search Result]],MasterTable[Search Rank],0),5),"")</f>
        <v>03 9882 0277</v>
      </c>
      <c r="H347" s="21" t="str">
        <f>IFERROR(INDEX(MasterTable[],MATCH(SearchResults[[#This Row],[Search Result]],MasterTable[Search Rank],0),6),"")</f>
        <v>info@ausveg.com.au</v>
      </c>
      <c r="I347" s="21" t="str">
        <f>IFERROR(INDEX(MasterTable[],MATCH(SearchResults[[#This Row],[Search Result]],MasterTable[Search Rank],0),7),"")</f>
        <v>PO Box 138, Camberwell VIC 3124</v>
      </c>
    </row>
    <row r="348" spans="2:9" ht="41.25" customHeight="1" x14ac:dyDescent="0.2">
      <c r="B348" s="4">
        <v>342</v>
      </c>
      <c r="C348" s="16" t="str">
        <f>IFERROR(INDEX(MasterTable[],MATCH(SearchResults[[#This Row],[Search Result]],MasterTable[Search Rank],0),1),"")</f>
        <v>Manufacturing</v>
      </c>
      <c r="D348" s="16" t="str">
        <f>IFERROR(INDEX(MasterTable[],MATCH(SearchResults[[#This Row],[Search Result]],MasterTable[Search Rank],0),2),"")</f>
        <v>Furniture Manufacturing</v>
      </c>
      <c r="E348" s="16" t="str">
        <f>IFERROR(INDEX(MasterTable[],MATCH(SearchResults[[#This Row],[Search Result]],MasterTable[Search Rank],0),3),"")</f>
        <v>Western Australian Furniture Manufacturers Association</v>
      </c>
      <c r="F348" s="21" t="str">
        <f>IFERROR(INDEX(MasterTable[],MATCH(SearchResults[[#This Row],[Search Result]],MasterTable[Search Rank],0),4),"")</f>
        <v>http://www.wafma.com.au/</v>
      </c>
      <c r="G348" s="21" t="str">
        <f>IFERROR(INDEX(MasterTable[],MATCH(SearchResults[[#This Row],[Search Result]],MasterTable[Search Rank],0),5),"")</f>
        <v>0407 771 464</v>
      </c>
      <c r="H348" s="21" t="str">
        <f>IFERROR(INDEX(MasterTable[],MATCH(SearchResults[[#This Row],[Search Result]],MasterTable[Search Rank],0),6),"")</f>
        <v>info@co02designs.com.au</v>
      </c>
      <c r="I348" s="21" t="str">
        <f>IFERROR(INDEX(MasterTable[],MATCH(SearchResults[[#This Row],[Search Result]],MasterTable[Search Rank],0),7),"")</f>
        <v>N/A</v>
      </c>
    </row>
    <row r="349" spans="2:9" ht="41.25" customHeight="1" x14ac:dyDescent="0.2">
      <c r="B349" s="4">
        <v>343</v>
      </c>
      <c r="C349" s="16" t="str">
        <f>IFERROR(INDEX(MasterTable[],MATCH(SearchResults[[#This Row],[Search Result]],MasterTable[Search Rank],0),1),"")</f>
        <v>Manufacturing</v>
      </c>
      <c r="D349" s="16" t="str">
        <f>IFERROR(INDEX(MasterTable[],MATCH(SearchResults[[#This Row],[Search Result]],MasterTable[Search Rank],0),2),"")</f>
        <v>Furniture Manufacturing</v>
      </c>
      <c r="E349" s="16" t="str">
        <f>IFERROR(INDEX(MasterTable[],MATCH(SearchResults[[#This Row],[Search Result]],MasterTable[Search Rank],0),3),"")</f>
        <v>Australian Furniture Association</v>
      </c>
      <c r="F349" s="21" t="str">
        <f>IFERROR(INDEX(MasterTable[],MATCH(SearchResults[[#This Row],[Search Result]],MasterTable[Search Rank],0),4),"")</f>
        <v>http://australianfurniture.org.au/</v>
      </c>
      <c r="G349" s="21" t="str">
        <f>IFERROR(INDEX(MasterTable[],MATCH(SearchResults[[#This Row],[Search Result]],MasterTable[Search Rank],0),5),"")</f>
        <v>03 8691 4244</v>
      </c>
      <c r="H349" s="21" t="str">
        <f>IFERROR(INDEX(MasterTable[],MATCH(SearchResults[[#This Row],[Search Result]],MasterTable[Search Rank],0),6),"")</f>
        <v>reception@australianfurniture.org.au</v>
      </c>
      <c r="I349" s="21" t="str">
        <f>IFERROR(INDEX(MasterTable[],MATCH(SearchResults[[#This Row],[Search Result]],MasterTable[Search Rank],0),7),"")</f>
        <v>Level 3, Building 5, Holmesglen Institute, Batesford Road, Chadstone VIC 3148</v>
      </c>
    </row>
    <row r="350" spans="2:9" ht="41.25" customHeight="1" x14ac:dyDescent="0.2">
      <c r="B350" s="4">
        <v>344</v>
      </c>
      <c r="C350" s="16" t="str">
        <f>IFERROR(INDEX(MasterTable[],MATCH(SearchResults[[#This Row],[Search Result]],MasterTable[Search Rank],0),1),"")</f>
        <v>Manufacturing</v>
      </c>
      <c r="D350" s="16" t="str">
        <f>IFERROR(INDEX(MasterTable[],MATCH(SearchResults[[#This Row],[Search Result]],MasterTable[Search Rank],0),2),"")</f>
        <v>Furniture Manufacturing</v>
      </c>
      <c r="E350" s="16" t="str">
        <f>IFERROR(INDEX(MasterTable[],MATCH(SearchResults[[#This Row],[Search Result]],MasterTable[Search Rank],0),3),"")</f>
        <v>Furnishing Industry Association Australia</v>
      </c>
      <c r="F350" s="21" t="str">
        <f>IFERROR(INDEX(MasterTable[],MATCH(SearchResults[[#This Row],[Search Result]],MasterTable[Search Rank],0),4),"")</f>
        <v>https://www.fiaa.com.au</v>
      </c>
      <c r="G350" s="21" t="str">
        <f>IFERROR(INDEX(MasterTable[],MATCH(SearchResults[[#This Row],[Search Result]],MasterTable[Search Rank],0),5),"")</f>
        <v>02 4340 2000</v>
      </c>
      <c r="H350" s="21" t="str">
        <f>IFERROR(INDEX(MasterTable[],MATCH(SearchResults[[#This Row],[Search Result]],MasterTable[Search Rank],0),6),"")</f>
        <v>N/A</v>
      </c>
      <c r="I350" s="21" t="str">
        <f>IFERROR(INDEX(MasterTable[],MATCH(SearchResults[[#This Row],[Search Result]],MasterTable[Search Rank],0),7),"")</f>
        <v>PO Box 157, Gosford NSW 2250</v>
      </c>
    </row>
    <row r="351" spans="2:9" ht="41.25" customHeight="1" x14ac:dyDescent="0.2">
      <c r="B351" s="4">
        <v>345</v>
      </c>
      <c r="C351" s="16" t="str">
        <f>IFERROR(INDEX(MasterTable[],MATCH(SearchResults[[#This Row],[Search Result]],MasterTable[Search Rank],0),1),"")</f>
        <v>Manufacturing</v>
      </c>
      <c r="D351" s="16" t="str">
        <f>IFERROR(INDEX(MasterTable[],MATCH(SearchResults[[#This Row],[Search Result]],MasterTable[Search Rank],0),2),"")</f>
        <v>General</v>
      </c>
      <c r="E351" s="16" t="str">
        <f>IFERROR(INDEX(MasterTable[],MATCH(SearchResults[[#This Row],[Search Result]],MasterTable[Search Rank],0),3),"")</f>
        <v>Australian Food &amp; Grocery Council</v>
      </c>
      <c r="F351" s="21" t="str">
        <f>IFERROR(INDEX(MasterTable[],MATCH(SearchResults[[#This Row],[Search Result]],MasterTable[Search Rank],0),4),"")</f>
        <v>http://www.afgc.org.au/</v>
      </c>
      <c r="G351" s="21" t="str">
        <f>IFERROR(INDEX(MasterTable[],MATCH(SearchResults[[#This Row],[Search Result]],MasterTable[Search Rank],0),5),"")</f>
        <v>02 6273 1466</v>
      </c>
      <c r="H351" s="21" t="str">
        <f>IFERROR(INDEX(MasterTable[],MATCH(SearchResults[[#This Row],[Search Result]],MasterTable[Search Rank],0),6),"")</f>
        <v>N/A</v>
      </c>
      <c r="I351" s="21" t="str">
        <f>IFERROR(INDEX(MasterTable[],MATCH(SearchResults[[#This Row],[Search Result]],MasterTable[Search Rank],0),7),"")</f>
        <v>2-4 Brisbane Ave, Barton ACT 2600</v>
      </c>
    </row>
    <row r="352" spans="2:9" ht="41.25" customHeight="1" x14ac:dyDescent="0.2">
      <c r="B352" s="4">
        <v>346</v>
      </c>
      <c r="C352" s="16" t="str">
        <f>IFERROR(INDEX(MasterTable[],MATCH(SearchResults[[#This Row],[Search Result]],MasterTable[Search Rank],0),1),"")</f>
        <v>Manufacturing</v>
      </c>
      <c r="D352" s="16" t="str">
        <f>IFERROR(INDEX(MasterTable[],MATCH(SearchResults[[#This Row],[Search Result]],MasterTable[Search Rank],0),2),"")</f>
        <v>Glass and Glass Product Manufacturing</v>
      </c>
      <c r="E352" s="16" t="str">
        <f>IFERROR(INDEX(MasterTable[],MATCH(SearchResults[[#This Row],[Search Result]],MasterTable[Search Rank],0),3),"")</f>
        <v>Australian Glass &amp; Glazing Association</v>
      </c>
      <c r="F352" s="21" t="str">
        <f>IFERROR(INDEX(MasterTable[],MATCH(SearchResults[[#This Row],[Search Result]],MasterTable[Search Rank],0),4),"")</f>
        <v>https://www.agga.org.au/</v>
      </c>
      <c r="G352" s="21" t="str">
        <f>IFERROR(INDEX(MasterTable[],MATCH(SearchResults[[#This Row],[Search Result]],MasterTable[Search Rank],0),5),"")</f>
        <v>03 8669 0170</v>
      </c>
      <c r="H352" s="21" t="str">
        <f>IFERROR(INDEX(MasterTable[],MATCH(SearchResults[[#This Row],[Search Result]],MasterTable[Search Rank],0),6),"")</f>
        <v>agga@agga.asn.au</v>
      </c>
      <c r="I352" s="21" t="str">
        <f>IFERROR(INDEX(MasterTable[],MATCH(SearchResults[[#This Row],[Search Result]],MasterTable[Search Rank],0),7),"")</f>
        <v>105 Gardenvale Road, Gardenvale VIC 3185</v>
      </c>
    </row>
    <row r="353" spans="2:9" ht="41.25" customHeight="1" x14ac:dyDescent="0.2">
      <c r="B353" s="4">
        <v>347</v>
      </c>
      <c r="C353" s="16" t="str">
        <f>IFERROR(INDEX(MasterTable[],MATCH(SearchResults[[#This Row],[Search Result]],MasterTable[Search Rank],0),1),"")</f>
        <v>Manufacturing</v>
      </c>
      <c r="D353" s="16" t="str">
        <f>IFERROR(INDEX(MasterTable[],MATCH(SearchResults[[#This Row],[Search Result]],MasterTable[Search Rank],0),2),"")</f>
        <v>Glass and Glass Product Manufacturing</v>
      </c>
      <c r="E353" s="16" t="str">
        <f>IFERROR(INDEX(MasterTable[],MATCH(SearchResults[[#This Row],[Search Result]],MasterTable[Search Rank],0),3),"")</f>
        <v>Australian Window Association</v>
      </c>
      <c r="F353" s="21" t="str">
        <f>IFERROR(INDEX(MasterTable[],MATCH(SearchResults[[#This Row],[Search Result]],MasterTable[Search Rank],0),4),"")</f>
        <v>https://www.awa.org.au/</v>
      </c>
      <c r="G353" s="21" t="str">
        <f>IFERROR(INDEX(MasterTable[],MATCH(SearchResults[[#This Row],[Search Result]],MasterTable[Search Rank],0),5),"")</f>
        <v>02 9498 2768</v>
      </c>
      <c r="H353" s="21" t="str">
        <f>IFERROR(INDEX(MasterTable[],MATCH(SearchResults[[#This Row],[Search Result]],MasterTable[Search Rank],0),6),"")</f>
        <v>N/A</v>
      </c>
      <c r="I353" s="21" t="str">
        <f>IFERROR(INDEX(MasterTable[],MATCH(SearchResults[[#This Row],[Search Result]],MasterTable[Search Rank],0),7),"")</f>
        <v>Suite 1, Level 1, Building 1, 20 Bridge Street, Pymble NSW 2073</v>
      </c>
    </row>
    <row r="354" spans="2:9" ht="41.25" customHeight="1" x14ac:dyDescent="0.2">
      <c r="B354" s="4">
        <v>348</v>
      </c>
      <c r="C354" s="16" t="str">
        <f>IFERROR(INDEX(MasterTable[],MATCH(SearchResults[[#This Row],[Search Result]],MasterTable[Search Rank],0),1),"")</f>
        <v>Manufacturing</v>
      </c>
      <c r="D354" s="16" t="str">
        <f>IFERROR(INDEX(MasterTable[],MATCH(SearchResults[[#This Row],[Search Result]],MasterTable[Search Rank],0),2),"")</f>
        <v>Glass and Glass Product Manufacturing</v>
      </c>
      <c r="E354" s="16" t="str">
        <f>IFERROR(INDEX(MasterTable[],MATCH(SearchResults[[#This Row],[Search Result]],MasterTable[Search Rank],0),3),"")</f>
        <v>Glass &amp; Window Association of Western Australia</v>
      </c>
      <c r="F354" s="21" t="str">
        <f>IFERROR(INDEX(MasterTable[],MATCH(SearchResults[[#This Row],[Search Result]],MasterTable[Search Rank],0),4),"")</f>
        <v>http://www.gwawa.org.au/</v>
      </c>
      <c r="G354" s="21" t="str">
        <f>IFERROR(INDEX(MasterTable[],MATCH(SearchResults[[#This Row],[Search Result]],MasterTable[Search Rank],0),5),"")</f>
        <v>08 9351 3471</v>
      </c>
      <c r="H354" s="21" t="str">
        <f>IFERROR(INDEX(MasterTable[],MATCH(SearchResults[[#This Row],[Search Result]],MasterTable[Search Rank],0),6),"")</f>
        <v>admin@gwawa.org.au</v>
      </c>
      <c r="I354" s="21" t="str">
        <f>IFERROR(INDEX(MasterTable[],MATCH(SearchResults[[#This Row],[Search Result]],MasterTable[Search Rank],0),7),"")</f>
        <v>N/A</v>
      </c>
    </row>
    <row r="355" spans="2:9" ht="41.25" customHeight="1" x14ac:dyDescent="0.2">
      <c r="B355" s="4">
        <v>349</v>
      </c>
      <c r="C355" s="16" t="str">
        <f>IFERROR(INDEX(MasterTable[],MATCH(SearchResults[[#This Row],[Search Result]],MasterTable[Search Rank],0),1),"")</f>
        <v>Manufacturing</v>
      </c>
      <c r="D355" s="16" t="str">
        <f>IFERROR(INDEX(MasterTable[],MATCH(SearchResults[[#This Row],[Search Result]],MasterTable[Search Rank],0),2),"")</f>
        <v>Grain Mill and Cereal Product Manufacturing</v>
      </c>
      <c r="E355" s="16" t="str">
        <f>IFERROR(INDEX(MasterTable[],MATCH(SearchResults[[#This Row],[Search Result]],MasterTable[Search Rank],0),3),"")</f>
        <v>Australian Technical Millers Association</v>
      </c>
      <c r="F355" s="21" t="str">
        <f>IFERROR(INDEX(MasterTable[],MATCH(SearchResults[[#This Row],[Search Result]],MasterTable[Search Rank],0),4),"")</f>
        <v>http://www.atma.asn.au/</v>
      </c>
      <c r="G355" s="21" t="str">
        <f>IFERROR(INDEX(MasterTable[],MATCH(SearchResults[[#This Row],[Search Result]],MasterTable[Search Rank],0),5),"")</f>
        <v>0478 820 230</v>
      </c>
      <c r="H355" s="21" t="str">
        <f>IFERROR(INDEX(MasterTable[],MATCH(SearchResults[[#This Row],[Search Result]],MasterTable[Search Rank],0),6),"")</f>
        <v>N/A</v>
      </c>
      <c r="I355" s="21" t="str">
        <f>IFERROR(INDEX(MasterTable[],MATCH(SearchResults[[#This Row],[Search Result]],MasterTable[Search Rank],0),7),"")</f>
        <v>PO Box 423, Buninyong VIC 3357</v>
      </c>
    </row>
    <row r="356" spans="2:9" ht="41.25" customHeight="1" x14ac:dyDescent="0.2">
      <c r="B356" s="4">
        <v>350</v>
      </c>
      <c r="C356" s="16" t="str">
        <f>IFERROR(INDEX(MasterTable[],MATCH(SearchResults[[#This Row],[Search Result]],MasterTable[Search Rank],0),1),"")</f>
        <v>Manufacturing</v>
      </c>
      <c r="D356" s="16" t="str">
        <f>IFERROR(INDEX(MasterTable[],MATCH(SearchResults[[#This Row],[Search Result]],MasterTable[Search Rank],0),2),"")</f>
        <v>Grain Mill and Cereal Product Manufacturing</v>
      </c>
      <c r="E356" s="16" t="str">
        <f>IFERROR(INDEX(MasterTable[],MATCH(SearchResults[[#This Row],[Search Result]],MasterTable[Search Rank],0),3),"")</f>
        <v>Australian Export Grains Innovation Centre</v>
      </c>
      <c r="F356" s="21" t="str">
        <f>IFERROR(INDEX(MasterTable[],MATCH(SearchResults[[#This Row],[Search Result]],MasterTable[Search Rank],0),4),"")</f>
        <v>http://aegic.org.au/</v>
      </c>
      <c r="G356" s="21" t="str">
        <f>IFERROR(INDEX(MasterTable[],MATCH(SearchResults[[#This Row],[Search Result]],MasterTable[Search Rank],0),5),"")</f>
        <v>08 6168 9900</v>
      </c>
      <c r="H356" s="21" t="str">
        <f>IFERROR(INDEX(MasterTable[],MATCH(SearchResults[[#This Row],[Search Result]],MasterTable[Search Rank],0),6),"")</f>
        <v>N/A</v>
      </c>
      <c r="I356" s="21" t="str">
        <f>IFERROR(INDEX(MasterTable[],MATCH(SearchResults[[#This Row],[Search Result]],MasterTable[Search Rank],0),7),"")</f>
        <v>3 Baron-Hay Court, South Perth WA 6151</v>
      </c>
    </row>
    <row r="357" spans="2:9" ht="41.25" customHeight="1" x14ac:dyDescent="0.2">
      <c r="B357" s="4">
        <v>351</v>
      </c>
      <c r="C357" s="16" t="str">
        <f>IFERROR(INDEX(MasterTable[],MATCH(SearchResults[[#This Row],[Search Result]],MasterTable[Search Rank],0),1),"")</f>
        <v>Manufacturing</v>
      </c>
      <c r="D357" s="16" t="str">
        <f>IFERROR(INDEX(MasterTable[],MATCH(SearchResults[[#This Row],[Search Result]],MasterTable[Search Rank],0),2),"")</f>
        <v>Grain Mill and Cereal Product Manufacturing</v>
      </c>
      <c r="E357" s="16" t="str">
        <f>IFERROR(INDEX(MasterTable[],MATCH(SearchResults[[#This Row],[Search Result]],MasterTable[Search Rank],0),3),"")</f>
        <v>Australian Food &amp; Grocery Council</v>
      </c>
      <c r="F357" s="21" t="str">
        <f>IFERROR(INDEX(MasterTable[],MATCH(SearchResults[[#This Row],[Search Result]],MasterTable[Search Rank],0),4),"")</f>
        <v>http://www.afgc.org.au/</v>
      </c>
      <c r="G357" s="21" t="str">
        <f>IFERROR(INDEX(MasterTable[],MATCH(SearchResults[[#This Row],[Search Result]],MasterTable[Search Rank],0),5),"")</f>
        <v>02 6273 1466</v>
      </c>
      <c r="H357" s="21" t="str">
        <f>IFERROR(INDEX(MasterTable[],MATCH(SearchResults[[#This Row],[Search Result]],MasterTable[Search Rank],0),6),"")</f>
        <v>N/A</v>
      </c>
      <c r="I357" s="21" t="str">
        <f>IFERROR(INDEX(MasterTable[],MATCH(SearchResults[[#This Row],[Search Result]],MasterTable[Search Rank],0),7),"")</f>
        <v>2-4 Brisbane Ave, Barton ACT 2600</v>
      </c>
    </row>
    <row r="358" spans="2:9" ht="41.25" customHeight="1" x14ac:dyDescent="0.2">
      <c r="B358" s="4">
        <v>352</v>
      </c>
      <c r="C358" s="16" t="str">
        <f>IFERROR(INDEX(MasterTable[],MATCH(SearchResults[[#This Row],[Search Result]],MasterTable[Search Rank],0),1),"")</f>
        <v>Manufacturing</v>
      </c>
      <c r="D358" s="16" t="str">
        <f>IFERROR(INDEX(MasterTable[],MATCH(SearchResults[[#This Row],[Search Result]],MasterTable[Search Rank],0),2),"")</f>
        <v>Industrial Machinery and Equipment Manufacturing</v>
      </c>
      <c r="E358" s="16" t="str">
        <f>IFERROR(INDEX(MasterTable[],MATCH(SearchResults[[#This Row],[Search Result]],MasterTable[Search Rank],0),3),"")</f>
        <v>Tractor and Machinery Association of Australia</v>
      </c>
      <c r="F358" s="21" t="str">
        <f>IFERROR(INDEX(MasterTable[],MATCH(SearchResults[[#This Row],[Search Result]],MasterTable[Search Rank],0),4),"")</f>
        <v>http://www.tma.asn.au/</v>
      </c>
      <c r="G358" s="21" t="str">
        <f>IFERROR(INDEX(MasterTable[],MATCH(SearchResults[[#This Row],[Search Result]],MasterTable[Search Rank],0),5),"")</f>
        <v> 03 9867 4289</v>
      </c>
      <c r="H358" s="21" t="str">
        <f>IFERROR(INDEX(MasterTable[],MATCH(SearchResults[[#This Row],[Search Result]],MasterTable[Search Rank],0),6),"")</f>
        <v>N/A</v>
      </c>
      <c r="I358" s="21" t="str">
        <f>IFERROR(INDEX(MasterTable[],MATCH(SearchResults[[#This Row],[Search Result]],MasterTable[Search Rank],0),7),"")</f>
        <v>Suite 617, 434 St Kilda Road, Melbourne VIC 3004</v>
      </c>
    </row>
    <row r="359" spans="2:9" ht="41.25" customHeight="1" x14ac:dyDescent="0.2">
      <c r="B359" s="4">
        <v>353</v>
      </c>
      <c r="C359" s="16" t="str">
        <f>IFERROR(INDEX(MasterTable[],MATCH(SearchResults[[#This Row],[Search Result]],MasterTable[Search Rank],0),1),"")</f>
        <v>Manufacturing</v>
      </c>
      <c r="D359" s="16" t="str">
        <f>IFERROR(INDEX(MasterTable[],MATCH(SearchResults[[#This Row],[Search Result]],MasterTable[Search Rank],0),2),"")</f>
        <v>Industrial Machinery and Equipment Manufacturing</v>
      </c>
      <c r="E359" s="16" t="str">
        <f>IFERROR(INDEX(MasterTable[],MATCH(SearchResults[[#This Row],[Search Result]],MasterTable[Search Rank],0),3),"")</f>
        <v>Construction &amp; Mining Equipment Industry Group</v>
      </c>
      <c r="F359" s="21" t="str">
        <f>IFERROR(INDEX(MasterTable[],MATCH(SearchResults[[#This Row],[Search Result]],MasterTable[Search Rank],0),4),"")</f>
        <v>http://www.cmeig.com.au/</v>
      </c>
      <c r="G359" s="21" t="str">
        <f>IFERROR(INDEX(MasterTable[],MATCH(SearchResults[[#This Row],[Search Result]],MasterTable[Search Rank],0),5),"")</f>
        <v> 0426 268 432</v>
      </c>
      <c r="H359" s="21" t="str">
        <f>IFERROR(INDEX(MasterTable[],MATCH(SearchResults[[#This Row],[Search Result]],MasterTable[Search Rank],0),6),"")</f>
        <v>inquiry@cmeig.com.au</v>
      </c>
      <c r="I359" s="21" t="str">
        <f>IFERROR(INDEX(MasterTable[],MATCH(SearchResults[[#This Row],[Search Result]],MasterTable[Search Rank],0),7),"")</f>
        <v>PO Box 305, Burwood VIC 3125</v>
      </c>
    </row>
    <row r="360" spans="2:9" ht="41.25" customHeight="1" x14ac:dyDescent="0.2">
      <c r="B360" s="4">
        <v>354</v>
      </c>
      <c r="C360" s="16" t="str">
        <f>IFERROR(INDEX(MasterTable[],MATCH(SearchResults[[#This Row],[Search Result]],MasterTable[Search Rank],0),1),"")</f>
        <v>Manufacturing</v>
      </c>
      <c r="D360" s="16" t="str">
        <f>IFERROR(INDEX(MasterTable[],MATCH(SearchResults[[#This Row],[Search Result]],MasterTable[Search Rank],0),2),"")</f>
        <v>Industrial Machinery and Equipment Manufacturing</v>
      </c>
      <c r="E360" s="16" t="str">
        <f>IFERROR(INDEX(MasterTable[],MATCH(SearchResults[[#This Row],[Search Result]],MasterTable[Search Rank],0),3),"")</f>
        <v>Australian Manufacturing Technology Institute Limited</v>
      </c>
      <c r="F360" s="21" t="str">
        <f>IFERROR(INDEX(MasterTable[],MATCH(SearchResults[[#This Row],[Search Result]],MasterTable[Search Rank],0),4),"")</f>
        <v>http://www.amtil.com.au/</v>
      </c>
      <c r="G360" s="21" t="str">
        <f>IFERROR(INDEX(MasterTable[],MATCH(SearchResults[[#This Row],[Search Result]],MasterTable[Search Rank],0),5),"")</f>
        <v>03 9800 3666</v>
      </c>
      <c r="H360" s="21" t="str">
        <f>IFERROR(INDEX(MasterTable[],MATCH(SearchResults[[#This Row],[Search Result]],MasterTable[Search Rank],0),6),"")</f>
        <v>info@amtil.com.au</v>
      </c>
      <c r="I360" s="21" t="str">
        <f>IFERROR(INDEX(MasterTable[],MATCH(SearchResults[[#This Row],[Search Result]],MasterTable[Search Rank],0),7),"")</f>
        <v>Suite 1, 673 Boronia Road, Wantirna VIC 3152</v>
      </c>
    </row>
    <row r="361" spans="2:9" ht="41.25" customHeight="1" x14ac:dyDescent="0.2">
      <c r="B361" s="4">
        <v>355</v>
      </c>
      <c r="C361" s="16" t="str">
        <f>IFERROR(INDEX(MasterTable[],MATCH(SearchResults[[#This Row],[Search Result]],MasterTable[Search Rank],0),1),"")</f>
        <v>Manufacturing</v>
      </c>
      <c r="D361" s="16" t="str">
        <f>IFERROR(INDEX(MasterTable[],MATCH(SearchResults[[#This Row],[Search Result]],MasterTable[Search Rank],0),2),"")</f>
        <v>Industrial Machinery and Equipment Manufacturing</v>
      </c>
      <c r="E361" s="16" t="str">
        <f>IFERROR(INDEX(MasterTable[],MATCH(SearchResults[[#This Row],[Search Result]],MasterTable[Search Rank],0),3),"")</f>
        <v>Australian Die Casting Association</v>
      </c>
      <c r="F361" s="21" t="str">
        <f>IFERROR(INDEX(MasterTable[],MATCH(SearchResults[[#This Row],[Search Result]],MasterTable[Search Rank],0),4),"")</f>
        <v>http://www.diecasting.asn.au/</v>
      </c>
      <c r="G361" s="21" t="str">
        <f>IFERROR(INDEX(MasterTable[],MATCH(SearchResults[[#This Row],[Search Result]],MasterTable[Search Rank],0),5),"")</f>
        <v>0413 671 345</v>
      </c>
      <c r="H361" s="21" t="str">
        <f>IFERROR(INDEX(MasterTable[],MATCH(SearchResults[[#This Row],[Search Result]],MasterTable[Search Rank],0),6),"")</f>
        <v>N/A</v>
      </c>
      <c r="I361" s="21" t="str">
        <f>IFERROR(INDEX(MasterTable[],MATCH(SearchResults[[#This Row],[Search Result]],MasterTable[Search Rank],0),7),"")</f>
        <v>26 Villas Rd, Dandenong South VIC 3175</v>
      </c>
    </row>
    <row r="362" spans="2:9" ht="41.25" customHeight="1" x14ac:dyDescent="0.2">
      <c r="B362" s="4">
        <v>356</v>
      </c>
      <c r="C362" s="16" t="str">
        <f>IFERROR(INDEX(MasterTable[],MATCH(SearchResults[[#This Row],[Search Result]],MasterTable[Search Rank],0),1),"")</f>
        <v>Manufacturing</v>
      </c>
      <c r="D362" s="16" t="str">
        <f>IFERROR(INDEX(MasterTable[],MATCH(SearchResults[[#This Row],[Search Result]],MasterTable[Search Rank],0),2),"")</f>
        <v>Industrial Machinery and Equipment Manufacturing</v>
      </c>
      <c r="E362" s="16" t="str">
        <f>IFERROR(INDEX(MasterTable[],MATCH(SearchResults[[#This Row],[Search Result]],MasterTable[Search Rank],0),3),"")</f>
        <v>Outdoor Power Equipment Australia</v>
      </c>
      <c r="F362" s="21" t="str">
        <f>IFERROR(INDEX(MasterTable[],MATCH(SearchResults[[#This Row],[Search Result]],MasterTable[Search Rank],0),4),"")</f>
        <v>http://opea.net.au/</v>
      </c>
      <c r="G362" s="21" t="str">
        <f>IFERROR(INDEX(MasterTable[],MATCH(SearchResults[[#This Row],[Search Result]],MasterTable[Search Rank],0),5),"")</f>
        <v>03 9867 0227</v>
      </c>
      <c r="H362" s="21" t="str">
        <f>IFERROR(INDEX(MasterTable[],MATCH(SearchResults[[#This Row],[Search Result]],MasterTable[Search Rank],0),6),"")</f>
        <v>associations@aigroup.com.au</v>
      </c>
      <c r="I362" s="21" t="str">
        <f>IFERROR(INDEX(MasterTable[],MATCH(SearchResults[[#This Row],[Search Result]],MasterTable[Search Rank],0),7),"")</f>
        <v>Level 2, 441 St Kilda Road, Melbourne VIC 3004</v>
      </c>
    </row>
    <row r="363" spans="2:9" ht="41.25" customHeight="1" x14ac:dyDescent="0.2">
      <c r="B363" s="4">
        <v>357</v>
      </c>
      <c r="C363" s="16" t="str">
        <f>IFERROR(INDEX(MasterTable[],MATCH(SearchResults[[#This Row],[Search Result]],MasterTable[Search Rank],0),1),"")</f>
        <v>Manufacturing</v>
      </c>
      <c r="D363" s="16" t="str">
        <f>IFERROR(INDEX(MasterTable[],MATCH(SearchResults[[#This Row],[Search Result]],MasterTable[Search Rank],0),2),"")</f>
        <v>Industrial Machinery and Equipment Manufacturing</v>
      </c>
      <c r="E363" s="16" t="str">
        <f>IFERROR(INDEX(MasterTable[],MATCH(SearchResults[[#This Row],[Search Result]],MasterTable[Search Rank],0),3),"")</f>
        <v>Crane Industry Council of Australia</v>
      </c>
      <c r="F363" s="21" t="str">
        <f>IFERROR(INDEX(MasterTable[],MATCH(SearchResults[[#This Row],[Search Result]],MasterTable[Search Rank],0),4),"")</f>
        <v>http://cica.com.au/</v>
      </c>
      <c r="G363" s="21" t="str">
        <f>IFERROR(INDEX(MasterTable[],MATCH(SearchResults[[#This Row],[Search Result]],MasterTable[Search Rank],0),5),"")</f>
        <v>03 9501 0078</v>
      </c>
      <c r="H363" s="21" t="str">
        <f>IFERROR(INDEX(MasterTable[],MATCH(SearchResults[[#This Row],[Search Result]],MasterTable[Search Rank],0),6),"")</f>
        <v>admin@cica.com.au</v>
      </c>
      <c r="I363" s="21" t="str">
        <f>IFERROR(INDEX(MasterTable[],MATCH(SearchResults[[#This Row],[Search Result]],MasterTable[Search Rank],0),7),"")</f>
        <v>PO Box 136, Mount Waverley VIC 3149</v>
      </c>
    </row>
    <row r="364" spans="2:9" ht="41.25" customHeight="1" x14ac:dyDescent="0.2">
      <c r="B364" s="4">
        <v>358</v>
      </c>
      <c r="C364" s="16" t="str">
        <f>IFERROR(INDEX(MasterTable[],MATCH(SearchResults[[#This Row],[Search Result]],MasterTable[Search Rank],0),1),"")</f>
        <v>Manufacturing</v>
      </c>
      <c r="D364" s="16" t="str">
        <f>IFERROR(INDEX(MasterTable[],MATCH(SearchResults[[#This Row],[Search Result]],MasterTable[Search Rank],0),2),"")</f>
        <v>Industrial Machinery and Equipment Manufacturing</v>
      </c>
      <c r="E364" s="16" t="str">
        <f>IFERROR(INDEX(MasterTable[],MATCH(SearchResults[[#This Row],[Search Result]],MasterTable[Search Rank],0),3),"")</f>
        <v>Crane Association of Western Australia</v>
      </c>
      <c r="F364" s="21" t="str">
        <f>IFERROR(INDEX(MasterTable[],MATCH(SearchResults[[#This Row],[Search Result]],MasterTable[Search Rank],0),4),"")</f>
        <v>http://www.cawa.net.au/</v>
      </c>
      <c r="G364" s="21" t="str">
        <f>IFERROR(INDEX(MasterTable[],MATCH(SearchResults[[#This Row],[Search Result]],MasterTable[Search Rank],0),5),"")</f>
        <v>08 9427 0840</v>
      </c>
      <c r="H364" s="21" t="str">
        <f>IFERROR(INDEX(MasterTable[],MATCH(SearchResults[[#This Row],[Search Result]],MasterTable[Search Rank],0),6),"")</f>
        <v>crane@casm.com.au</v>
      </c>
      <c r="I364" s="21" t="str">
        <f>IFERROR(INDEX(MasterTable[],MATCH(SearchResults[[#This Row],[Search Result]],MasterTable[Search Rank],0),7),"")</f>
        <v>PO Box 8463, Perth Business Centre WA 6849</v>
      </c>
    </row>
    <row r="365" spans="2:9" ht="41.25" customHeight="1" x14ac:dyDescent="0.2">
      <c r="B365" s="4">
        <v>359</v>
      </c>
      <c r="C365" s="16" t="str">
        <f>IFERROR(INDEX(MasterTable[],MATCH(SearchResults[[#This Row],[Search Result]],MasterTable[Search Rank],0),1),"")</f>
        <v>Manufacturing</v>
      </c>
      <c r="D365" s="16" t="str">
        <f>IFERROR(INDEX(MasterTable[],MATCH(SearchResults[[#This Row],[Search Result]],MasterTable[Search Rank],0),2),"")</f>
        <v>Industrial Machinery and Equipment Manufacturing</v>
      </c>
      <c r="E365" s="16" t="str">
        <f>IFERROR(INDEX(MasterTable[],MATCH(SearchResults[[#This Row],[Search Result]],MasterTable[Search Rank],0),3),"")</f>
        <v>Australian Elevator Association</v>
      </c>
      <c r="F365" s="21" t="str">
        <f>IFERROR(INDEX(MasterTable[],MATCH(SearchResults[[#This Row],[Search Result]],MasterTable[Search Rank],0),4),"")</f>
        <v>http://australianelevator.com.au/</v>
      </c>
      <c r="G365" s="21" t="str">
        <f>IFERROR(INDEX(MasterTable[],MATCH(SearchResults[[#This Row],[Search Result]],MasterTable[Search Rank],0),5),"")</f>
        <v>02 8458 3328</v>
      </c>
      <c r="H365" s="21" t="str">
        <f>IFERROR(INDEX(MasterTable[],MATCH(SearchResults[[#This Row],[Search Result]],MasterTable[Search Rank],0),6),"")</f>
        <v>N/A</v>
      </c>
      <c r="I365" s="21" t="str">
        <f>IFERROR(INDEX(MasterTable[],MATCH(SearchResults[[#This Row],[Search Result]],MasterTable[Search Rank],0),7),"")</f>
        <v>PO Box 80, Epping NSW 1710</v>
      </c>
    </row>
    <row r="366" spans="2:9" ht="41.25" customHeight="1" x14ac:dyDescent="0.2">
      <c r="B366" s="4">
        <v>360</v>
      </c>
      <c r="C366" s="16" t="str">
        <f>IFERROR(INDEX(MasterTable[],MATCH(SearchResults[[#This Row],[Search Result]],MasterTable[Search Rank],0),1),"")</f>
        <v>Manufacturing</v>
      </c>
      <c r="D366" s="16" t="str">
        <f>IFERROR(INDEX(MasterTable[],MATCH(SearchResults[[#This Row],[Search Result]],MasterTable[Search Rank],0),2),"")</f>
        <v>Meat and Meat Product Manufacturing</v>
      </c>
      <c r="E366" s="16" t="str">
        <f>IFERROR(INDEX(MasterTable[],MATCH(SearchResults[[#This Row],[Search Result]],MasterTable[Search Rank],0),3),"")</f>
        <v>Australian Chicken Meat Federation</v>
      </c>
      <c r="F366" s="21" t="str">
        <f>IFERROR(INDEX(MasterTable[],MATCH(SearchResults[[#This Row],[Search Result]],MasterTable[Search Rank],0),4),"")</f>
        <v>http://www.chicken.org.au/</v>
      </c>
      <c r="G366" s="21" t="str">
        <f>IFERROR(INDEX(MasterTable[],MATCH(SearchResults[[#This Row],[Search Result]],MasterTable[Search Rank],0),5),"")</f>
        <v>02 9929 4077</v>
      </c>
      <c r="H366" s="21" t="str">
        <f>IFERROR(INDEX(MasterTable[],MATCH(SearchResults[[#This Row],[Search Result]],MasterTable[Search Rank],0),6),"")</f>
        <v>acmf@chicken.org.au</v>
      </c>
      <c r="I366" s="21" t="str">
        <f>IFERROR(INDEX(MasterTable[],MATCH(SearchResults[[#This Row],[Search Result]],MasterTable[Search Rank],0),7),"")</f>
        <v>PO Box 579, North Sydney NSW 2059</v>
      </c>
    </row>
    <row r="367" spans="2:9" ht="41.25" customHeight="1" x14ac:dyDescent="0.2">
      <c r="B367" s="4">
        <v>361</v>
      </c>
      <c r="C367" s="16" t="str">
        <f>IFERROR(INDEX(MasterTable[],MATCH(SearchResults[[#This Row],[Search Result]],MasterTable[Search Rank],0),1),"")</f>
        <v>Manufacturing</v>
      </c>
      <c r="D367" s="16" t="str">
        <f>IFERROR(INDEX(MasterTable[],MATCH(SearchResults[[#This Row],[Search Result]],MasterTable[Search Rank],0),2),"")</f>
        <v>Meat and Meat Product Manufacturing</v>
      </c>
      <c r="E367" s="16" t="str">
        <f>IFERROR(INDEX(MasterTable[],MATCH(SearchResults[[#This Row],[Search Result]],MasterTable[Search Rank],0),3),"")</f>
        <v>Sheepmeat Council of Australia</v>
      </c>
      <c r="F367" s="21" t="str">
        <f>IFERROR(INDEX(MasterTable[],MATCH(SearchResults[[#This Row],[Search Result]],MasterTable[Search Rank],0),4),"")</f>
        <v>http://www.sheepmeatcouncil.com.au/</v>
      </c>
      <c r="G367" s="21" t="str">
        <f>IFERROR(INDEX(MasterTable[],MATCH(SearchResults[[#This Row],[Search Result]],MasterTable[Search Rank],0),5),"")</f>
        <v>02 6269 5610 </v>
      </c>
      <c r="H367" s="21" t="str">
        <f>IFERROR(INDEX(MasterTable[],MATCH(SearchResults[[#This Row],[Search Result]],MasterTable[Search Rank],0),6),"")</f>
        <v>sca@sheepmeatcouncil.com.au</v>
      </c>
      <c r="I367" s="21" t="str">
        <f>IFERROR(INDEX(MasterTable[],MATCH(SearchResults[[#This Row],[Search Result]],MasterTable[Search Rank],0),7),"")</f>
        <v>Locked Bag 9, Kingston Post Office ACT 2604</v>
      </c>
    </row>
    <row r="368" spans="2:9" ht="41.25" customHeight="1" x14ac:dyDescent="0.2">
      <c r="B368" s="4">
        <v>362</v>
      </c>
      <c r="C368" s="16" t="str">
        <f>IFERROR(INDEX(MasterTable[],MATCH(SearchResults[[#This Row],[Search Result]],MasterTable[Search Rank],0),1),"")</f>
        <v>Manufacturing</v>
      </c>
      <c r="D368" s="16" t="str">
        <f>IFERROR(INDEX(MasterTable[],MATCH(SearchResults[[#This Row],[Search Result]],MasterTable[Search Rank],0),2),"")</f>
        <v>Meat and Meat Product Manufacturing</v>
      </c>
      <c r="E368" s="16" t="str">
        <f>IFERROR(INDEX(MasterTable[],MATCH(SearchResults[[#This Row],[Search Result]],MasterTable[Search Rank],0),3),"")</f>
        <v>Meat &amp; Livestock Australia</v>
      </c>
      <c r="F368" s="21" t="str">
        <f>IFERROR(INDEX(MasterTable[],MATCH(SearchResults[[#This Row],[Search Result]],MasterTable[Search Rank],0),4),"")</f>
        <v>http://www.mla.com.au/</v>
      </c>
      <c r="G368" s="21" t="str">
        <f>IFERROR(INDEX(MasterTable[],MATCH(SearchResults[[#This Row],[Search Result]],MasterTable[Search Rank],0),5),"")</f>
        <v>02 9463 9333</v>
      </c>
      <c r="H368" s="21" t="str">
        <f>IFERROR(INDEX(MasterTable[],MATCH(SearchResults[[#This Row],[Search Result]],MasterTable[Search Rank],0),6),"")</f>
        <v>info@mla.com.au</v>
      </c>
      <c r="I368" s="21" t="str">
        <f>IFERROR(INDEX(MasterTable[],MATCH(SearchResults[[#This Row],[Search Result]],MasterTable[Search Rank],0),7),"")</f>
        <v>PO Box 1961, North Sydney NSW 2059</v>
      </c>
    </row>
    <row r="369" spans="2:9" ht="41.25" customHeight="1" x14ac:dyDescent="0.2">
      <c r="B369" s="4">
        <v>363</v>
      </c>
      <c r="C369" s="16" t="str">
        <f>IFERROR(INDEX(MasterTable[],MATCH(SearchResults[[#This Row],[Search Result]],MasterTable[Search Rank],0),1),"")</f>
        <v>Manufacturing</v>
      </c>
      <c r="D369" s="16" t="str">
        <f>IFERROR(INDEX(MasterTable[],MATCH(SearchResults[[#This Row],[Search Result]],MasterTable[Search Rank],0),2),"")</f>
        <v>Meat and Meat Product Manufacturing</v>
      </c>
      <c r="E369" s="16" t="str">
        <f>IFERROR(INDEX(MasterTable[],MATCH(SearchResults[[#This Row],[Search Result]],MasterTable[Search Rank],0),3),"")</f>
        <v>Australian Meat Industry Council</v>
      </c>
      <c r="F369" s="21" t="str">
        <f>IFERROR(INDEX(MasterTable[],MATCH(SearchResults[[#This Row],[Search Result]],MasterTable[Search Rank],0),4),"")</f>
        <v>http://www.amic.org.au/</v>
      </c>
      <c r="G369" s="21" t="str">
        <f>IFERROR(INDEX(MasterTable[],MATCH(SearchResults[[#This Row],[Search Result]],MasterTable[Search Rank],0),5),"")</f>
        <v>08 9302 2866</v>
      </c>
      <c r="H369" s="21" t="str">
        <f>IFERROR(INDEX(MasterTable[],MATCH(SearchResults[[#This Row],[Search Result]],MasterTable[Search Rank],0),6),"")</f>
        <v>admin@amic.org.au</v>
      </c>
      <c r="I369" s="21" t="str">
        <f>IFERROR(INDEX(MasterTable[],MATCH(SearchResults[[#This Row],[Search Result]],MasterTable[Search Rank],0),7),"")</f>
        <v>PO Box 1750, Malaga WA 6944</v>
      </c>
    </row>
    <row r="370" spans="2:9" ht="41.25" customHeight="1" x14ac:dyDescent="0.2">
      <c r="B370" s="4">
        <v>364</v>
      </c>
      <c r="C370" s="16" t="str">
        <f>IFERROR(INDEX(MasterTable[],MATCH(SearchResults[[#This Row],[Search Result]],MasterTable[Search Rank],0),1),"")</f>
        <v>Manufacturing</v>
      </c>
      <c r="D370" s="16" t="str">
        <f>IFERROR(INDEX(MasterTable[],MATCH(SearchResults[[#This Row],[Search Result]],MasterTable[Search Rank],0),2),"")</f>
        <v>Meat and Meat Product Manufacturing</v>
      </c>
      <c r="E370" s="16" t="str">
        <f>IFERROR(INDEX(MasterTable[],MATCH(SearchResults[[#This Row],[Search Result]],MasterTable[Search Rank],0),3),"")</f>
        <v>Red Meat Advisory Council</v>
      </c>
      <c r="F370" s="21" t="str">
        <f>IFERROR(INDEX(MasterTable[],MATCH(SearchResults[[#This Row],[Search Result]],MasterTable[Search Rank],0),4),"")</f>
        <v>http://rmac.com.au/</v>
      </c>
      <c r="G370" s="21" t="str">
        <f>IFERROR(INDEX(MasterTable[],MATCH(SearchResults[[#This Row],[Search Result]],MasterTable[Search Rank],0),5),"")</f>
        <v>02 6269 5606</v>
      </c>
      <c r="H370" s="21" t="str">
        <f>IFERROR(INDEX(MasterTable[],MATCH(SearchResults[[#This Row],[Search Result]],MasterTable[Search Rank],0),6),"")</f>
        <v>admin@rmac.com.au</v>
      </c>
      <c r="I370" s="21" t="str">
        <f>IFERROR(INDEX(MasterTable[],MATCH(SearchResults[[#This Row],[Search Result]],MasterTable[Search Rank],0),7),"")</f>
        <v>Locked Bag 9, Barton ACT 2604</v>
      </c>
    </row>
    <row r="371" spans="2:9" ht="41.25" customHeight="1" x14ac:dyDescent="0.2">
      <c r="B371" s="4">
        <v>365</v>
      </c>
      <c r="C371" s="16" t="str">
        <f>IFERROR(INDEX(MasterTable[],MATCH(SearchResults[[#This Row],[Search Result]],MasterTable[Search Rank],0),1),"")</f>
        <v>Manufacturing</v>
      </c>
      <c r="D371" s="16" t="str">
        <f>IFERROR(INDEX(MasterTable[],MATCH(SearchResults[[#This Row],[Search Result]],MasterTable[Search Rank],0),2),"")</f>
        <v>Meat and Meat Product Manufacturing</v>
      </c>
      <c r="E371" s="16" t="str">
        <f>IFERROR(INDEX(MasterTable[],MATCH(SearchResults[[#This Row],[Search Result]],MasterTable[Search Rank],0),3),"")</f>
        <v>Australian Meat Processor Corporation</v>
      </c>
      <c r="F371" s="21" t="str">
        <f>IFERROR(INDEX(MasterTable[],MATCH(SearchResults[[#This Row],[Search Result]],MasterTable[Search Rank],0),4),"")</f>
        <v>http://www.ampc.com.au/</v>
      </c>
      <c r="G371" s="21" t="str">
        <f>IFERROR(INDEX(MasterTable[],MATCH(SearchResults[[#This Row],[Search Result]],MasterTable[Search Rank],0),5),"")</f>
        <v> 02 8908 5500</v>
      </c>
      <c r="H371" s="21" t="str">
        <f>IFERROR(INDEX(MasterTable[],MATCH(SearchResults[[#This Row],[Search Result]],MasterTable[Search Rank],0),6),"")</f>
        <v>admin@ampc.com.au</v>
      </c>
      <c r="I371" s="21" t="str">
        <f>IFERROR(INDEX(MasterTable[],MATCH(SearchResults[[#This Row],[Search Result]],MasterTable[Search Rank],0),7),"")</f>
        <v>PO Box 6418, North Sydney NSW 2059</v>
      </c>
    </row>
    <row r="372" spans="2:9" ht="41.25" customHeight="1" x14ac:dyDescent="0.2">
      <c r="B372" s="4">
        <v>366</v>
      </c>
      <c r="C372" s="16" t="str">
        <f>IFERROR(INDEX(MasterTable[],MATCH(SearchResults[[#This Row],[Search Result]],MasterTable[Search Rank],0),1),"")</f>
        <v>Manufacturing</v>
      </c>
      <c r="D372" s="16" t="str">
        <f>IFERROR(INDEX(MasterTable[],MATCH(SearchResults[[#This Row],[Search Result]],MasterTable[Search Rank],0),2),"")</f>
        <v>Meat and Meat Product Manufacturing</v>
      </c>
      <c r="E372" s="16" t="str">
        <f>IFERROR(INDEX(MasterTable[],MATCH(SearchResults[[#This Row],[Search Result]],MasterTable[Search Rank],0),3),"")</f>
        <v>AUS-MEAT Limited</v>
      </c>
      <c r="F372" s="21" t="str">
        <f>IFERROR(INDEX(MasterTable[],MATCH(SearchResults[[#This Row],[Search Result]],MasterTable[Search Rank],0),4),"")</f>
        <v>https://www.ausmeat.com.au/</v>
      </c>
      <c r="G372" s="21" t="str">
        <f>IFERROR(INDEX(MasterTable[],MATCH(SearchResults[[#This Row],[Search Result]],MasterTable[Search Rank],0),5),"")</f>
        <v>07 3361 9200</v>
      </c>
      <c r="H372" s="21" t="str">
        <f>IFERROR(INDEX(MasterTable[],MATCH(SearchResults[[#This Row],[Search Result]],MasterTable[Search Rank],0),6),"")</f>
        <v>ausmeat@ausmeat.com.au</v>
      </c>
      <c r="I372" s="21" t="str">
        <f>IFERROR(INDEX(MasterTable[],MATCH(SearchResults[[#This Row],[Search Result]],MasterTable[Search Rank],0),7),"")</f>
        <v>PO Box 3403, Tingalpa DC QLD 4173</v>
      </c>
    </row>
    <row r="373" spans="2:9" ht="41.25" customHeight="1" x14ac:dyDescent="0.2">
      <c r="B373" s="4">
        <v>367</v>
      </c>
      <c r="C373" s="16" t="str">
        <f>IFERROR(INDEX(MasterTable[],MATCH(SearchResults[[#This Row],[Search Result]],MasterTable[Search Rank],0),1),"")</f>
        <v>Manufacturing</v>
      </c>
      <c r="D373" s="16" t="str">
        <f>IFERROR(INDEX(MasterTable[],MATCH(SearchResults[[#This Row],[Search Result]],MasterTable[Search Rank],0),2),"")</f>
        <v>Meat and Meat Product Manufacturing</v>
      </c>
      <c r="E373" s="16" t="str">
        <f>IFERROR(INDEX(MasterTable[],MATCH(SearchResults[[#This Row],[Search Result]],MasterTable[Search Rank],0),3),"")</f>
        <v>WA Meat Marketing Cooperative</v>
      </c>
      <c r="F373" s="21" t="str">
        <f>IFERROR(INDEX(MasterTable[],MATCH(SearchResults[[#This Row],[Search Result]],MasterTable[Search Rank],0),4),"")</f>
        <v>http://www.wammco.com.au/</v>
      </c>
      <c r="G373" s="21" t="str">
        <f>IFERROR(INDEX(MasterTable[],MATCH(SearchResults[[#This Row],[Search Result]],MasterTable[Search Rank],0),5),"")</f>
        <v>08 9262 0999</v>
      </c>
      <c r="H373" s="21" t="str">
        <f>IFERROR(INDEX(MasterTable[],MATCH(SearchResults[[#This Row],[Search Result]],MasterTable[Search Rank],0),6),"")</f>
        <v>info@wammco.com.au</v>
      </c>
      <c r="I373" s="21" t="str">
        <f>IFERROR(INDEX(MasterTable[],MATCH(SearchResults[[#This Row],[Search Result]],MasterTable[Search Rank],0),7),"")</f>
        <v>PO Box 4059, Victoria Park WA 6979</v>
      </c>
    </row>
    <row r="374" spans="2:9" ht="41.25" customHeight="1" x14ac:dyDescent="0.2">
      <c r="B374" s="4">
        <v>368</v>
      </c>
      <c r="C374" s="16" t="str">
        <f>IFERROR(INDEX(MasterTable[],MATCH(SearchResults[[#This Row],[Search Result]],MasterTable[Search Rank],0),1),"")</f>
        <v>Manufacturing</v>
      </c>
      <c r="D374" s="16" t="str">
        <f>IFERROR(INDEX(MasterTable[],MATCH(SearchResults[[#This Row],[Search Result]],MasterTable[Search Rank],0),2),"")</f>
        <v>Meat and Meat Product Manufacturing</v>
      </c>
      <c r="E374" s="16" t="str">
        <f>IFERROR(INDEX(MasterTable[],MATCH(SearchResults[[#This Row],[Search Result]],MasterTable[Search Rank],0),3),"")</f>
        <v>WA Meat Industry Authority</v>
      </c>
      <c r="F374" s="21" t="str">
        <f>IFERROR(INDEX(MasterTable[],MATCH(SearchResults[[#This Row],[Search Result]],MasterTable[Search Rank],0),4),"")</f>
        <v>http://www.wamia.wa.gov.au/</v>
      </c>
      <c r="G374" s="21" t="str">
        <f>IFERROR(INDEX(MasterTable[],MATCH(SearchResults[[#This Row],[Search Result]],MasterTable[Search Rank],0),5),"")</f>
        <v>08 9571 0013</v>
      </c>
      <c r="H374" s="21" t="str">
        <f>IFERROR(INDEX(MasterTable[],MATCH(SearchResults[[#This Row],[Search Result]],MasterTable[Search Rank],0),6),"")</f>
        <v>N/A</v>
      </c>
      <c r="I374" s="21" t="str">
        <f>IFERROR(INDEX(MasterTable[],MATCH(SearchResults[[#This Row],[Search Result]],MasterTable[Search Rank],0),7),"")</f>
        <v>PO Box 390, Bullsbrook WA 6084</v>
      </c>
    </row>
    <row r="375" spans="2:9" ht="41.25" customHeight="1" x14ac:dyDescent="0.2">
      <c r="B375" s="4">
        <v>369</v>
      </c>
      <c r="C375" s="16" t="str">
        <f>IFERROR(INDEX(MasterTable[],MATCH(SearchResults[[#This Row],[Search Result]],MasterTable[Search Rank],0),1),"")</f>
        <v>Manufacturing</v>
      </c>
      <c r="D375" s="16" t="str">
        <f>IFERROR(INDEX(MasterTable[],MATCH(SearchResults[[#This Row],[Search Result]],MasterTable[Search Rank],0),2),"")</f>
        <v>Meat and Meat Product Manufacturing</v>
      </c>
      <c r="E375" s="16" t="str">
        <f>IFERROR(INDEX(MasterTable[],MATCH(SearchResults[[#This Row],[Search Result]],MasterTable[Search Rank],0),3),"")</f>
        <v>See also headings under Agriculture, Forestry &amp; Fishing.</v>
      </c>
      <c r="F375" s="21" t="str">
        <f>IFERROR(INDEX(MasterTable[],MATCH(SearchResults[[#This Row],[Search Result]],MasterTable[Search Rank],0),4),"")</f>
        <v>N/A</v>
      </c>
      <c r="G375" s="21" t="str">
        <f>IFERROR(INDEX(MasterTable[],MATCH(SearchResults[[#This Row],[Search Result]],MasterTable[Search Rank],0),5),"")</f>
        <v>N/A</v>
      </c>
      <c r="H375" s="21" t="str">
        <f>IFERROR(INDEX(MasterTable[],MATCH(SearchResults[[#This Row],[Search Result]],MasterTable[Search Rank],0),6),"")</f>
        <v>N/A</v>
      </c>
      <c r="I375" s="21" t="str">
        <f>IFERROR(INDEX(MasterTable[],MATCH(SearchResults[[#This Row],[Search Result]],MasterTable[Search Rank],0),7),"")</f>
        <v>N/A</v>
      </c>
    </row>
    <row r="376" spans="2:9" ht="41.25" customHeight="1" x14ac:dyDescent="0.2">
      <c r="B376" s="4">
        <v>370</v>
      </c>
      <c r="C376" s="16" t="str">
        <f>IFERROR(INDEX(MasterTable[],MATCH(SearchResults[[#This Row],[Search Result]],MasterTable[Search Rank],0),1),"")</f>
        <v>Manufacturing</v>
      </c>
      <c r="D376" s="16" t="str">
        <f>IFERROR(INDEX(MasterTable[],MATCH(SearchResults[[#This Row],[Search Result]],MasterTable[Search Rank],0),2),"")</f>
        <v>Metal Manufacturing</v>
      </c>
      <c r="E376" s="16" t="str">
        <f>IFERROR(INDEX(MasterTable[],MATCH(SearchResults[[#This Row],[Search Result]],MasterTable[Search Rank],0),3),"")</f>
        <v>Steel Australia / Australian Steel Institute</v>
      </c>
      <c r="F376" s="21" t="str">
        <f>IFERROR(INDEX(MasterTable[],MATCH(SearchResults[[#This Row],[Search Result]],MasterTable[Search Rank],0),4),"")</f>
        <v>http://steel.org.au/</v>
      </c>
      <c r="G376" s="21" t="str">
        <f>IFERROR(INDEX(MasterTable[],MATCH(SearchResults[[#This Row],[Search Result]],MasterTable[Search Rank],0),5),"")</f>
        <v>02 8748 0180</v>
      </c>
      <c r="H376" s="21" t="str">
        <f>IFERROR(INDEX(MasterTable[],MATCH(SearchResults[[#This Row],[Search Result]],MasterTable[Search Rank],0),6),"")</f>
        <v>enquiries@steel.org.au</v>
      </c>
      <c r="I376" s="21" t="str">
        <f>IFERROR(INDEX(MasterTable[],MATCH(SearchResults[[#This Row],[Search Result]],MasterTable[Search Rank],0),7),"")</f>
        <v>Level 3, Building 3, Pymble Corporate Centre, 20 Bridge Street, Pymble NSW 2073</v>
      </c>
    </row>
    <row r="377" spans="2:9" ht="41.25" customHeight="1" x14ac:dyDescent="0.2">
      <c r="B377" s="4">
        <v>371</v>
      </c>
      <c r="C377" s="16" t="str">
        <f>IFERROR(INDEX(MasterTable[],MATCH(SearchResults[[#This Row],[Search Result]],MasterTable[Search Rank],0),1),"")</f>
        <v>Manufacturing</v>
      </c>
      <c r="D377" s="16" t="str">
        <f>IFERROR(INDEX(MasterTable[],MATCH(SearchResults[[#This Row],[Search Result]],MasterTable[Search Rank],0),2),"")</f>
        <v>Metal Manufacturing</v>
      </c>
      <c r="E377" s="16" t="str">
        <f>IFERROR(INDEX(MasterTable[],MATCH(SearchResults[[#This Row],[Search Result]],MasterTable[Search Rank],0),3),"")</f>
        <v>Australian Steel Association</v>
      </c>
      <c r="F377" s="21" t="str">
        <f>IFERROR(INDEX(MasterTable[],MATCH(SearchResults[[#This Row],[Search Result]],MasterTable[Search Rank],0),4),"")</f>
        <v>http://www.steelaus.com.au/</v>
      </c>
      <c r="G377" s="21" t="str">
        <f>IFERROR(INDEX(MasterTable[],MATCH(SearchResults[[#This Row],[Search Result]],MasterTable[Search Rank],0),5),"")</f>
        <v>03 9882 1652</v>
      </c>
      <c r="H377" s="21" t="str">
        <f>IFERROR(INDEX(MasterTable[],MATCH(SearchResults[[#This Row],[Search Result]],MasterTable[Search Rank],0),6),"")</f>
        <v>N/A</v>
      </c>
      <c r="I377" s="21" t="str">
        <f>IFERROR(INDEX(MasterTable[],MATCH(SearchResults[[#This Row],[Search Result]],MasterTable[Search Rank],0),7),"")</f>
        <v>Suite 307 Pacific Tower, 737 Burwood Road, Hawthorn East VIC 3123</v>
      </c>
    </row>
    <row r="378" spans="2:9" ht="41.25" customHeight="1" x14ac:dyDescent="0.2">
      <c r="B378" s="4">
        <v>372</v>
      </c>
      <c r="C378" s="16" t="str">
        <f>IFERROR(INDEX(MasterTable[],MATCH(SearchResults[[#This Row],[Search Result]],MasterTable[Search Rank],0),1),"")</f>
        <v>Manufacturing</v>
      </c>
      <c r="D378" s="16" t="str">
        <f>IFERROR(INDEX(MasterTable[],MATCH(SearchResults[[#This Row],[Search Result]],MasterTable[Search Rank],0),2),"")</f>
        <v>Metal Manufacturing</v>
      </c>
      <c r="E378" s="16" t="str">
        <f>IFERROR(INDEX(MasterTable[],MATCH(SearchResults[[#This Row],[Search Result]],MasterTable[Search Rank],0),3),"")</f>
        <v>Australian Die Casting Association</v>
      </c>
      <c r="F378" s="21" t="str">
        <f>IFERROR(INDEX(MasterTable[],MATCH(SearchResults[[#This Row],[Search Result]],MasterTable[Search Rank],0),4),"")</f>
        <v>http://www.diecasting.asn.au/</v>
      </c>
      <c r="G378" s="21" t="str">
        <f>IFERROR(INDEX(MasterTable[],MATCH(SearchResults[[#This Row],[Search Result]],MasterTable[Search Rank],0),5),"")</f>
        <v>0413 671 345</v>
      </c>
      <c r="H378" s="21" t="str">
        <f>IFERROR(INDEX(MasterTable[],MATCH(SearchResults[[#This Row],[Search Result]],MasterTable[Search Rank],0),6),"")</f>
        <v>N/A</v>
      </c>
      <c r="I378" s="21" t="str">
        <f>IFERROR(INDEX(MasterTable[],MATCH(SearchResults[[#This Row],[Search Result]],MasterTable[Search Rank],0),7),"")</f>
        <v>26 Villas Rd, Dandenong South VIC 3175</v>
      </c>
    </row>
    <row r="379" spans="2:9" ht="41.25" customHeight="1" x14ac:dyDescent="0.2">
      <c r="B379" s="4">
        <v>373</v>
      </c>
      <c r="C379" s="16" t="str">
        <f>IFERROR(INDEX(MasterTable[],MATCH(SearchResults[[#This Row],[Search Result]],MasterTable[Search Rank],0),1),"")</f>
        <v>Manufacturing</v>
      </c>
      <c r="D379" s="16" t="str">
        <f>IFERROR(INDEX(MasterTable[],MATCH(SearchResults[[#This Row],[Search Result]],MasterTable[Search Rank],0),2),"")</f>
        <v>Metal Manufacturing</v>
      </c>
      <c r="E379" s="16" t="str">
        <f>IFERROR(INDEX(MasterTable[],MATCH(SearchResults[[#This Row],[Search Result]],MasterTable[Search Rank],0),3),"")</f>
        <v>Australian Aluminium Council</v>
      </c>
      <c r="F379" s="21" t="str">
        <f>IFERROR(INDEX(MasterTable[],MATCH(SearchResults[[#This Row],[Search Result]],MasterTable[Search Rank],0),4),"")</f>
        <v>http://aluminium.org.au/</v>
      </c>
      <c r="G379" s="21" t="str">
        <f>IFERROR(INDEX(MasterTable[],MATCH(SearchResults[[#This Row],[Search Result]],MasterTable[Search Rank],0),5),"")</f>
        <v>02 6267 1800</v>
      </c>
      <c r="H379" s="21" t="str">
        <f>IFERROR(INDEX(MasterTable[],MATCH(SearchResults[[#This Row],[Search Result]],MasterTable[Search Rank],0),6),"")</f>
        <v>N/A</v>
      </c>
      <c r="I379" s="21" t="str">
        <f>IFERROR(INDEX(MasterTable[],MATCH(SearchResults[[#This Row],[Search Result]],MasterTable[Search Rank],0),7),"")</f>
        <v>PO Box 63, Dickson, Canberra ACT 2602</v>
      </c>
    </row>
    <row r="380" spans="2:9" ht="41.25" customHeight="1" x14ac:dyDescent="0.2">
      <c r="B380" s="4">
        <v>374</v>
      </c>
      <c r="C380" s="16" t="str">
        <f>IFERROR(INDEX(MasterTable[],MATCH(SearchResults[[#This Row],[Search Result]],MasterTable[Search Rank],0),1),"")</f>
        <v>Manufacturing</v>
      </c>
      <c r="D380" s="16" t="str">
        <f>IFERROR(INDEX(MasterTable[],MATCH(SearchResults[[#This Row],[Search Result]],MasterTable[Search Rank],0),2),"")</f>
        <v>Motor Vehicle and Motor Vehicle Part Manufacturing</v>
      </c>
      <c r="E380" s="16" t="str">
        <f>IFERROR(INDEX(MasterTable[],MATCH(SearchResults[[#This Row],[Search Result]],MasterTable[Search Rank],0),3),"")</f>
        <v>Federation of Automotive Products Manufacturers</v>
      </c>
      <c r="F380" s="21" t="str">
        <f>IFERROR(INDEX(MasterTable[],MATCH(SearchResults[[#This Row],[Search Result]],MasterTable[Search Rank],0),4),"")</f>
        <v>http://fapm.com.au/</v>
      </c>
      <c r="G380" s="21" t="str">
        <f>IFERROR(INDEX(MasterTable[],MATCH(SearchResults[[#This Row],[Search Result]],MasterTable[Search Rank],0),5),"")</f>
        <v>03 9829 1281</v>
      </c>
      <c r="H380" s="21" t="str">
        <f>IFERROR(INDEX(MasterTable[],MATCH(SearchResults[[#This Row],[Search Result]],MasterTable[Search Rank],0),6),"")</f>
        <v>info@fapm.com.au</v>
      </c>
      <c r="I380" s="21" t="str">
        <f>IFERROR(INDEX(MasterTable[],MATCH(SearchResults[[#This Row],[Search Result]],MasterTable[Search Rank],0),7),"")</f>
        <v>Level 7, VACC House, 464 St Kilda Road, Melbourne VIC 3004</v>
      </c>
    </row>
    <row r="381" spans="2:9" ht="41.25" customHeight="1" x14ac:dyDescent="0.2">
      <c r="B381" s="4">
        <v>375</v>
      </c>
      <c r="C381" s="16" t="str">
        <f>IFERROR(INDEX(MasterTable[],MATCH(SearchResults[[#This Row],[Search Result]],MasterTable[Search Rank],0),1),"")</f>
        <v>Manufacturing</v>
      </c>
      <c r="D381" s="16" t="str">
        <f>IFERROR(INDEX(MasterTable[],MATCH(SearchResults[[#This Row],[Search Result]],MasterTable[Search Rank],0),2),"")</f>
        <v>Motor Vehicle and Motor Vehicle Part Manufacturing</v>
      </c>
      <c r="E381" s="16" t="str">
        <f>IFERROR(INDEX(MasterTable[],MATCH(SearchResults[[#This Row],[Search Result]],MasterTable[Search Rank],0),3),"")</f>
        <v>Federal Chamber of Automotive Industries</v>
      </c>
      <c r="F381" s="21" t="str">
        <f>IFERROR(INDEX(MasterTable[],MATCH(SearchResults[[#This Row],[Search Result]],MasterTable[Search Rank],0),4),"")</f>
        <v>https://www.fcai.com.au</v>
      </c>
      <c r="G381" s="21" t="str">
        <f>IFERROR(INDEX(MasterTable[],MATCH(SearchResults[[#This Row],[Search Result]],MasterTable[Search Rank],0),5),"")</f>
        <v>02 6247 3811</v>
      </c>
      <c r="H381" s="21" t="str">
        <f>IFERROR(INDEX(MasterTable[],MATCH(SearchResults[[#This Row],[Search Result]],MasterTable[Search Rank],0),6),"")</f>
        <v>info@fcai.com.au</v>
      </c>
      <c r="I381" s="21" t="str">
        <f>IFERROR(INDEX(MasterTable[],MATCH(SearchResults[[#This Row],[Search Result]],MasterTable[Search Rank],0),7),"")</f>
        <v>Level 1, 59 Wentworth Avenue, Kingston ACT 2604</v>
      </c>
    </row>
    <row r="382" spans="2:9" ht="41.25" customHeight="1" x14ac:dyDescent="0.2">
      <c r="B382" s="4">
        <v>376</v>
      </c>
      <c r="C382" s="16" t="str">
        <f>IFERROR(INDEX(MasterTable[],MATCH(SearchResults[[#This Row],[Search Result]],MasterTable[Search Rank],0),1),"")</f>
        <v>Manufacturing</v>
      </c>
      <c r="D382" s="16" t="str">
        <f>IFERROR(INDEX(MasterTable[],MATCH(SearchResults[[#This Row],[Search Result]],MasterTable[Search Rank],0),2),"")</f>
        <v>Motor Vehicle and Motor Vehicle Part Manufacturing</v>
      </c>
      <c r="E382" s="16" t="str">
        <f>IFERROR(INDEX(MasterTable[],MATCH(SearchResults[[#This Row],[Search Result]],MasterTable[Search Rank],0),3),"")</f>
        <v>Motor Trade Association of WA</v>
      </c>
      <c r="F382" s="21" t="str">
        <f>IFERROR(INDEX(MasterTable[],MATCH(SearchResults[[#This Row],[Search Result]],MasterTable[Search Rank],0),4),"")</f>
        <v>http://mtawa.com.au/</v>
      </c>
      <c r="G382" s="21" t="str">
        <f>IFERROR(INDEX(MasterTable[],MATCH(SearchResults[[#This Row],[Search Result]],MasterTable[Search Rank],0),5),"")</f>
        <v>08 9233 9800</v>
      </c>
      <c r="H382" s="21" t="str">
        <f>IFERROR(INDEX(MasterTable[],MATCH(SearchResults[[#This Row],[Search Result]],MasterTable[Search Rank],0),6),"")</f>
        <v>mtawa@mtawa.com.au</v>
      </c>
      <c r="I382" s="21" t="str">
        <f>IFERROR(INDEX(MasterTable[],MATCH(SearchResults[[#This Row],[Search Result]],MasterTable[Search Rank],0),7),"")</f>
        <v>PO Box 1060, Balcatta WA 6914</v>
      </c>
    </row>
    <row r="383" spans="2:9" ht="41.25" customHeight="1" x14ac:dyDescent="0.2">
      <c r="B383" s="4">
        <v>377</v>
      </c>
      <c r="C383" s="16" t="str">
        <f>IFERROR(INDEX(MasterTable[],MATCH(SearchResults[[#This Row],[Search Result]],MasterTable[Search Rank],0),1),"")</f>
        <v>Manufacturing</v>
      </c>
      <c r="D383" s="16" t="str">
        <f>IFERROR(INDEX(MasterTable[],MATCH(SearchResults[[#This Row],[Search Result]],MasterTable[Search Rank],0),2),"")</f>
        <v>Motor Vehicle and Motor Vehicle Part Manufacturing</v>
      </c>
      <c r="E383" s="16" t="str">
        <f>IFERROR(INDEX(MasterTable[],MATCH(SearchResults[[#This Row],[Search Result]],MasterTable[Search Rank],0),3),"")</f>
        <v>Australian Automotive Aftermarket Association</v>
      </c>
      <c r="F383" s="21" t="str">
        <f>IFERROR(INDEX(MasterTable[],MATCH(SearchResults[[#This Row],[Search Result]],MasterTable[Search Rank],0),4),"")</f>
        <v>https://www.aaaa.com.au/</v>
      </c>
      <c r="G383" s="21" t="str">
        <f>IFERROR(INDEX(MasterTable[],MATCH(SearchResults[[#This Row],[Search Result]],MasterTable[Search Rank],0),5),"")</f>
        <v>03 9545 3333</v>
      </c>
      <c r="H383" s="21" t="str">
        <f>IFERROR(INDEX(MasterTable[],MATCH(SearchResults[[#This Row],[Search Result]],MasterTable[Search Rank],0),6),"")</f>
        <v>info@aaaa.com.au</v>
      </c>
      <c r="I383" s="21" t="str">
        <f>IFERROR(INDEX(MasterTable[],MATCH(SearchResults[[#This Row],[Search Result]],MasterTable[Search Rank],0),7),"")</f>
        <v>Suite 16, Building 3, 195 Wellington Rd, Clayton VIC 3168</v>
      </c>
    </row>
    <row r="384" spans="2:9" ht="41.25" customHeight="1" x14ac:dyDescent="0.2">
      <c r="B384" s="4">
        <v>378</v>
      </c>
      <c r="C384" s="16" t="str">
        <f>IFERROR(INDEX(MasterTable[],MATCH(SearchResults[[#This Row],[Search Result]],MasterTable[Search Rank],0),1),"")</f>
        <v>Manufacturing</v>
      </c>
      <c r="D384" s="16" t="str">
        <f>IFERROR(INDEX(MasterTable[],MATCH(SearchResults[[#This Row],[Search Result]],MasterTable[Search Rank],0),2),"")</f>
        <v>Oil and Fat Manufacturing</v>
      </c>
      <c r="E384" s="16" t="str">
        <f>IFERROR(INDEX(MasterTable[],MATCH(SearchResults[[#This Row],[Search Result]],MasterTable[Search Rank],0),3),"")</f>
        <v>Australian Oilseeds Federation</v>
      </c>
      <c r="F384" s="21" t="str">
        <f>IFERROR(INDEX(MasterTable[],MATCH(SearchResults[[#This Row],[Search Result]],MasterTable[Search Rank],0),4),"")</f>
        <v>http://www.australianoilseeds.com/</v>
      </c>
      <c r="G384" s="21" t="str">
        <f>IFERROR(INDEX(MasterTable[],MATCH(SearchResults[[#This Row],[Search Result]],MasterTable[Search Rank],0),5),"")</f>
        <v>02 8007 7553</v>
      </c>
      <c r="H384" s="21" t="str">
        <f>IFERROR(INDEX(MasterTable[],MATCH(SearchResults[[#This Row],[Search Result]],MasterTable[Search Rank],0),6),"")</f>
        <v>N/A</v>
      </c>
      <c r="I384" s="21" t="str">
        <f>IFERROR(INDEX(MasterTable[],MATCH(SearchResults[[#This Row],[Search Result]],MasterTable[Search Rank],0),7),"")</f>
        <v>PO Box H236, Australia Square NSW 1215</v>
      </c>
    </row>
    <row r="385" spans="2:9" ht="41.25" customHeight="1" x14ac:dyDescent="0.2">
      <c r="B385" s="4">
        <v>379</v>
      </c>
      <c r="C385" s="16" t="str">
        <f>IFERROR(INDEX(MasterTable[],MATCH(SearchResults[[#This Row],[Search Result]],MasterTable[Search Rank],0),1),"")</f>
        <v>Manufacturing</v>
      </c>
      <c r="D385" s="16" t="str">
        <f>IFERROR(INDEX(MasterTable[],MATCH(SearchResults[[#This Row],[Search Result]],MasterTable[Search Rank],0),2),"")</f>
        <v>Oil and Fat Manufacturing</v>
      </c>
      <c r="E385" s="16" t="str">
        <f>IFERROR(INDEX(MasterTable[],MATCH(SearchResults[[#This Row],[Search Result]],MasterTable[Search Rank],0),3),"")</f>
        <v>Australian Renderers Association</v>
      </c>
      <c r="F385" s="21" t="str">
        <f>IFERROR(INDEX(MasterTable[],MATCH(SearchResults[[#This Row],[Search Result]],MasterTable[Search Rank],0),4),"")</f>
        <v>http://ausrenderers.com.au/</v>
      </c>
      <c r="G385" s="21" t="str">
        <f>IFERROR(INDEX(MasterTable[],MATCH(SearchResults[[#This Row],[Search Result]],MasterTable[Search Rank],0),5),"")</f>
        <v>07 4661 9911</v>
      </c>
      <c r="H385" s="21" t="str">
        <f>IFERROR(INDEX(MasterTable[],MATCH(SearchResults[[#This Row],[Search Result]],MasterTable[Search Rank],0),6),"")</f>
        <v>dennis.king@ausrenderers.com.au</v>
      </c>
      <c r="I385" s="21" t="str">
        <f>IFERROR(INDEX(MasterTable[],MATCH(SearchResults[[#This Row],[Search Result]],MasterTable[Search Rank],0),7),"")</f>
        <v>PO Box 963, Warwick QLD 4370</v>
      </c>
    </row>
    <row r="386" spans="2:9" ht="41.25" customHeight="1" x14ac:dyDescent="0.2">
      <c r="B386" s="4">
        <v>380</v>
      </c>
      <c r="C386" s="16" t="str">
        <f>IFERROR(INDEX(MasterTable[],MATCH(SearchResults[[#This Row],[Search Result]],MasterTable[Search Rank],0),1),"")</f>
        <v>Manufacturing</v>
      </c>
      <c r="D386" s="16" t="str">
        <f>IFERROR(INDEX(MasterTable[],MATCH(SearchResults[[#This Row],[Search Result]],MasterTable[Search Rank],0),2),"")</f>
        <v>Oil and Fat Manufacturing</v>
      </c>
      <c r="E386" s="16" t="str">
        <f>IFERROR(INDEX(MasterTable[],MATCH(SearchResults[[#This Row],[Search Result]],MasterTable[Search Rank],0),3),"")</f>
        <v>Australian Olive Oil Association</v>
      </c>
      <c r="F386" s="21" t="str">
        <f>IFERROR(INDEX(MasterTable[],MATCH(SearchResults[[#This Row],[Search Result]],MasterTable[Search Rank],0),4),"")</f>
        <v>http://aooa.com.au/</v>
      </c>
      <c r="G386" s="21" t="str">
        <f>IFERROR(INDEX(MasterTable[],MATCH(SearchResults[[#This Row],[Search Result]],MasterTable[Search Rank],0),5),"")</f>
        <v>N/A</v>
      </c>
      <c r="H386" s="21" t="str">
        <f>IFERROR(INDEX(MasterTable[],MATCH(SearchResults[[#This Row],[Search Result]],MasterTable[Search Rank],0),6),"")</f>
        <v>info@aooa.com.au</v>
      </c>
      <c r="I386" s="21" t="str">
        <f>IFERROR(INDEX(MasterTable[],MATCH(SearchResults[[#This Row],[Search Result]],MasterTable[Search Rank],0),7),"")</f>
        <v>181 Drummond Street, Carlton VIC 3053</v>
      </c>
    </row>
    <row r="387" spans="2:9" ht="41.25" customHeight="1" x14ac:dyDescent="0.2">
      <c r="B387" s="4">
        <v>381</v>
      </c>
      <c r="C387" s="16" t="str">
        <f>IFERROR(INDEX(MasterTable[],MATCH(SearchResults[[#This Row],[Search Result]],MasterTable[Search Rank],0),1),"")</f>
        <v>Manufacturing</v>
      </c>
      <c r="D387" s="16" t="str">
        <f>IFERROR(INDEX(MasterTable[],MATCH(SearchResults[[#This Row],[Search Result]],MasterTable[Search Rank],0),2),"")</f>
        <v>Other Food Product Manufacturing</v>
      </c>
      <c r="E387" s="16" t="str">
        <f>IFERROR(INDEX(MasterTable[],MATCH(SearchResults[[#This Row],[Search Result]],MasterTable[Search Rank],0),3),"")</f>
        <v>Pet Food Industry Association of Australia</v>
      </c>
      <c r="F387" s="21" t="str">
        <f>IFERROR(INDEX(MasterTable[],MATCH(SearchResults[[#This Row],[Search Result]],MasterTable[Search Rank],0),4),"")</f>
        <v>http://www.pfiaa.com.au/</v>
      </c>
      <c r="G387" s="21" t="str">
        <f>IFERROR(INDEX(MasterTable[],MATCH(SearchResults[[#This Row],[Search Result]],MasterTable[Search Rank],0),5),"")</f>
        <v>03 9722 1857</v>
      </c>
      <c r="H387" s="21" t="str">
        <f>IFERROR(INDEX(MasterTable[],MATCH(SearchResults[[#This Row],[Search Result]],MasterTable[Search Rank],0),6),"")</f>
        <v>N/A</v>
      </c>
      <c r="I387" s="21" t="str">
        <f>IFERROR(INDEX(MasterTable[],MATCH(SearchResults[[#This Row],[Search Result]],MasterTable[Search Rank],0),7),"")</f>
        <v>PO Box 5076, Wonga Park VIC 3115</v>
      </c>
    </row>
    <row r="388" spans="2:9" ht="41.25" customHeight="1" x14ac:dyDescent="0.2">
      <c r="B388" s="4">
        <v>382</v>
      </c>
      <c r="C388" s="16" t="str">
        <f>IFERROR(INDEX(MasterTable[],MATCH(SearchResults[[#This Row],[Search Result]],MasterTable[Search Rank],0),1),"")</f>
        <v>Manufacturing</v>
      </c>
      <c r="D388" s="16" t="str">
        <f>IFERROR(INDEX(MasterTable[],MATCH(SearchResults[[#This Row],[Search Result]],MasterTable[Search Rank],0),2),"")</f>
        <v>Other Food Product Manufacturing</v>
      </c>
      <c r="E388" s="16" t="str">
        <f>IFERROR(INDEX(MasterTable[],MATCH(SearchResults[[#This Row],[Search Result]],MasterTable[Search Rank],0),3),"")</f>
        <v>Australian Honey Bee Industry Council</v>
      </c>
      <c r="F388" s="21" t="str">
        <f>IFERROR(INDEX(MasterTable[],MATCH(SearchResults[[#This Row],[Search Result]],MasterTable[Search Rank],0),4),"")</f>
        <v>http://honeybee.org.au/</v>
      </c>
      <c r="G388" s="21" t="str">
        <f>IFERROR(INDEX(MasterTable[],MATCH(SearchResults[[#This Row],[Search Result]],MasterTable[Search Rank],0),5),"")</f>
        <v>07 5467 2265</v>
      </c>
      <c r="H388" s="21" t="str">
        <f>IFERROR(INDEX(MasterTable[],MATCH(SearchResults[[#This Row],[Search Result]],MasterTable[Search Rank],0),6),"")</f>
        <v>ahbic@honeybee.org.au</v>
      </c>
      <c r="I388" s="21" t="str">
        <f>IFERROR(INDEX(MasterTable[],MATCH(SearchResults[[#This Row],[Search Result]],MasterTable[Search Rank],0),7),"")</f>
        <v>PO Box 4253, Raceview QLD 4305</v>
      </c>
    </row>
    <row r="389" spans="2:9" ht="41.25" customHeight="1" x14ac:dyDescent="0.2">
      <c r="B389" s="4">
        <v>383</v>
      </c>
      <c r="C389" s="16" t="str">
        <f>IFERROR(INDEX(MasterTable[],MATCH(SearchResults[[#This Row],[Search Result]],MasterTable[Search Rank],0),1),"")</f>
        <v>Manufacturing</v>
      </c>
      <c r="D389" s="16" t="str">
        <f>IFERROR(INDEX(MasterTable[],MATCH(SearchResults[[#This Row],[Search Result]],MasterTable[Search Rank],0),2),"")</f>
        <v>Other Manufacturing</v>
      </c>
      <c r="E389" s="16" t="str">
        <f>IFERROR(INDEX(MasterTable[],MATCH(SearchResults[[#This Row],[Search Result]],MasterTable[Search Rank],0),3),"")</f>
        <v>Consumer Electronics Suppliers Association</v>
      </c>
      <c r="F389" s="21" t="str">
        <f>IFERROR(INDEX(MasterTable[],MATCH(SearchResults[[#This Row],[Search Result]],MasterTable[Search Rank],0),4),"")</f>
        <v>http://cesa.asn.au/</v>
      </c>
      <c r="G389" s="21" t="str">
        <f>IFERROR(INDEX(MasterTable[],MATCH(SearchResults[[#This Row],[Search Result]],MasterTable[Search Rank],0),5),"")</f>
        <v>0432 631 458</v>
      </c>
      <c r="H389" s="21" t="str">
        <f>IFERROR(INDEX(MasterTable[],MATCH(SearchResults[[#This Row],[Search Result]],MasterTable[Search Rank],0),6),"")</f>
        <v>N/A</v>
      </c>
      <c r="I389" s="21" t="str">
        <f>IFERROR(INDEX(MasterTable[],MATCH(SearchResults[[#This Row],[Search Result]],MasterTable[Search Rank],0),7),"")</f>
        <v>GPO Box 173, Canberra City ACT 2601</v>
      </c>
    </row>
    <row r="390" spans="2:9" ht="41.25" customHeight="1" x14ac:dyDescent="0.2">
      <c r="B390" s="4">
        <v>384</v>
      </c>
      <c r="C390" s="16" t="str">
        <f>IFERROR(INDEX(MasterTable[],MATCH(SearchResults[[#This Row],[Search Result]],MasterTable[Search Rank],0),1),"")</f>
        <v>Manufacturing</v>
      </c>
      <c r="D390" s="16" t="str">
        <f>IFERROR(INDEX(MasterTable[],MATCH(SearchResults[[#This Row],[Search Result]],MasterTable[Search Rank],0),2),"")</f>
        <v>Other Manufacturing</v>
      </c>
      <c r="E390" s="16" t="str">
        <f>IFERROR(INDEX(MasterTable[],MATCH(SearchResults[[#This Row],[Search Result]],MasterTable[Search Rank],0),3),"")</f>
        <v>Jewellers Association of Australia</v>
      </c>
      <c r="F390" s="21" t="str">
        <f>IFERROR(INDEX(MasterTable[],MATCH(SearchResults[[#This Row],[Search Result]],MasterTable[Search Rank],0),4),"")</f>
        <v>http://www.jaa.com.au/</v>
      </c>
      <c r="G390" s="21" t="str">
        <f>IFERROR(INDEX(MasterTable[],MATCH(SearchResults[[#This Row],[Search Result]],MasterTable[Search Rank],0),5),"")</f>
        <v>02 9262 2862 </v>
      </c>
      <c r="H390" s="21" t="str">
        <f>IFERROR(INDEX(MasterTable[],MATCH(SearchResults[[#This Row],[Search Result]],MasterTable[Search Rank],0),6),"")</f>
        <v>info@jaa.com.au</v>
      </c>
      <c r="I390" s="21" t="str">
        <f>IFERROR(INDEX(MasterTable[],MATCH(SearchResults[[#This Row],[Search Result]],MasterTable[Search Rank],0),7),"")</f>
        <v>Suite 33, Level 8, 99 York Street, Sydney NSW 2000 </v>
      </c>
    </row>
    <row r="391" spans="2:9" ht="41.25" customHeight="1" x14ac:dyDescent="0.2">
      <c r="B391" s="4">
        <v>385</v>
      </c>
      <c r="C391" s="16" t="str">
        <f>IFERROR(INDEX(MasterTable[],MATCH(SearchResults[[#This Row],[Search Result]],MasterTable[Search Rank],0),1),"")</f>
        <v>Manufacturing</v>
      </c>
      <c r="D391" s="16" t="str">
        <f>IFERROR(INDEX(MasterTable[],MATCH(SearchResults[[#This Row],[Search Result]],MasterTable[Search Rank],0),2),"")</f>
        <v>Other Manufacturing</v>
      </c>
      <c r="E391" s="16" t="str">
        <f>IFERROR(INDEX(MasterTable[],MATCH(SearchResults[[#This Row],[Search Result]],MasterTable[Search Rank],0),3),"")</f>
        <v>Australian Amusement Leisure &amp; Recreation Association</v>
      </c>
      <c r="F391" s="21" t="str">
        <f>IFERROR(INDEX(MasterTable[],MATCH(SearchResults[[#This Row],[Search Result]],MasterTable[Search Rank],0),4),"")</f>
        <v>https://aalara.com.au/</v>
      </c>
      <c r="G391" s="21" t="str">
        <f>IFERROR(INDEX(MasterTable[],MATCH(SearchResults[[#This Row],[Search Result]],MasterTable[Search Rank],0),5),"")</f>
        <v>1800 118 123</v>
      </c>
      <c r="H391" s="21" t="str">
        <f>IFERROR(INDEX(MasterTable[],MATCH(SearchResults[[#This Row],[Search Result]],MasterTable[Search Rank],0),6),"")</f>
        <v>info@aalara.com.au</v>
      </c>
      <c r="I391" s="21" t="str">
        <f>IFERROR(INDEX(MasterTable[],MATCH(SearchResults[[#This Row],[Search Result]],MasterTable[Search Rank],0),7),"")</f>
        <v>Suite 9, McDonald House, 37 Connor Street, Burleigh Heads QLD 4220</v>
      </c>
    </row>
    <row r="392" spans="2:9" ht="41.25" customHeight="1" x14ac:dyDescent="0.2">
      <c r="B392" s="4">
        <v>386</v>
      </c>
      <c r="C392" s="16" t="str">
        <f>IFERROR(INDEX(MasterTable[],MATCH(SearchResults[[#This Row],[Search Result]],MasterTable[Search Rank],0),1),"")</f>
        <v>Manufacturing</v>
      </c>
      <c r="D392" s="16" t="str">
        <f>IFERROR(INDEX(MasterTable[],MATCH(SearchResults[[#This Row],[Search Result]],MasterTable[Search Rank],0),2),"")</f>
        <v>Other Metal Product Fabrication</v>
      </c>
      <c r="E392" s="16" t="str">
        <f>IFERROR(INDEX(MasterTable[],MATCH(SearchResults[[#This Row],[Search Result]],MasterTable[Search Rank],0),3),"")</f>
        <v>Boiler &amp; Pressure Vessel Manufacturers Association Of Australia Inc.</v>
      </c>
      <c r="F392" s="21" t="str">
        <f>IFERROR(INDEX(MasterTable[],MATCH(SearchResults[[#This Row],[Search Result]],MasterTable[Search Rank],0),4),"")</f>
        <v>N/A</v>
      </c>
      <c r="G392" s="21" t="str">
        <f>IFERROR(INDEX(MasterTable[],MATCH(SearchResults[[#This Row],[Search Result]],MasterTable[Search Rank],0),5),"")</f>
        <v>03 9280 0111</v>
      </c>
      <c r="H392" s="21" t="str">
        <f>IFERROR(INDEX(MasterTable[],MATCH(SearchResults[[#This Row],[Search Result]],MasterTable[Search Rank],0),6),"")</f>
        <v>N/A</v>
      </c>
      <c r="I392" s="21" t="str">
        <f>IFERROR(INDEX(MasterTable[],MATCH(SearchResults[[#This Row],[Search Result]],MasterTable[Search Rank],0),7),"")</f>
        <v>380 St Kilda Rd, Melbourne VIC 3004</v>
      </c>
    </row>
    <row r="393" spans="2:9" ht="41.25" customHeight="1" x14ac:dyDescent="0.2">
      <c r="B393" s="4">
        <v>387</v>
      </c>
      <c r="C393" s="16" t="str">
        <f>IFERROR(INDEX(MasterTable[],MATCH(SearchResults[[#This Row],[Search Result]],MasterTable[Search Rank],0),1),"")</f>
        <v>Manufacturing</v>
      </c>
      <c r="D393" s="16" t="str">
        <f>IFERROR(INDEX(MasterTable[],MATCH(SearchResults[[#This Row],[Search Result]],MasterTable[Search Rank],0),2),"")</f>
        <v>Other Metal Product Fabrication</v>
      </c>
      <c r="E393" s="16" t="str">
        <f>IFERROR(INDEX(MasterTable[],MATCH(SearchResults[[#This Row],[Search Result]],MasterTable[Search Rank],0),3),"")</f>
        <v xml:space="preserve">Sheetmetal Industry Association </v>
      </c>
      <c r="F393" s="21" t="str">
        <f>IFERROR(INDEX(MasterTable[],MATCH(SearchResults[[#This Row],[Search Result]],MasterTable[Search Rank],0),4),"")</f>
        <v>http://www.sheetmetalaustralia.com.au/</v>
      </c>
      <c r="G393" s="21" t="str">
        <f>IFERROR(INDEX(MasterTable[],MATCH(SearchResults[[#This Row],[Search Result]],MasterTable[Search Rank],0),5),"")</f>
        <v>02 8004 7027</v>
      </c>
      <c r="H393" s="21" t="str">
        <f>IFERROR(INDEX(MasterTable[],MATCH(SearchResults[[#This Row],[Search Result]],MasterTable[Search Rank],0),6),"")</f>
        <v>karen@tooltech.com.au</v>
      </c>
      <c r="I393" s="21" t="str">
        <f>IFERROR(INDEX(MasterTable[],MATCH(SearchResults[[#This Row],[Search Result]],MasterTable[Search Rank],0),7),"")</f>
        <v>N/A</v>
      </c>
    </row>
    <row r="394" spans="2:9" ht="41.25" customHeight="1" x14ac:dyDescent="0.2">
      <c r="B394" s="4">
        <v>388</v>
      </c>
      <c r="C394" s="16" t="str">
        <f>IFERROR(INDEX(MasterTable[],MATCH(SearchResults[[#This Row],[Search Result]],MasterTable[Search Rank],0),1),"")</f>
        <v>Manufacturing</v>
      </c>
      <c r="D394" s="16" t="str">
        <f>IFERROR(INDEX(MasterTable[],MATCH(SearchResults[[#This Row],[Search Result]],MasterTable[Search Rank],0),2),"")</f>
        <v>Other Metal Product Fabrication</v>
      </c>
      <c r="E394" s="16" t="str">
        <f>IFERROR(INDEX(MasterTable[],MATCH(SearchResults[[#This Row],[Search Result]],MasterTable[Search Rank],0),3),"")</f>
        <v>Australian Duct Manufacturers Alliance</v>
      </c>
      <c r="F394" s="21" t="str">
        <f>IFERROR(INDEX(MasterTable[],MATCH(SearchResults[[#This Row],[Search Result]],MasterTable[Search Rank],0),4),"")</f>
        <v>http://www.adma.net.au/</v>
      </c>
      <c r="G394" s="21" t="str">
        <f>IFERROR(INDEX(MasterTable[],MATCH(SearchResults[[#This Row],[Search Result]],MasterTable[Search Rank],0),5),"")</f>
        <v>03 9329 9622</v>
      </c>
      <c r="H394" s="21" t="str">
        <f>IFERROR(INDEX(MasterTable[],MATCH(SearchResults[[#This Row],[Search Result]],MasterTable[Search Rank],0),6),"")</f>
        <v>info@adma.net.au</v>
      </c>
      <c r="I394" s="21" t="str">
        <f>IFERROR(INDEX(MasterTable[],MATCH(SearchResults[[#This Row],[Search Result]],MasterTable[Search Rank],0),7),"")</f>
        <v>PO Box 214, Brunswick VIC 3056</v>
      </c>
    </row>
    <row r="395" spans="2:9" ht="41.25" customHeight="1" x14ac:dyDescent="0.2">
      <c r="B395" s="4">
        <v>389</v>
      </c>
      <c r="C395" s="16" t="str">
        <f>IFERROR(INDEX(MasterTable[],MATCH(SearchResults[[#This Row],[Search Result]],MasterTable[Search Rank],0),1),"")</f>
        <v>Manufacturing</v>
      </c>
      <c r="D395" s="16" t="str">
        <f>IFERROR(INDEX(MasterTable[],MATCH(SearchResults[[#This Row],[Search Result]],MasterTable[Search Rank],0),2),"")</f>
        <v>Other Metal Product Fabrication</v>
      </c>
      <c r="E395" s="16" t="str">
        <f>IFERROR(INDEX(MasterTable[],MATCH(SearchResults[[#This Row],[Search Result]],MasterTable[Search Rank],0),3),"")</f>
        <v>Australian Wire Industry Association</v>
      </c>
      <c r="F395" s="21" t="str">
        <f>IFERROR(INDEX(MasterTable[],MATCH(SearchResults[[#This Row],[Search Result]],MasterTable[Search Rank],0),4),"")</f>
        <v>http://www.wireassociation.com.au/</v>
      </c>
      <c r="G395" s="21" t="str">
        <f>IFERROR(INDEX(MasterTable[],MATCH(SearchResults[[#This Row],[Search Result]],MasterTable[Search Rank],0),5),"")</f>
        <v>1300 942 500</v>
      </c>
      <c r="H395" s="21" t="str">
        <f>IFERROR(INDEX(MasterTable[],MATCH(SearchResults[[#This Row],[Search Result]],MasterTable[Search Rank],0),6),"")</f>
        <v>info@wireassociation.com.au</v>
      </c>
      <c r="I395" s="21" t="str">
        <f>IFERROR(INDEX(MasterTable[],MATCH(SearchResults[[#This Row],[Search Result]],MasterTable[Search Rank],0),7),"")</f>
        <v>PO Box 1210G, Greythorn VIC 3104</v>
      </c>
    </row>
    <row r="396" spans="2:9" ht="41.25" customHeight="1" x14ac:dyDescent="0.2">
      <c r="B396" s="4">
        <v>390</v>
      </c>
      <c r="C396" s="16" t="str">
        <f>IFERROR(INDEX(MasterTable[],MATCH(SearchResults[[#This Row],[Search Result]],MasterTable[Search Rank],0),1),"")</f>
        <v>Manufacturing</v>
      </c>
      <c r="D396" s="16" t="str">
        <f>IFERROR(INDEX(MasterTable[],MATCH(SearchResults[[#This Row],[Search Result]],MasterTable[Search Rank],0),2),"")</f>
        <v>Other Metal Product Fabrication</v>
      </c>
      <c r="E396" s="16" t="str">
        <f>IFERROR(INDEX(MasterTable[],MATCH(SearchResults[[#This Row],[Search Result]],MasterTable[Search Rank],0),3),"")</f>
        <v>Australasian Institute of Surface Finishing</v>
      </c>
      <c r="F396" s="21" t="str">
        <f>IFERROR(INDEX(MasterTable[],MATCH(SearchResults[[#This Row],[Search Result]],MasterTable[Search Rank],0),4),"")</f>
        <v>http://www.aisf.org.au/</v>
      </c>
      <c r="G396" s="21" t="str">
        <f>IFERROR(INDEX(MasterTable[],MATCH(SearchResults[[#This Row],[Search Result]],MasterTable[Search Rank],0),5),"")</f>
        <v>03 9890 6711</v>
      </c>
      <c r="H396" s="21" t="str">
        <f>IFERROR(INDEX(MasterTable[],MATCH(SearchResults[[#This Row],[Search Result]],MasterTable[Search Rank],0),6),"")</f>
        <v>N/A</v>
      </c>
      <c r="I396" s="21" t="str">
        <f>IFERROR(INDEX(MasterTable[],MATCH(SearchResults[[#This Row],[Search Result]],MasterTable[Search Rank],0),7),"")</f>
        <v>Suite 3, 458 Middleborough Rd, Blackburn VIC 3130</v>
      </c>
    </row>
    <row r="397" spans="2:9" ht="41.25" customHeight="1" x14ac:dyDescent="0.2">
      <c r="B397" s="4">
        <v>391</v>
      </c>
      <c r="C397" s="16" t="str">
        <f>IFERROR(INDEX(MasterTable[],MATCH(SearchResults[[#This Row],[Search Result]],MasterTable[Search Rank],0),1),"")</f>
        <v>Manufacturing</v>
      </c>
      <c r="D397" s="16" t="str">
        <f>IFERROR(INDEX(MasterTable[],MATCH(SearchResults[[#This Row],[Search Result]],MasterTable[Search Rank],0),2),"")</f>
        <v>Other Metal Product Fabrication</v>
      </c>
      <c r="E397" s="16" t="str">
        <f>IFERROR(INDEX(MasterTable[],MATCH(SearchResults[[#This Row],[Search Result]],MasterTable[Search Rank],0),3),"")</f>
        <v>Australian Engineered Fasteners and Anchors Council</v>
      </c>
      <c r="F397" s="21" t="str">
        <f>IFERROR(INDEX(MasterTable[],MATCH(SearchResults[[#This Row],[Search Result]],MasterTable[Search Rank],0),4),"")</f>
        <v>http://www.aefac.org.au/</v>
      </c>
      <c r="G397" s="21" t="str">
        <f>IFERROR(INDEX(MasterTable[],MATCH(SearchResults[[#This Row],[Search Result]],MasterTable[Search Rank],0),5),"")</f>
        <v>N/A</v>
      </c>
      <c r="H397" s="21" t="str">
        <f>IFERROR(INDEX(MasterTable[],MATCH(SearchResults[[#This Row],[Search Result]],MasterTable[Search Rank],0),6),"")</f>
        <v>aefac@aefac.org.au</v>
      </c>
      <c r="I397" s="21" t="str">
        <f>IFERROR(INDEX(MasterTable[],MATCH(SearchResults[[#This Row],[Search Result]],MasterTable[Search Rank],0),7),"")</f>
        <v>N/A</v>
      </c>
    </row>
    <row r="398" spans="2:9" ht="41.25" customHeight="1" x14ac:dyDescent="0.2">
      <c r="B398" s="4">
        <v>392</v>
      </c>
      <c r="C398" s="16" t="str">
        <f>IFERROR(INDEX(MasterTable[],MATCH(SearchResults[[#This Row],[Search Result]],MasterTable[Search Rank],0),1),"")</f>
        <v>Manufacturing</v>
      </c>
      <c r="D398" s="16" t="str">
        <f>IFERROR(INDEX(MasterTable[],MATCH(SearchResults[[#This Row],[Search Result]],MasterTable[Search Rank],0),2),"")</f>
        <v>Other Metal Product Fabrication</v>
      </c>
      <c r="E398" s="16" t="str">
        <f>IFERROR(INDEX(MasterTable[],MATCH(SearchResults[[#This Row],[Search Result]],MasterTable[Search Rank],0),3),"")</f>
        <v>Galvanizers Association of Australia</v>
      </c>
      <c r="F398" s="21" t="str">
        <f>IFERROR(INDEX(MasterTable[],MATCH(SearchResults[[#This Row],[Search Result]],MasterTable[Search Rank],0),4),"")</f>
        <v>http://www.gaa.com.au/</v>
      </c>
      <c r="G398" s="21" t="str">
        <f>IFERROR(INDEX(MasterTable[],MATCH(SearchResults[[#This Row],[Search Result]],MasterTable[Search Rank],0),5),"")</f>
        <v>03 9654 1266</v>
      </c>
      <c r="H398" s="21" t="str">
        <f>IFERROR(INDEX(MasterTable[],MATCH(SearchResults[[#This Row],[Search Result]],MasterTable[Search Rank],0),6),"")</f>
        <v>gaa@gaa.com.au</v>
      </c>
      <c r="I398" s="21" t="str">
        <f>IFERROR(INDEX(MasterTable[],MATCH(SearchResults[[#This Row],[Search Result]],MasterTable[Search Rank],0),7),"")</f>
        <v>Level 5, 124 Exhibition Street, Melbourne VIC 3000</v>
      </c>
    </row>
    <row r="399" spans="2:9" ht="41.25" customHeight="1" x14ac:dyDescent="0.2">
      <c r="B399" s="4">
        <v>393</v>
      </c>
      <c r="C399" s="16" t="str">
        <f>IFERROR(INDEX(MasterTable[],MATCH(SearchResults[[#This Row],[Search Result]],MasterTable[Search Rank],0),1),"")</f>
        <v>Manufacturing</v>
      </c>
      <c r="D399" s="16" t="str">
        <f>IFERROR(INDEX(MasterTable[],MATCH(SearchResults[[#This Row],[Search Result]],MasterTable[Search Rank],0),2),"")</f>
        <v>Other Non-Metallic Mineral Product Manufacturing</v>
      </c>
      <c r="E399" s="16" t="str">
        <f>IFERROR(INDEX(MasterTable[],MATCH(SearchResults[[#This Row],[Search Result]],MasterTable[Search Rank],0),3),"")</f>
        <v>Insulation Council of Australia &amp; New Zealand</v>
      </c>
      <c r="F399" s="21" t="str">
        <f>IFERROR(INDEX(MasterTable[],MATCH(SearchResults[[#This Row],[Search Result]],MasterTable[Search Rank],0),4),"")</f>
        <v>http://icanz.org.au/</v>
      </c>
      <c r="G399" s="21" t="str">
        <f>IFERROR(INDEX(MasterTable[],MATCH(SearchResults[[#This Row],[Search Result]],MasterTable[Search Rank],0),5),"")</f>
        <v>03 8637 4725</v>
      </c>
      <c r="H399" s="21" t="str">
        <f>IFERROR(INDEX(MasterTable[],MATCH(SearchResults[[#This Row],[Search Result]],MasterTable[Search Rank],0),6),"")</f>
        <v>info@icanz.org.au</v>
      </c>
      <c r="I399" s="21" t="str">
        <f>IFERROR(INDEX(MasterTable[],MATCH(SearchResults[[#This Row],[Search Result]],MasterTable[Search Rank],0),7),"")</f>
        <v>N/A</v>
      </c>
    </row>
    <row r="400" spans="2:9" ht="41.25" customHeight="1" x14ac:dyDescent="0.2">
      <c r="B400" s="4">
        <v>394</v>
      </c>
      <c r="C400" s="16" t="str">
        <f>IFERROR(INDEX(MasterTable[],MATCH(SearchResults[[#This Row],[Search Result]],MasterTable[Search Rank],0),1),"")</f>
        <v>Manufacturing</v>
      </c>
      <c r="D400" s="16" t="str">
        <f>IFERROR(INDEX(MasterTable[],MATCH(SearchResults[[#This Row],[Search Result]],MasterTable[Search Rank],0),2),"")</f>
        <v>Other Non-Metallic Mineral Product Manufacturing</v>
      </c>
      <c r="E400" s="16" t="str">
        <f>IFERROR(INDEX(MasterTable[],MATCH(SearchResults[[#This Row],[Search Result]],MasterTable[Search Rank],0),3),"")</f>
        <v>Insulation Australasia</v>
      </c>
      <c r="F400" s="21" t="str">
        <f>IFERROR(INDEX(MasterTable[],MATCH(SearchResults[[#This Row],[Search Result]],MasterTable[Search Rank],0),4),"")</f>
        <v>http://www.insulationaustralasia.org/</v>
      </c>
      <c r="G400" s="21" t="str">
        <f>IFERROR(INDEX(MasterTable[],MATCH(SearchResults[[#This Row],[Search Result]],MasterTable[Search Rank],0),5),"")</f>
        <v>02 9431 8665</v>
      </c>
      <c r="H400" s="21" t="str">
        <f>IFERROR(INDEX(MasterTable[],MATCH(SearchResults[[#This Row],[Search Result]],MasterTable[Search Rank],0),6),"")</f>
        <v>info@insulationaustralasia.org</v>
      </c>
      <c r="I400" s="21" t="str">
        <f>IFERROR(INDEX(MasterTable[],MATCH(SearchResults[[#This Row],[Search Result]],MasterTable[Search Rank],0),7),"")</f>
        <v>PO Box 576, Crows Nest NSW 1585</v>
      </c>
    </row>
    <row r="401" spans="2:9" ht="41.25" customHeight="1" x14ac:dyDescent="0.2">
      <c r="B401" s="4">
        <v>395</v>
      </c>
      <c r="C401" s="16" t="str">
        <f>IFERROR(INDEX(MasterTable[],MATCH(SearchResults[[#This Row],[Search Result]],MasterTable[Search Rank],0),1),"")</f>
        <v>Manufacturing</v>
      </c>
      <c r="D401" s="16" t="str">
        <f>IFERROR(INDEX(MasterTable[],MATCH(SearchResults[[#This Row],[Search Result]],MasterTable[Search Rank],0),2),"")</f>
        <v>Other Non-Metallic Mineral Product Manufacturing</v>
      </c>
      <c r="E401" s="16" t="str">
        <f>IFERROR(INDEX(MasterTable[],MATCH(SearchResults[[#This Row],[Search Result]],MasterTable[Search Rank],0),3),"")</f>
        <v>Australian Stone Advisory Association Ltd</v>
      </c>
      <c r="F401" s="21" t="str">
        <f>IFERROR(INDEX(MasterTable[],MATCH(SearchResults[[#This Row],[Search Result]],MasterTable[Search Rank],0),4),"")</f>
        <v>http://www.asaa.com.au/</v>
      </c>
      <c r="G401" s="21" t="str">
        <f>IFERROR(INDEX(MasterTable[],MATCH(SearchResults[[#This Row],[Search Result]],MasterTable[Search Rank],0),5),"")</f>
        <v>0431 388 127</v>
      </c>
      <c r="H401" s="21" t="str">
        <f>IFERROR(INDEX(MasterTable[],MATCH(SearchResults[[#This Row],[Search Result]],MasterTable[Search Rank],0),6),"")</f>
        <v>info@asaa.com.au</v>
      </c>
      <c r="I401" s="21" t="str">
        <f>IFERROR(INDEX(MasterTable[],MATCH(SearchResults[[#This Row],[Search Result]],MasterTable[Search Rank],0),7),"")</f>
        <v>PO Box 905, Mt Waverley VIC 3149</v>
      </c>
    </row>
    <row r="402" spans="2:9" ht="41.25" customHeight="1" x14ac:dyDescent="0.2">
      <c r="B402" s="4">
        <v>396</v>
      </c>
      <c r="C402" s="16" t="str">
        <f>IFERROR(INDEX(MasterTable[],MATCH(SearchResults[[#This Row],[Search Result]],MasterTable[Search Rank],0),1),"")</f>
        <v>Manufacturing</v>
      </c>
      <c r="D402" s="16" t="str">
        <f>IFERROR(INDEX(MasterTable[],MATCH(SearchResults[[#This Row],[Search Result]],MasterTable[Search Rank],0),2),"")</f>
        <v>Petroleum and Coal Product Manufacturing</v>
      </c>
      <c r="E402" s="16" t="str">
        <f>IFERROR(INDEX(MasterTable[],MATCH(SearchResults[[#This Row],[Search Result]],MasterTable[Search Rank],0),3),"")</f>
        <v>Australian Institute of Petroleum</v>
      </c>
      <c r="F402" s="21" t="str">
        <f>IFERROR(INDEX(MasterTable[],MATCH(SearchResults[[#This Row],[Search Result]],MasterTable[Search Rank],0),4),"")</f>
        <v>http://www.aip.com.au/</v>
      </c>
      <c r="G402" s="21" t="str">
        <f>IFERROR(INDEX(MasterTable[],MATCH(SearchResults[[#This Row],[Search Result]],MasterTable[Search Rank],0),5),"")</f>
        <v>02 6247 3044</v>
      </c>
      <c r="H402" s="21" t="str">
        <f>IFERROR(INDEX(MasterTable[],MATCH(SearchResults[[#This Row],[Search Result]],MasterTable[Search Rank],0),6),"")</f>
        <v>aip@aip.com.au</v>
      </c>
      <c r="I402" s="21" t="str">
        <f>IFERROR(INDEX(MasterTable[],MATCH(SearchResults[[#This Row],[Search Result]],MasterTable[Search Rank],0),7),"")</f>
        <v>GPO Box 279, Canberra ACT 2601</v>
      </c>
    </row>
    <row r="403" spans="2:9" ht="41.25" customHeight="1" x14ac:dyDescent="0.2">
      <c r="B403" s="4">
        <v>397</v>
      </c>
      <c r="C403" s="16" t="str">
        <f>IFERROR(INDEX(MasterTable[],MATCH(SearchResults[[#This Row],[Search Result]],MasterTable[Search Rank],0),1),"")</f>
        <v>Manufacturing</v>
      </c>
      <c r="D403" s="16" t="str">
        <f>IFERROR(INDEX(MasterTable[],MATCH(SearchResults[[#This Row],[Search Result]],MasterTable[Search Rank],0),2),"")</f>
        <v>Petroleum and Coal Product Manufacturing</v>
      </c>
      <c r="E403" s="16" t="str">
        <f>IFERROR(INDEX(MasterTable[],MATCH(SearchResults[[#This Row],[Search Result]],MasterTable[Search Rank],0),3),"")</f>
        <v>Also see Mining.</v>
      </c>
      <c r="F403" s="21" t="str">
        <f>IFERROR(INDEX(MasterTable[],MATCH(SearchResults[[#This Row],[Search Result]],MasterTable[Search Rank],0),4),"")</f>
        <v>N/A</v>
      </c>
      <c r="G403" s="21" t="str">
        <f>IFERROR(INDEX(MasterTable[],MATCH(SearchResults[[#This Row],[Search Result]],MasterTable[Search Rank],0),5),"")</f>
        <v>N/A</v>
      </c>
      <c r="H403" s="21" t="str">
        <f>IFERROR(INDEX(MasterTable[],MATCH(SearchResults[[#This Row],[Search Result]],MasterTable[Search Rank],0),6),"")</f>
        <v>N/A</v>
      </c>
      <c r="I403" s="21" t="str">
        <f>IFERROR(INDEX(MasterTable[],MATCH(SearchResults[[#This Row],[Search Result]],MasterTable[Search Rank],0),7),"")</f>
        <v>N/A</v>
      </c>
    </row>
    <row r="404" spans="2:9" ht="41.25" customHeight="1" x14ac:dyDescent="0.2">
      <c r="B404" s="4">
        <v>398</v>
      </c>
      <c r="C404" s="16" t="str">
        <f>IFERROR(INDEX(MasterTable[],MATCH(SearchResults[[#This Row],[Search Result]],MasterTable[Search Rank],0),1),"")</f>
        <v>Manufacturing</v>
      </c>
      <c r="D404" s="16" t="str">
        <f>IFERROR(INDEX(MasterTable[],MATCH(SearchResults[[#This Row],[Search Result]],MasterTable[Search Rank],0),2),"")</f>
        <v>Petroleum and Coal Product Manufacturing</v>
      </c>
      <c r="E404" s="16" t="str">
        <f>IFERROR(INDEX(MasterTable[],MATCH(SearchResults[[#This Row],[Search Result]],MasterTable[Search Rank],0),3),"")</f>
        <v>Australian Coal Preparation Society</v>
      </c>
      <c r="F404" s="21" t="str">
        <f>IFERROR(INDEX(MasterTable[],MATCH(SearchResults[[#This Row],[Search Result]],MasterTable[Search Rank],0),4),"")</f>
        <v>https://www.acps.com.au</v>
      </c>
      <c r="G404" s="21" t="str">
        <f>IFERROR(INDEX(MasterTable[],MATCH(SearchResults[[#This Row],[Search Result]],MasterTable[Search Rank],0),5),"")</f>
        <v>02 4926 4870</v>
      </c>
      <c r="H404" s="21" t="str">
        <f>IFERROR(INDEX(MasterTable[],MATCH(SearchResults[[#This Row],[Search Result]],MasterTable[Search Rank],0),6),"")</f>
        <v>acpsnational@acps.com.au</v>
      </c>
      <c r="I404" s="21" t="str">
        <f>IFERROR(INDEX(MasterTable[],MATCH(SearchResults[[#This Row],[Search Result]],MasterTable[Search Rank],0),7),"")</f>
        <v>PO Box 2315, Dangar NSW 2309</v>
      </c>
    </row>
    <row r="405" spans="2:9" ht="41.25" customHeight="1" x14ac:dyDescent="0.2">
      <c r="B405" s="4">
        <v>399</v>
      </c>
      <c r="C405" s="16" t="str">
        <f>IFERROR(INDEX(MasterTable[],MATCH(SearchResults[[#This Row],[Search Result]],MasterTable[Search Rank],0),1),"")</f>
        <v>Manufacturing</v>
      </c>
      <c r="D405" s="16" t="str">
        <f>IFERROR(INDEX(MasterTable[],MATCH(SearchResults[[#This Row],[Search Result]],MasterTable[Search Rank],0),2),"")</f>
        <v>Petroleum and Coal Product Manufacturing</v>
      </c>
      <c r="E405" s="16" t="str">
        <f>IFERROR(INDEX(MasterTable[],MATCH(SearchResults[[#This Row],[Search Result]],MasterTable[Search Rank],0),3),"")</f>
        <v>Ash Development Association of Australia</v>
      </c>
      <c r="F405" s="21" t="str">
        <f>IFERROR(INDEX(MasterTable[],MATCH(SearchResults[[#This Row],[Search Result]],MasterTable[Search Rank],0),4),"")</f>
        <v>http://www.adaa.asn.au/</v>
      </c>
      <c r="G405" s="21" t="str">
        <f>IFERROR(INDEX(MasterTable[],MATCH(SearchResults[[#This Row],[Search Result]],MasterTable[Search Rank],0),5),"")</f>
        <v>02 4228 1389</v>
      </c>
      <c r="H405" s="21" t="str">
        <f>IFERROR(INDEX(MasterTable[],MATCH(SearchResults[[#This Row],[Search Result]],MasterTable[Search Rank],0),6),"")</f>
        <v>N/A</v>
      </c>
      <c r="I405" s="21" t="str">
        <f>IFERROR(INDEX(MasterTable[],MATCH(SearchResults[[#This Row],[Search Result]],MasterTable[Search Rank],0),7),"")</f>
        <v>PO Box 1194, Wollongong NSW 2500</v>
      </c>
    </row>
    <row r="406" spans="2:9" ht="41.25" customHeight="1" x14ac:dyDescent="0.2">
      <c r="B406" s="4">
        <v>400</v>
      </c>
      <c r="C406" s="16" t="str">
        <f>IFERROR(INDEX(MasterTable[],MATCH(SearchResults[[#This Row],[Search Result]],MasterTable[Search Rank],0),1),"")</f>
        <v>Manufacturing</v>
      </c>
      <c r="D406" s="16" t="str">
        <f>IFERROR(INDEX(MasterTable[],MATCH(SearchResults[[#This Row],[Search Result]],MasterTable[Search Rank],0),2),"")</f>
        <v>Pharmaceutical and Medicinal Product Manufacturing</v>
      </c>
      <c r="E406" s="16" t="str">
        <f>IFERROR(INDEX(MasterTable[],MATCH(SearchResults[[#This Row],[Search Result]],MasterTable[Search Rank],0),3),"")</f>
        <v>Animal Medicines Australia</v>
      </c>
      <c r="F406" s="21" t="str">
        <f>IFERROR(INDEX(MasterTable[],MATCH(SearchResults[[#This Row],[Search Result]],MasterTable[Search Rank],0),4),"")</f>
        <v>http://animalmedicinesaustralia.org.au/</v>
      </c>
      <c r="G406" s="21" t="str">
        <f>IFERROR(INDEX(MasterTable[],MATCH(SearchResults[[#This Row],[Search Result]],MasterTable[Search Rank],0),5),"")</f>
        <v>02 6257 9022</v>
      </c>
      <c r="H406" s="21" t="str">
        <f>IFERROR(INDEX(MasterTable[],MATCH(SearchResults[[#This Row],[Search Result]],MasterTable[Search Rank],0),6),"")</f>
        <v>enquiries@animalmedicines.org.au</v>
      </c>
      <c r="I406" s="21" t="str">
        <f>IFERROR(INDEX(MasterTable[],MATCH(SearchResults[[#This Row],[Search Result]],MasterTable[Search Rank],0),7),"")</f>
        <v>18 National Circuit, Barton ACT 2600</v>
      </c>
    </row>
    <row r="407" spans="2:9" ht="41.25" customHeight="1" x14ac:dyDescent="0.2">
      <c r="B407" s="4">
        <v>401</v>
      </c>
      <c r="C407" s="16" t="str">
        <f>IFERROR(INDEX(MasterTable[],MATCH(SearchResults[[#This Row],[Search Result]],MasterTable[Search Rank],0),1),"")</f>
        <v>Manufacturing</v>
      </c>
      <c r="D407" s="16" t="str">
        <f>IFERROR(INDEX(MasterTable[],MATCH(SearchResults[[#This Row],[Search Result]],MasterTable[Search Rank],0),2),"")</f>
        <v>Pharmaceutical and Medicinal Product Manufacturing</v>
      </c>
      <c r="E407" s="16" t="str">
        <f>IFERROR(INDEX(MasterTable[],MATCH(SearchResults[[#This Row],[Search Result]],MasterTable[Search Rank],0),3),"")</f>
        <v>Medicines Australia</v>
      </c>
      <c r="F407" s="21" t="str">
        <f>IFERROR(INDEX(MasterTable[],MATCH(SearchResults[[#This Row],[Search Result]],MasterTable[Search Rank],0),4),"")</f>
        <v>https://medicinesaustralia.com.au/</v>
      </c>
      <c r="G407" s="21" t="str">
        <f>IFERROR(INDEX(MasterTable[],MATCH(SearchResults[[#This Row],[Search Result]],MasterTable[Search Rank],0),5),"")</f>
        <v>02 6122 8500</v>
      </c>
      <c r="H407" s="21" t="str">
        <f>IFERROR(INDEX(MasterTable[],MATCH(SearchResults[[#This Row],[Search Result]],MasterTable[Search Rank],0),6),"")</f>
        <v>N/A</v>
      </c>
      <c r="I407" s="21" t="str">
        <f>IFERROR(INDEX(MasterTable[],MATCH(SearchResults[[#This Row],[Search Result]],MasterTable[Search Rank],0),7),"")</f>
        <v>Level 1, 16 Napier Close, Deakin ACT 2600</v>
      </c>
    </row>
    <row r="408" spans="2:9" ht="41.25" customHeight="1" x14ac:dyDescent="0.2">
      <c r="B408" s="4">
        <v>402</v>
      </c>
      <c r="C408" s="16" t="str">
        <f>IFERROR(INDEX(MasterTable[],MATCH(SearchResults[[#This Row],[Search Result]],MasterTable[Search Rank],0),1),"")</f>
        <v>Manufacturing</v>
      </c>
      <c r="D408" s="16" t="str">
        <f>IFERROR(INDEX(MasterTable[],MATCH(SearchResults[[#This Row],[Search Result]],MasterTable[Search Rank],0),2),"")</f>
        <v>Polymer Product Manufacturing</v>
      </c>
      <c r="E408" s="16" t="str">
        <f>IFERROR(INDEX(MasterTable[],MATCH(SearchResults[[#This Row],[Search Result]],MasterTable[Search Rank],0),3),"")</f>
        <v>Expanded Polystyrene Australia</v>
      </c>
      <c r="F408" s="21" t="str">
        <f>IFERROR(INDEX(MasterTable[],MATCH(SearchResults[[#This Row],[Search Result]],MasterTable[Search Rank],0),4),"")</f>
        <v>http://epsa.org.au/</v>
      </c>
      <c r="G408" s="21" t="str">
        <f>IFERROR(INDEX(MasterTable[],MATCH(SearchResults[[#This Row],[Search Result]],MasterTable[Search Rank],0),5),"")</f>
        <v>03 6281 2320</v>
      </c>
      <c r="H408" s="21" t="str">
        <f>IFERROR(INDEX(MasterTable[],MATCH(SearchResults[[#This Row],[Search Result]],MasterTable[Search Rank],0),6),"")</f>
        <v>admin@epsa.org.au</v>
      </c>
      <c r="I408" s="21" t="str">
        <f>IFERROR(INDEX(MasterTable[],MATCH(SearchResults[[#This Row],[Search Result]],MasterTable[Search Rank],0),7),"")</f>
        <v>Suite 24, Level 4, Galleria Building, 33 Salamanca Place, Hobart TAS 7000</v>
      </c>
    </row>
    <row r="409" spans="2:9" ht="41.25" customHeight="1" x14ac:dyDescent="0.2">
      <c r="B409" s="4">
        <v>403</v>
      </c>
      <c r="C409" s="16" t="str">
        <f>IFERROR(INDEX(MasterTable[],MATCH(SearchResults[[#This Row],[Search Result]],MasterTable[Search Rank],0),1),"")</f>
        <v>Manufacturing</v>
      </c>
      <c r="D409" s="16" t="str">
        <f>IFERROR(INDEX(MasterTable[],MATCH(SearchResults[[#This Row],[Search Result]],MasterTable[Search Rank],0),2),"")</f>
        <v>Polymer Product Manufacturing</v>
      </c>
      <c r="E409" s="16" t="str">
        <f>IFERROR(INDEX(MasterTable[],MATCH(SearchResults[[#This Row],[Search Result]],MasterTable[Search Rank],0),3),"")</f>
        <v>Tyre and Rim Association of Australia</v>
      </c>
      <c r="F409" s="21" t="str">
        <f>IFERROR(INDEX(MasterTable[],MATCH(SearchResults[[#This Row],[Search Result]],MasterTable[Search Rank],0),4),"")</f>
        <v>http://www.tyreandrim.org.au/</v>
      </c>
      <c r="G409" s="21" t="str">
        <f>IFERROR(INDEX(MasterTable[],MATCH(SearchResults[[#This Row],[Search Result]],MasterTable[Search Rank],0),5),"")</f>
        <v>03 9818 0759</v>
      </c>
      <c r="H409" s="21" t="str">
        <f>IFERROR(INDEX(MasterTable[],MATCH(SearchResults[[#This Row],[Search Result]],MasterTable[Search Rank],0),6),"")</f>
        <v>info@tyreandrim.org.au</v>
      </c>
      <c r="I409" s="21" t="str">
        <f>IFERROR(INDEX(MasterTable[],MATCH(SearchResults[[#This Row],[Search Result]],MasterTable[Search Rank],0),7),"")</f>
        <v>Suite 1, Hawthorn House, 795 Glenferrie Road, Hawthorn VIC 3122</v>
      </c>
    </row>
    <row r="410" spans="2:9" ht="41.25" customHeight="1" x14ac:dyDescent="0.2">
      <c r="B410" s="4">
        <v>404</v>
      </c>
      <c r="C410" s="16" t="str">
        <f>IFERROR(INDEX(MasterTable[],MATCH(SearchResults[[#This Row],[Search Result]],MasterTable[Search Rank],0),1),"")</f>
        <v>Manufacturing</v>
      </c>
      <c r="D410" s="16" t="str">
        <f>IFERROR(INDEX(MasterTable[],MATCH(SearchResults[[#This Row],[Search Result]],MasterTable[Search Rank],0),2),"")</f>
        <v>Polymer Product Manufacturing</v>
      </c>
      <c r="E410" s="16" t="str">
        <f>IFERROR(INDEX(MasterTable[],MATCH(SearchResults[[#This Row],[Search Result]],MasterTable[Search Rank],0),3),"")</f>
        <v>Australian Tyre Industry Council</v>
      </c>
      <c r="F410" s="21" t="str">
        <f>IFERROR(INDEX(MasterTable[],MATCH(SearchResults[[#This Row],[Search Result]],MasterTable[Search Rank],0),4),"")</f>
        <v>https://www.atic.org.au/</v>
      </c>
      <c r="G410" s="21" t="str">
        <f>IFERROR(INDEX(MasterTable[],MATCH(SearchResults[[#This Row],[Search Result]],MasterTable[Search Rank],0),5),"")</f>
        <v>N/A</v>
      </c>
      <c r="H410" s="21" t="str">
        <f>IFERROR(INDEX(MasterTable[],MATCH(SearchResults[[#This Row],[Search Result]],MasterTable[Search Rank],0),6),"")</f>
        <v>admin@atic.org.au</v>
      </c>
      <c r="I410" s="21" t="str">
        <f>IFERROR(INDEX(MasterTable[],MATCH(SearchResults[[#This Row],[Search Result]],MasterTable[Search Rank],0),7),"")</f>
        <v>PO Box 349, Seaforth NSW 2092</v>
      </c>
    </row>
    <row r="411" spans="2:9" ht="41.25" customHeight="1" x14ac:dyDescent="0.2">
      <c r="B411" s="4">
        <v>405</v>
      </c>
      <c r="C411" s="16" t="str">
        <f>IFERROR(INDEX(MasterTable[],MATCH(SearchResults[[#This Row],[Search Result]],MasterTable[Search Rank],0),1),"")</f>
        <v>Manufacturing</v>
      </c>
      <c r="D411" s="16" t="str">
        <f>IFERROR(INDEX(MasterTable[],MATCH(SearchResults[[#This Row],[Search Result]],MasterTable[Search Rank],0),2),"")</f>
        <v>Polymer Product Manufacturing</v>
      </c>
      <c r="E411" s="16" t="str">
        <f>IFERROR(INDEX(MasterTable[],MATCH(SearchResults[[#This Row],[Search Result]],MasterTable[Search Rank],0),3),"")</f>
        <v>Australian Tyre Recyclers Association</v>
      </c>
      <c r="F411" s="21" t="str">
        <f>IFERROR(INDEX(MasterTable[],MATCH(SearchResults[[#This Row],[Search Result]],MasterTable[Search Rank],0),4),"")</f>
        <v>http://atra.org.au/</v>
      </c>
      <c r="G411" s="21" t="str">
        <f>IFERROR(INDEX(MasterTable[],MATCH(SearchResults[[#This Row],[Search Result]],MasterTable[Search Rank],0),5),"")</f>
        <v>0423 573 278</v>
      </c>
      <c r="H411" s="21" t="str">
        <f>IFERROR(INDEX(MasterTable[],MATCH(SearchResults[[#This Row],[Search Result]],MasterTable[Search Rank],0),6),"")</f>
        <v>robertkelman@iinet.net.au</v>
      </c>
      <c r="I411" s="21" t="str">
        <f>IFERROR(INDEX(MasterTable[],MATCH(SearchResults[[#This Row],[Search Result]],MasterTable[Search Rank],0),7),"")</f>
        <v>N/A</v>
      </c>
    </row>
    <row r="412" spans="2:9" ht="41.25" customHeight="1" x14ac:dyDescent="0.2">
      <c r="B412" s="4">
        <v>406</v>
      </c>
      <c r="C412" s="16" t="str">
        <f>IFERROR(INDEX(MasterTable[],MATCH(SearchResults[[#This Row],[Search Result]],MasterTable[Search Rank],0),1),"")</f>
        <v>Manufacturing</v>
      </c>
      <c r="D412" s="16" t="str">
        <f>IFERROR(INDEX(MasterTable[],MATCH(SearchResults[[#This Row],[Search Result]],MasterTable[Search Rank],0),2),"")</f>
        <v>Polymer Product Manufacturing</v>
      </c>
      <c r="E412" s="16" t="str">
        <f>IFERROR(INDEX(MasterTable[],MATCH(SearchResults[[#This Row],[Search Result]],MasterTable[Search Rank],0),3),"")</f>
        <v>Surface Coatings Association Australia</v>
      </c>
      <c r="F412" s="21" t="str">
        <f>IFERROR(INDEX(MasterTable[],MATCH(SearchResults[[#This Row],[Search Result]],MasterTable[Search Rank],0),4),"")</f>
        <v>http://www.scaa.asn.au/</v>
      </c>
      <c r="G412" s="21" t="str">
        <f>IFERROR(INDEX(MasterTable[],MATCH(SearchResults[[#This Row],[Search Result]],MasterTable[Search Rank],0),5),"")</f>
        <v>1800 803 378</v>
      </c>
      <c r="H412" s="21" t="str">
        <f>IFERROR(INDEX(MasterTable[],MATCH(SearchResults[[#This Row],[Search Result]],MasterTable[Search Rank],0),6),"")</f>
        <v>admin@scaa.asn.au</v>
      </c>
      <c r="I412" s="21" t="str">
        <f>IFERROR(INDEX(MasterTable[],MATCH(SearchResults[[#This Row],[Search Result]],MasterTable[Search Rank],0),7),"")</f>
        <v>PO Box 3141, Wheelers Hill VIC 3150</v>
      </c>
    </row>
    <row r="413" spans="2:9" ht="41.25" customHeight="1" x14ac:dyDescent="0.2">
      <c r="B413" s="4">
        <v>407</v>
      </c>
      <c r="C413" s="16" t="str">
        <f>IFERROR(INDEX(MasterTable[],MATCH(SearchResults[[#This Row],[Search Result]],MasterTable[Search Rank],0),1),"")</f>
        <v>Manufacturing</v>
      </c>
      <c r="D413" s="16" t="str">
        <f>IFERROR(INDEX(MasterTable[],MATCH(SearchResults[[#This Row],[Search Result]],MasterTable[Search Rank],0),2),"")</f>
        <v>Polymer Product Manufacturing</v>
      </c>
      <c r="E413" s="16" t="str">
        <f>IFERROR(INDEX(MasterTable[],MATCH(SearchResults[[#This Row],[Search Result]],MasterTable[Search Rank],0),3),"")</f>
        <v>Australian Paint Manufacturers Federation</v>
      </c>
      <c r="F413" s="21" t="str">
        <f>IFERROR(INDEX(MasterTable[],MATCH(SearchResults[[#This Row],[Search Result]],MasterTable[Search Rank],0),4),"")</f>
        <v>http://www.apmf.asn.au/</v>
      </c>
      <c r="G413" s="21" t="str">
        <f>IFERROR(INDEX(MasterTable[],MATCH(SearchResults[[#This Row],[Search Result]],MasterTable[Search Rank],0),5),"")</f>
        <v>02 9876 1411</v>
      </c>
      <c r="H413" s="21" t="str">
        <f>IFERROR(INDEX(MasterTable[],MATCH(SearchResults[[#This Row],[Search Result]],MasterTable[Search Rank],0),6),"")</f>
        <v>N/A</v>
      </c>
      <c r="I413" s="21" t="str">
        <f>IFERROR(INDEX(MasterTable[],MATCH(SearchResults[[#This Row],[Search Result]],MasterTable[Search Rank],0),7),"")</f>
        <v>Suite 604, Level 6 ,51 Rawson Street, Epping NSW 2121</v>
      </c>
    </row>
    <row r="414" spans="2:9" ht="41.25" customHeight="1" x14ac:dyDescent="0.2">
      <c r="B414" s="4">
        <v>408</v>
      </c>
      <c r="C414" s="16" t="str">
        <f>IFERROR(INDEX(MasterTable[],MATCH(SearchResults[[#This Row],[Search Result]],MasterTable[Search Rank],0),1),"")</f>
        <v>Manufacturing</v>
      </c>
      <c r="D414" s="16" t="str">
        <f>IFERROR(INDEX(MasterTable[],MATCH(SearchResults[[#This Row],[Search Result]],MasterTable[Search Rank],0),2),"")</f>
        <v>Polymer Product Manufacturing</v>
      </c>
      <c r="E414" s="16" t="str">
        <f>IFERROR(INDEX(MasterTable[],MATCH(SearchResults[[#This Row],[Search Result]],MasterTable[Search Rank],0),3),"")</f>
        <v>Plastics Industry Pipe Association of Australia</v>
      </c>
      <c r="F414" s="21" t="str">
        <f>IFERROR(INDEX(MasterTable[],MATCH(SearchResults[[#This Row],[Search Result]],MasterTable[Search Rank],0),4),"")</f>
        <v>http://www.pipa.com.au/</v>
      </c>
      <c r="G414" s="21" t="str">
        <f>IFERROR(INDEX(MasterTable[],MATCH(SearchResults[[#This Row],[Search Result]],MasterTable[Search Rank],0),5),"")</f>
        <v>02 9884 7400</v>
      </c>
      <c r="H414" s="21" t="str">
        <f>IFERROR(INDEX(MasterTable[],MATCH(SearchResults[[#This Row],[Search Result]],MasterTable[Search Rank],0),6),"")</f>
        <v>plasticspipe@pipa.com.au</v>
      </c>
      <c r="I414" s="21" t="str">
        <f>IFERROR(INDEX(MasterTable[],MATCH(SearchResults[[#This Row],[Search Result]],MasterTable[Search Rank],0),7),"")</f>
        <v>Suite 246, 813 Pacific Hwy, Chatswood NSW 2067</v>
      </c>
    </row>
    <row r="415" spans="2:9" ht="41.25" customHeight="1" x14ac:dyDescent="0.2">
      <c r="B415" s="4">
        <v>409</v>
      </c>
      <c r="C415" s="16" t="str">
        <f>IFERROR(INDEX(MasterTable[],MATCH(SearchResults[[#This Row],[Search Result]],MasterTable[Search Rank],0),1),"")</f>
        <v>Manufacturing</v>
      </c>
      <c r="D415" s="16" t="str">
        <f>IFERROR(INDEX(MasterTable[],MATCH(SearchResults[[#This Row],[Search Result]],MasterTable[Search Rank],0),2),"")</f>
        <v>Polymer Product Manufacturing</v>
      </c>
      <c r="E415" s="16" t="str">
        <f>IFERROR(INDEX(MasterTable[],MATCH(SearchResults[[#This Row],[Search Result]],MasterTable[Search Rank],0),3),"")</f>
        <v>Vinyl Council Australia</v>
      </c>
      <c r="F415" s="21" t="str">
        <f>IFERROR(INDEX(MasterTable[],MATCH(SearchResults[[#This Row],[Search Result]],MasterTable[Search Rank],0),4),"")</f>
        <v>http://www.vinyl.org.au/</v>
      </c>
      <c r="G415" s="21" t="str">
        <f>IFERROR(INDEX(MasterTable[],MATCH(SearchResults[[#This Row],[Search Result]],MasterTable[Search Rank],0),5),"")</f>
        <v>03 9510 1711</v>
      </c>
      <c r="H415" s="21" t="str">
        <f>IFERROR(INDEX(MasterTable[],MATCH(SearchResults[[#This Row],[Search Result]],MasterTable[Search Rank],0),6),"")</f>
        <v>info@vinyl.org.au</v>
      </c>
      <c r="I415" s="21" t="str">
        <f>IFERROR(INDEX(MasterTable[],MATCH(SearchResults[[#This Row],[Search Result]],MasterTable[Search Rank],0),7),"")</f>
        <v>1.02 Junction Business Centre, 22 St Kilda Road, St Kilda VIC 3182</v>
      </c>
    </row>
    <row r="416" spans="2:9" ht="41.25" customHeight="1" x14ac:dyDescent="0.2">
      <c r="B416" s="4">
        <v>410</v>
      </c>
      <c r="C416" s="16" t="str">
        <f>IFERROR(INDEX(MasterTable[],MATCH(SearchResults[[#This Row],[Search Result]],MasterTable[Search Rank],0),1),"")</f>
        <v>Manufacturing</v>
      </c>
      <c r="D416" s="16" t="str">
        <f>IFERROR(INDEX(MasterTable[],MATCH(SearchResults[[#This Row],[Search Result]],MasterTable[Search Rank],0),2),"")</f>
        <v>Printing and Printing Support Services</v>
      </c>
      <c r="E416" s="16" t="str">
        <f>IFERROR(INDEX(MasterTable[],MATCH(SearchResults[[#This Row],[Search Result]],MasterTable[Search Rank],0),3),"")</f>
        <v>Printing Industries Association of Australia</v>
      </c>
      <c r="F416" s="21" t="str">
        <f>IFERROR(INDEX(MasterTable[],MATCH(SearchResults[[#This Row],[Search Result]],MasterTable[Search Rank],0),4),"")</f>
        <v>http://www.piaa.org.au/</v>
      </c>
      <c r="G416" s="21" t="str">
        <f>IFERROR(INDEX(MasterTable[],MATCH(SearchResults[[#This Row],[Search Result]],MasterTable[Search Rank],0),5),"")</f>
        <v>1800 227 425</v>
      </c>
      <c r="H416" s="21" t="str">
        <f>IFERROR(INDEX(MasterTable[],MATCH(SearchResults[[#This Row],[Search Result]],MasterTable[Search Rank],0),6),"")</f>
        <v>info@piaa.org.au</v>
      </c>
      <c r="I416" s="21" t="str">
        <f>IFERROR(INDEX(MasterTable[],MATCH(SearchResults[[#This Row],[Search Result]],MasterTable[Search Rank],0),7),"")</f>
        <v>Level 3, Suite 1, 9 Help Street, Chatswood NSW 2067</v>
      </c>
    </row>
    <row r="417" spans="2:9" ht="41.25" customHeight="1" x14ac:dyDescent="0.2">
      <c r="B417" s="4">
        <v>411</v>
      </c>
      <c r="C417" s="16" t="str">
        <f>IFERROR(INDEX(MasterTable[],MATCH(SearchResults[[#This Row],[Search Result]],MasterTable[Search Rank],0),1),"")</f>
        <v>Manufacturing</v>
      </c>
      <c r="D417" s="16" t="str">
        <f>IFERROR(INDEX(MasterTable[],MATCH(SearchResults[[#This Row],[Search Result]],MasterTable[Search Rank],0),2),"")</f>
        <v>Professional and Scientific Equipment Manufacturing</v>
      </c>
      <c r="E417" s="16" t="str">
        <f>IFERROR(INDEX(MasterTable[],MATCH(SearchResults[[#This Row],[Search Result]],MasterTable[Search Rank],0),3),"")</f>
        <v>Optical Distributors &amp; Manufacturers Association of Australia</v>
      </c>
      <c r="F417" s="21" t="str">
        <f>IFERROR(INDEX(MasterTable[],MATCH(SearchResults[[#This Row],[Search Result]],MasterTable[Search Rank],0),4),"")</f>
        <v>http://www.odma.com.au/</v>
      </c>
      <c r="G417" s="21" t="str">
        <f>IFERROR(INDEX(MasterTable[],MATCH(SearchResults[[#This Row],[Search Result]],MasterTable[Search Rank],0),5),"")</f>
        <v> 02 8249 4380</v>
      </c>
      <c r="H417" s="21" t="str">
        <f>IFERROR(INDEX(MasterTable[],MATCH(SearchResults[[#This Row],[Search Result]],MasterTable[Search Rank],0),6),"")</f>
        <v>exec@odma.com.au</v>
      </c>
      <c r="I417" s="21" t="str">
        <f>IFERROR(INDEX(MasterTable[],MATCH(SearchResults[[#This Row],[Search Result]],MasterTable[Search Rank],0),7),"")</f>
        <v>3 Spring Street, Sydney NSW 2000</v>
      </c>
    </row>
    <row r="418" spans="2:9" ht="41.25" customHeight="1" x14ac:dyDescent="0.2">
      <c r="B418" s="4">
        <v>412</v>
      </c>
      <c r="C418" s="16" t="str">
        <f>IFERROR(INDEX(MasterTable[],MATCH(SearchResults[[#This Row],[Search Result]],MasterTable[Search Rank],0),1),"")</f>
        <v>Manufacturing</v>
      </c>
      <c r="D418" s="16" t="str">
        <f>IFERROR(INDEX(MasterTable[],MATCH(SearchResults[[#This Row],[Search Result]],MasterTable[Search Rank],0),2),"")</f>
        <v>Professional and Scientific Equipment Manufacturing</v>
      </c>
      <c r="E418" s="16" t="str">
        <f>IFERROR(INDEX(MasterTable[],MATCH(SearchResults[[#This Row],[Search Result]],MasterTable[Search Rank],0),3),"")</f>
        <v>Medical Technology Association of Australia</v>
      </c>
      <c r="F418" s="21" t="str">
        <f>IFERROR(INDEX(MasterTable[],MATCH(SearchResults[[#This Row],[Search Result]],MasterTable[Search Rank],0),4),"")</f>
        <v>http://www.mtaa.org.au/</v>
      </c>
      <c r="G418" s="21" t="str">
        <f>IFERROR(INDEX(MasterTable[],MATCH(SearchResults[[#This Row],[Search Result]],MasterTable[Search Rank],0),5),"")</f>
        <v>02 9900 0600</v>
      </c>
      <c r="H418" s="21" t="str">
        <f>IFERROR(INDEX(MasterTable[],MATCH(SearchResults[[#This Row],[Search Result]],MasterTable[Search Rank],0),6),"")</f>
        <v>Reception@mtaa.org.au</v>
      </c>
      <c r="I418" s="21" t="str">
        <f>IFERROR(INDEX(MasterTable[],MATCH(SearchResults[[#This Row],[Search Result]],MasterTable[Search Rank],0),7),"")</f>
        <v>PO Box 2016, North Sydney NSW 2059</v>
      </c>
    </row>
    <row r="419" spans="2:9" ht="41.25" customHeight="1" x14ac:dyDescent="0.2">
      <c r="B419" s="4">
        <v>413</v>
      </c>
      <c r="C419" s="16" t="str">
        <f>IFERROR(INDEX(MasterTable[],MATCH(SearchResults[[#This Row],[Search Result]],MasterTable[Search Rank],0),1),"")</f>
        <v>Manufacturing</v>
      </c>
      <c r="D419" s="16" t="str">
        <f>IFERROR(INDEX(MasterTable[],MATCH(SearchResults[[#This Row],[Search Result]],MasterTable[Search Rank],0),2),"")</f>
        <v>Professional and Scientific Equipment Manufacturing</v>
      </c>
      <c r="E419" s="16" t="str">
        <f>IFERROR(INDEX(MasterTable[],MATCH(SearchResults[[#This Row],[Search Result]],MasterTable[Search Rank],0),3),"")</f>
        <v>Australian Dental Industry Association</v>
      </c>
      <c r="F419" s="21" t="str">
        <f>IFERROR(INDEX(MasterTable[],MATCH(SearchResults[[#This Row],[Search Result]],MasterTable[Search Rank],0),4),"")</f>
        <v>http://www.adia.org.au/</v>
      </c>
      <c r="G419" s="21" t="str">
        <f>IFERROR(INDEX(MasterTable[],MATCH(SearchResults[[#This Row],[Search Result]],MasterTable[Search Rank],0),5),"")</f>
        <v>1300 943 094</v>
      </c>
      <c r="H419" s="21" t="str">
        <f>IFERROR(INDEX(MasterTable[],MATCH(SearchResults[[#This Row],[Search Result]],MasterTable[Search Rank],0),6),"")</f>
        <v>national.office@adia.org.au</v>
      </c>
      <c r="I419" s="21" t="str">
        <f>IFERROR(INDEX(MasterTable[],MATCH(SearchResults[[#This Row],[Search Result]],MasterTable[Search Rank],0),7),"")</f>
        <v>PO Box 1919, Subiaco WA 6904</v>
      </c>
    </row>
    <row r="420" spans="2:9" ht="41.25" customHeight="1" x14ac:dyDescent="0.2">
      <c r="B420" s="4">
        <v>414</v>
      </c>
      <c r="C420" s="16" t="str">
        <f>IFERROR(INDEX(MasterTable[],MATCH(SearchResults[[#This Row],[Search Result]],MasterTable[Search Rank],0),1),"")</f>
        <v>Manufacturing</v>
      </c>
      <c r="D420" s="16" t="str">
        <f>IFERROR(INDEX(MasterTable[],MATCH(SearchResults[[#This Row],[Search Result]],MasterTable[Search Rank],0),2),"")</f>
        <v>Professional and Scientific Equipment Manufacturing</v>
      </c>
      <c r="E420" s="16" t="str">
        <f>IFERROR(INDEX(MasterTable[],MATCH(SearchResults[[#This Row],[Search Result]],MasterTable[Search Rank],0),3),"")</f>
        <v>Australian Orthotic Prosthetic Association</v>
      </c>
      <c r="F420" s="21" t="str">
        <f>IFERROR(INDEX(MasterTable[],MATCH(SearchResults[[#This Row],[Search Result]],MasterTable[Search Rank],0),4),"")</f>
        <v>https://www.aopa.org.au/</v>
      </c>
      <c r="G420" s="21" t="str">
        <f>IFERROR(INDEX(MasterTable[],MATCH(SearchResults[[#This Row],[Search Result]],MasterTable[Search Rank],0),5),"")</f>
        <v>1300 668 194</v>
      </c>
      <c r="H420" s="21" t="str">
        <f>IFERROR(INDEX(MasterTable[],MATCH(SearchResults[[#This Row],[Search Result]],MasterTable[Search Rank],0),6),"")</f>
        <v>admin@aopa.org.au</v>
      </c>
      <c r="I420" s="21" t="str">
        <f>IFERROR(INDEX(MasterTable[],MATCH(SearchResults[[#This Row],[Search Result]],MasterTable[Search Rank],0),7),"")</f>
        <v>PO Box 1219, Greythorn VIC 3104</v>
      </c>
    </row>
    <row r="421" spans="2:9" ht="41.25" customHeight="1" x14ac:dyDescent="0.2">
      <c r="B421" s="4">
        <v>415</v>
      </c>
      <c r="C421" s="16" t="str">
        <f>IFERROR(INDEX(MasterTable[],MATCH(SearchResults[[#This Row],[Search Result]],MasterTable[Search Rank],0),1),"")</f>
        <v>Manufacturing</v>
      </c>
      <c r="D421" s="16" t="str">
        <f>IFERROR(INDEX(MasterTable[],MATCH(SearchResults[[#This Row],[Search Result]],MasterTable[Search Rank],0),2),"")</f>
        <v>Professional and Scientific Equipment Manufacturing</v>
      </c>
      <c r="E421" s="16" t="str">
        <f>IFERROR(INDEX(MasterTable[],MATCH(SearchResults[[#This Row],[Search Result]],MasterTable[Search Rank],0),3),"")</f>
        <v>Science Industry Australia</v>
      </c>
      <c r="F421" s="21" t="str">
        <f>IFERROR(INDEX(MasterTable[],MATCH(SearchResults[[#This Row],[Search Result]],MasterTable[Search Rank],0),4),"")</f>
        <v>http://scienceindustry.com.au/</v>
      </c>
      <c r="G421" s="21" t="str">
        <f>IFERROR(INDEX(MasterTable[],MATCH(SearchResults[[#This Row],[Search Result]],MasterTable[Search Rank],0),5),"")</f>
        <v>03 9872 5111</v>
      </c>
      <c r="H421" s="21" t="str">
        <f>IFERROR(INDEX(MasterTable[],MATCH(SearchResults[[#This Row],[Search Result]],MasterTable[Search Rank],0),6),"")</f>
        <v>N/A</v>
      </c>
      <c r="I421" s="21" t="str">
        <f>IFERROR(INDEX(MasterTable[],MATCH(SearchResults[[#This Row],[Search Result]],MasterTable[Search Rank],0),7),"")</f>
        <v>Unit 18, 26 Burgess Road, Bayswater VIC 3153</v>
      </c>
    </row>
    <row r="422" spans="2:9" ht="41.25" customHeight="1" x14ac:dyDescent="0.2">
      <c r="B422" s="4">
        <v>416</v>
      </c>
      <c r="C422" s="16" t="str">
        <f>IFERROR(INDEX(MasterTable[],MATCH(SearchResults[[#This Row],[Search Result]],MasterTable[Search Rank],0),1),"")</f>
        <v>Manufacturing</v>
      </c>
      <c r="D422" s="16" t="str">
        <f>IFERROR(INDEX(MasterTable[],MATCH(SearchResults[[#This Row],[Search Result]],MasterTable[Search Rank],0),2),"")</f>
        <v>Pulp, Paper and Paperboard Manufacturing</v>
      </c>
      <c r="E422" s="16" t="str">
        <f>IFERROR(INDEX(MasterTable[],MATCH(SearchResults[[#This Row],[Search Result]],MasterTable[Search Rank],0),3),"")</f>
        <v>Australia New Zealand Pulp &amp; Paper Industry Trade Association (APPITA)</v>
      </c>
      <c r="F422" s="21" t="str">
        <f>IFERROR(INDEX(MasterTable[],MATCH(SearchResults[[#This Row],[Search Result]],MasterTable[Search Rank],0),4),"")</f>
        <v>http://www.appita.com/</v>
      </c>
      <c r="G422" s="21" t="str">
        <f>IFERROR(INDEX(MasterTable[],MATCH(SearchResults[[#This Row],[Search Result]],MasterTable[Search Rank],0),5),"")</f>
        <v>03 9467 9722</v>
      </c>
      <c r="H422" s="21" t="str">
        <f>IFERROR(INDEX(MasterTable[],MATCH(SearchResults[[#This Row],[Search Result]],MasterTable[Search Rank],0),6),"")</f>
        <v>admin@appita.com.au</v>
      </c>
      <c r="I422" s="21" t="str">
        <f>IFERROR(INDEX(MasterTable[],MATCH(SearchResults[[#This Row],[Search Result]],MasterTable[Search Rank],0),7),"")</f>
        <v>PO Box 816, Macleod VIC 3085</v>
      </c>
    </row>
    <row r="423" spans="2:9" ht="41.25" customHeight="1" x14ac:dyDescent="0.2">
      <c r="B423" s="4">
        <v>417</v>
      </c>
      <c r="C423" s="16" t="str">
        <f>IFERROR(INDEX(MasterTable[],MATCH(SearchResults[[#This Row],[Search Result]],MasterTable[Search Rank],0),1),"")</f>
        <v>Manufacturing</v>
      </c>
      <c r="D423" s="16" t="str">
        <f>IFERROR(INDEX(MasterTable[],MATCH(SearchResults[[#This Row],[Search Result]],MasterTable[Search Rank],0),2),"")</f>
        <v>Pulp, Paper and Paperboard Manufacturing</v>
      </c>
      <c r="E423" s="16" t="str">
        <f>IFERROR(INDEX(MasterTable[],MATCH(SearchResults[[#This Row],[Search Result]],MasterTable[Search Rank],0),3),"")</f>
        <v>Packaging Council of Australia</v>
      </c>
      <c r="F423" s="21" t="str">
        <f>IFERROR(INDEX(MasterTable[],MATCH(SearchResults[[#This Row],[Search Result]],MasterTable[Search Rank],0),4),"")</f>
        <v>http://pca.org.au/</v>
      </c>
      <c r="G423" s="21" t="str">
        <f>IFERROR(INDEX(MasterTable[],MATCH(SearchResults[[#This Row],[Search Result]],MasterTable[Search Rank],0),5),"")</f>
        <v>03 9690 1955</v>
      </c>
      <c r="H423" s="21" t="str">
        <f>IFERROR(INDEX(MasterTable[],MATCH(SearchResults[[#This Row],[Search Result]],MasterTable[Search Rank],0),6),"")</f>
        <v>david@pca.org.au</v>
      </c>
      <c r="I423" s="21" t="str">
        <f>IFERROR(INDEX(MasterTable[],MATCH(SearchResults[[#This Row],[Search Result]],MasterTable[Search Rank],0),7),"")</f>
        <v>Level 2, 33 Park Street, South Melbourne VIC 3205</v>
      </c>
    </row>
    <row r="424" spans="2:9" ht="41.25" customHeight="1" x14ac:dyDescent="0.2">
      <c r="B424" s="4">
        <v>418</v>
      </c>
      <c r="C424" s="16" t="str">
        <f>IFERROR(INDEX(MasterTable[],MATCH(SearchResults[[#This Row],[Search Result]],MasterTable[Search Rank],0),1),"")</f>
        <v>Manufacturing</v>
      </c>
      <c r="D424" s="16" t="str">
        <f>IFERROR(INDEX(MasterTable[],MATCH(SearchResults[[#This Row],[Search Result]],MasterTable[Search Rank],0),2),"")</f>
        <v>Pulp, Paper and Paperboard Manufacturing</v>
      </c>
      <c r="E424" s="16" t="str">
        <f>IFERROR(INDEX(MasterTable[],MATCH(SearchResults[[#This Row],[Search Result]],MasterTable[Search Rank],0),3),"")</f>
        <v>Australian Forest Products Association</v>
      </c>
      <c r="F424" s="21" t="str">
        <f>IFERROR(INDEX(MasterTable[],MATCH(SearchResults[[#This Row],[Search Result]],MasterTable[Search Rank],0),4),"")</f>
        <v>http://ausfpa.com.au/</v>
      </c>
      <c r="G424" s="21" t="str">
        <f>IFERROR(INDEX(MasterTable[],MATCH(SearchResults[[#This Row],[Search Result]],MasterTable[Search Rank],0),5),"")</f>
        <v>02 6285 3833</v>
      </c>
      <c r="H424" s="21" t="str">
        <f>IFERROR(INDEX(MasterTable[],MATCH(SearchResults[[#This Row],[Search Result]],MasterTable[Search Rank],0),6),"")</f>
        <v xml:space="preserve"> enquiries@ausfpa.com.au</v>
      </c>
      <c r="I424" s="21" t="str">
        <f>IFERROR(INDEX(MasterTable[],MATCH(SearchResults[[#This Row],[Search Result]],MasterTable[Search Rank],0),7),"")</f>
        <v>PO Box 239, Deakin West ACT 2600</v>
      </c>
    </row>
    <row r="425" spans="2:9" ht="41.25" customHeight="1" x14ac:dyDescent="0.2">
      <c r="B425" s="4">
        <v>419</v>
      </c>
      <c r="C425" s="16" t="str">
        <f>IFERROR(INDEX(MasterTable[],MATCH(SearchResults[[#This Row],[Search Result]],MasterTable[Search Rank],0),1),"")</f>
        <v>Manufacturing</v>
      </c>
      <c r="D425" s="16" t="str">
        <f>IFERROR(INDEX(MasterTable[],MATCH(SearchResults[[#This Row],[Search Result]],MasterTable[Search Rank],0),2),"")</f>
        <v>Pump, Compressor, Heating and Ventilation Equipment Manufacturing</v>
      </c>
      <c r="E425" s="16" t="str">
        <f>IFERROR(INDEX(MasterTable[],MATCH(SearchResults[[#This Row],[Search Result]],MasterTable[Search Rank],0),3),"")</f>
        <v>Pump Industry Australia</v>
      </c>
      <c r="F425" s="21" t="str">
        <f>IFERROR(INDEX(MasterTable[],MATCH(SearchResults[[#This Row],[Search Result]],MasterTable[Search Rank],0),4),"")</f>
        <v>http://pumps.asn.au/</v>
      </c>
      <c r="G425" s="21" t="str">
        <f>IFERROR(INDEX(MasterTable[],MATCH(SearchResults[[#This Row],[Search Result]],MasterTable[Search Rank],0),5),"")</f>
        <v>02 6569 0160</v>
      </c>
      <c r="H425" s="21" t="str">
        <f>IFERROR(INDEX(MasterTable[],MATCH(SearchResults[[#This Row],[Search Result]],MasterTable[Search Rank],0),6),"")</f>
        <v>pumpsaustralia@bigpond.com</v>
      </c>
      <c r="I425" s="21" t="str">
        <f>IFERROR(INDEX(MasterTable[],MATCH(SearchResults[[#This Row],[Search Result]],MasterTable[Search Rank],0),7),"")</f>
        <v>PO Box 55, Stuarts Point NSW 2441</v>
      </c>
    </row>
    <row r="426" spans="2:9" ht="41.25" customHeight="1" x14ac:dyDescent="0.2">
      <c r="B426" s="4">
        <v>420</v>
      </c>
      <c r="C426" s="16" t="str">
        <f>IFERROR(INDEX(MasterTable[],MATCH(SearchResults[[#This Row],[Search Result]],MasterTable[Search Rank],0),1),"")</f>
        <v>Manufacturing</v>
      </c>
      <c r="D426" s="16" t="str">
        <f>IFERROR(INDEX(MasterTable[],MATCH(SearchResults[[#This Row],[Search Result]],MasterTable[Search Rank],0),2),"")</f>
        <v>Pump, Compressor, Heating and Ventilation Equipment Manufacturing</v>
      </c>
      <c r="E426" s="16" t="str">
        <f>IFERROR(INDEX(MasterTable[],MATCH(SearchResults[[#This Row],[Search Result]],MasterTable[Search Rank],0),3),"")</f>
        <v>Compressed Air Association of Australasia</v>
      </c>
      <c r="F426" s="21" t="str">
        <f>IFERROR(INDEX(MasterTable[],MATCH(SearchResults[[#This Row],[Search Result]],MasterTable[Search Rank],0),4),"")</f>
        <v>http://compressedair.net.au/</v>
      </c>
      <c r="G426" s="21" t="str">
        <f>IFERROR(INDEX(MasterTable[],MATCH(SearchResults[[#This Row],[Search Result]],MasterTable[Search Rank],0),5),"")</f>
        <v>03 9867 0227</v>
      </c>
      <c r="H426" s="21" t="str">
        <f>IFERROR(INDEX(MasterTable[],MATCH(SearchResults[[#This Row],[Search Result]],MasterTable[Search Rank],0),6),"")</f>
        <v>info@compressedair.net.au</v>
      </c>
      <c r="I426" s="21" t="str">
        <f>IFERROR(INDEX(MasterTable[],MATCH(SearchResults[[#This Row],[Search Result]],MasterTable[Search Rank],0),7),"")</f>
        <v>PO Box 7622, Melbourne VIC 3004</v>
      </c>
    </row>
    <row r="427" spans="2:9" ht="41.25" customHeight="1" x14ac:dyDescent="0.2">
      <c r="B427" s="4">
        <v>421</v>
      </c>
      <c r="C427" s="16" t="str">
        <f>IFERROR(INDEX(MasterTable[],MATCH(SearchResults[[#This Row],[Search Result]],MasterTable[Search Rank],0),1),"")</f>
        <v>Manufacturing</v>
      </c>
      <c r="D427" s="16" t="str">
        <f>IFERROR(INDEX(MasterTable[],MATCH(SearchResults[[#This Row],[Search Result]],MasterTable[Search Rank],0),2),"")</f>
        <v>Pump, Compressor, Heating and Ventilation Equipment Manufacturing</v>
      </c>
      <c r="E427" s="16" t="str">
        <f>IFERROR(INDEX(MasterTable[],MATCH(SearchResults[[#This Row],[Search Result]],MasterTable[Search Rank],0),3),"")</f>
        <v>Airconditioning and Refrigeration Equipment Manufacturers Association of Australia</v>
      </c>
      <c r="F427" s="21" t="str">
        <f>IFERROR(INDEX(MasterTable[],MATCH(SearchResults[[#This Row],[Search Result]],MasterTable[Search Rank],0),4),"")</f>
        <v>http://www.arema.com.au/</v>
      </c>
      <c r="G427" s="21" t="str">
        <f>IFERROR(INDEX(MasterTable[],MATCH(SearchResults[[#This Row],[Search Result]],MasterTable[Search Rank],0),5),"")</f>
        <v>1300 413 011</v>
      </c>
      <c r="H427" s="21" t="str">
        <f>IFERROR(INDEX(MasterTable[],MATCH(SearchResults[[#This Row],[Search Result]],MasterTable[Search Rank],0),6),"")</f>
        <v>N/A</v>
      </c>
      <c r="I427" s="21" t="str">
        <f>IFERROR(INDEX(MasterTable[],MATCH(SearchResults[[#This Row],[Search Result]],MasterTable[Search Rank],0),7),"")</f>
        <v>PO Box 1615, North Sydney NSW 2059</v>
      </c>
    </row>
    <row r="428" spans="2:9" ht="41.25" customHeight="1" x14ac:dyDescent="0.2">
      <c r="B428" s="4">
        <v>422</v>
      </c>
      <c r="C428" s="16" t="str">
        <f>IFERROR(INDEX(MasterTable[],MATCH(SearchResults[[#This Row],[Search Result]],MasterTable[Search Rank],0),1),"")</f>
        <v>Manufacturing</v>
      </c>
      <c r="D428" s="16" t="str">
        <f>IFERROR(INDEX(MasterTable[],MATCH(SearchResults[[#This Row],[Search Result]],MasterTable[Search Rank],0),2),"")</f>
        <v>Seafood Processing</v>
      </c>
      <c r="E428" s="16" t="str">
        <f>IFERROR(INDEX(MasterTable[],MATCH(SearchResults[[#This Row],[Search Result]],MasterTable[Search Rank],0),3),"")</f>
        <v>Department of Agriculture &amp; Food - Buy West Eat Best</v>
      </c>
      <c r="F428" s="21" t="str">
        <f>IFERROR(INDEX(MasterTable[],MATCH(SearchResults[[#This Row],[Search Result]],MasterTable[Search Rank],0),4),"")</f>
        <v>http://www.buywesteatbest.org.au/</v>
      </c>
      <c r="G428" s="21" t="str">
        <f>IFERROR(INDEX(MasterTable[],MATCH(SearchResults[[#This Row],[Search Result]],MasterTable[Search Rank],0),5),"")</f>
        <v>1800 132 422</v>
      </c>
      <c r="H428" s="21" t="str">
        <f>IFERROR(INDEX(MasterTable[],MATCH(SearchResults[[#This Row],[Search Result]],MasterTable[Search Rank],0),6),"")</f>
        <v>feedback@buywesteatbest.wa.gov.au</v>
      </c>
      <c r="I428" s="21" t="str">
        <f>IFERROR(INDEX(MasterTable[],MATCH(SearchResults[[#This Row],[Search Result]],MasterTable[Search Rank],0),7),"")</f>
        <v>N/A</v>
      </c>
    </row>
    <row r="429" spans="2:9" ht="41.25" customHeight="1" x14ac:dyDescent="0.2">
      <c r="B429" s="4">
        <v>423</v>
      </c>
      <c r="C429" s="16" t="str">
        <f>IFERROR(INDEX(MasterTable[],MATCH(SearchResults[[#This Row],[Search Result]],MasterTable[Search Rank],0),1),"")</f>
        <v>Manufacturing</v>
      </c>
      <c r="D429" s="16" t="str">
        <f>IFERROR(INDEX(MasterTable[],MATCH(SearchResults[[#This Row],[Search Result]],MasterTable[Search Rank],0),2),"")</f>
        <v>Seafood Processing</v>
      </c>
      <c r="E429" s="16" t="str">
        <f>IFERROR(INDEX(MasterTable[],MATCH(SearchResults[[#This Row],[Search Result]],MasterTable[Search Rank],0),3),"")</f>
        <v>See also headings under Agriculture, Forestry &amp; Fishing.</v>
      </c>
      <c r="F429" s="21" t="str">
        <f>IFERROR(INDEX(MasterTable[],MATCH(SearchResults[[#This Row],[Search Result]],MasterTable[Search Rank],0),4),"")</f>
        <v>N/A</v>
      </c>
      <c r="G429" s="21" t="str">
        <f>IFERROR(INDEX(MasterTable[],MATCH(SearchResults[[#This Row],[Search Result]],MasterTable[Search Rank],0),5),"")</f>
        <v>N/A</v>
      </c>
      <c r="H429" s="21" t="str">
        <f>IFERROR(INDEX(MasterTable[],MATCH(SearchResults[[#This Row],[Search Result]],MasterTable[Search Rank],0),6),"")</f>
        <v>N/A</v>
      </c>
      <c r="I429" s="21" t="str">
        <f>IFERROR(INDEX(MasterTable[],MATCH(SearchResults[[#This Row],[Search Result]],MasterTable[Search Rank],0),7),"")</f>
        <v>N/A</v>
      </c>
    </row>
    <row r="430" spans="2:9" ht="41.25" customHeight="1" x14ac:dyDescent="0.2">
      <c r="B430" s="4">
        <v>424</v>
      </c>
      <c r="C430" s="16" t="str">
        <f>IFERROR(INDEX(MasterTable[],MATCH(SearchResults[[#This Row],[Search Result]],MasterTable[Search Rank],0),1),"")</f>
        <v>Manufacturing</v>
      </c>
      <c r="D430" s="16" t="str">
        <f>IFERROR(INDEX(MasterTable[],MATCH(SearchResults[[#This Row],[Search Result]],MasterTable[Search Rank],0),2),"")</f>
        <v>Structural Metal Product Manufacturing</v>
      </c>
      <c r="E430" s="16" t="str">
        <f>IFERROR(INDEX(MasterTable[],MATCH(SearchResults[[#This Row],[Search Result]],MasterTable[Search Rank],0),3),"")</f>
        <v>Steel Reinforcement Institute of Australia</v>
      </c>
      <c r="F430" s="21" t="str">
        <f>IFERROR(INDEX(MasterTable[],MATCH(SearchResults[[#This Row],[Search Result]],MasterTable[Search Rank],0),4),"")</f>
        <v>http://www.sria.com.au/</v>
      </c>
      <c r="G430" s="21" t="str">
        <f>IFERROR(INDEX(MasterTable[],MATCH(SearchResults[[#This Row],[Search Result]],MasterTable[Search Rank],0),5),"")</f>
        <v>02 9144 2602 </v>
      </c>
      <c r="H430" s="21" t="str">
        <f>IFERROR(INDEX(MasterTable[],MATCH(SearchResults[[#This Row],[Search Result]],MasterTable[Search Rank],0),6),"")</f>
        <v>info@sria.com.au</v>
      </c>
      <c r="I430" s="21" t="str">
        <f>IFERROR(INDEX(MasterTable[],MATCH(SearchResults[[#This Row],[Search Result]],MasterTable[Search Rank],0),7),"")</f>
        <v>Suite 1, Level 1, Building 1, 20 Bridge Street, Pymble NSW 2073</v>
      </c>
    </row>
    <row r="431" spans="2:9" ht="41.25" customHeight="1" x14ac:dyDescent="0.2">
      <c r="B431" s="4">
        <v>425</v>
      </c>
      <c r="C431" s="16" t="str">
        <f>IFERROR(INDEX(MasterTable[],MATCH(SearchResults[[#This Row],[Search Result]],MasterTable[Search Rank],0),1),"")</f>
        <v>Manufacturing</v>
      </c>
      <c r="D431" s="16" t="str">
        <f>IFERROR(INDEX(MasterTable[],MATCH(SearchResults[[#This Row],[Search Result]],MasterTable[Search Rank],0),2),"")</f>
        <v>Structural Metal Product Manufacturing</v>
      </c>
      <c r="E431" s="16" t="str">
        <f>IFERROR(INDEX(MasterTable[],MATCH(SearchResults[[#This Row],[Search Result]],MasterTable[Search Rank],0),3),"")</f>
        <v>Metal Roofing &amp; Cladding Association of Australia</v>
      </c>
      <c r="F431" s="21" t="str">
        <f>IFERROR(INDEX(MasterTable[],MATCH(SearchResults[[#This Row],[Search Result]],MasterTable[Search Rank],0),4),"")</f>
        <v>http://www.mrcaa.com.au/</v>
      </c>
      <c r="G431" s="21" t="str">
        <f>IFERROR(INDEX(MasterTable[],MATCH(SearchResults[[#This Row],[Search Result]],MasterTable[Search Rank],0),5),"")</f>
        <v>02 9296 6660</v>
      </c>
      <c r="H431" s="21" t="str">
        <f>IFERROR(INDEX(MasterTable[],MATCH(SearchResults[[#This Row],[Search Result]],MasterTable[Search Rank],0),6),"")</f>
        <v>mrcaa@mrcaa.com.au</v>
      </c>
      <c r="I431" s="21" t="str">
        <f>IFERROR(INDEX(MasterTable[],MATCH(SearchResults[[#This Row],[Search Result]],MasterTable[Search Rank],0),7),"")</f>
        <v>52 Parramatta Road, Forest Lodge NSW 2037</v>
      </c>
    </row>
    <row r="432" spans="2:9" ht="41.25" customHeight="1" x14ac:dyDescent="0.2">
      <c r="B432" s="4">
        <v>426</v>
      </c>
      <c r="C432" s="16" t="str">
        <f>IFERROR(INDEX(MasterTable[],MATCH(SearchResults[[#This Row],[Search Result]],MasterTable[Search Rank],0),1),"")</f>
        <v>Manufacturing</v>
      </c>
      <c r="D432" s="16" t="str">
        <f>IFERROR(INDEX(MasterTable[],MATCH(SearchResults[[#This Row],[Search Result]],MasterTable[Search Rank],0),2),"")</f>
        <v>Structural Metal Product Manufacturing</v>
      </c>
      <c r="E432" s="16" t="str">
        <f>IFERROR(INDEX(MasterTable[],MATCH(SearchResults[[#This Row],[Search Result]],MasterTable[Search Rank],0),3),"")</f>
        <v>Modular Building Industry Association Australia</v>
      </c>
      <c r="F432" s="21" t="str">
        <f>IFERROR(INDEX(MasterTable[],MATCH(SearchResults[[#This Row],[Search Result]],MasterTable[Search Rank],0),4),"")</f>
        <v>http://www.mbiaa.com.au/</v>
      </c>
      <c r="G432" s="21" t="str">
        <f>IFERROR(INDEX(MasterTable[],MATCH(SearchResults[[#This Row],[Search Result]],MasterTable[Search Rank],0),5),"")</f>
        <v>03 9867 0227</v>
      </c>
      <c r="H432" s="21" t="str">
        <f>IFERROR(INDEX(MasterTable[],MATCH(SearchResults[[#This Row],[Search Result]],MasterTable[Search Rank],0),6),"")</f>
        <v>info@MBIAA.com.au</v>
      </c>
      <c r="I432" s="21" t="str">
        <f>IFERROR(INDEX(MasterTable[],MATCH(SearchResults[[#This Row],[Search Result]],MasterTable[Search Rank],0),7),"")</f>
        <v>PO Box 7622, Melbourne VIC 3004</v>
      </c>
    </row>
    <row r="433" spans="2:9" ht="41.25" customHeight="1" x14ac:dyDescent="0.2">
      <c r="B433" s="4">
        <v>427</v>
      </c>
      <c r="C433" s="16" t="str">
        <f>IFERROR(INDEX(MasterTable[],MATCH(SearchResults[[#This Row],[Search Result]],MasterTable[Search Rank],0),1),"")</f>
        <v>Manufacturing</v>
      </c>
      <c r="D433" s="16" t="str">
        <f>IFERROR(INDEX(MasterTable[],MATCH(SearchResults[[#This Row],[Search Result]],MasterTable[Search Rank],0),2),"")</f>
        <v>Structural Metal Product Manufacturing</v>
      </c>
      <c r="E433" s="16" t="str">
        <f>IFERROR(INDEX(MasterTable[],MATCH(SearchResults[[#This Row],[Search Result]],MasterTable[Search Rank],0),3),"")</f>
        <v>Architectural Door Hardware Association</v>
      </c>
      <c r="F433" s="21" t="str">
        <f>IFERROR(INDEX(MasterTable[],MATCH(SearchResults[[#This Row],[Search Result]],MasterTable[Search Rank],0),4),"")</f>
        <v>http://www.adha.net.au/</v>
      </c>
      <c r="G433" s="21" t="str">
        <f>IFERROR(INDEX(MasterTable[],MATCH(SearchResults[[#This Row],[Search Result]],MasterTable[Search Rank],0),5),"")</f>
        <v>03 9445 9219</v>
      </c>
      <c r="H433" s="21" t="str">
        <f>IFERROR(INDEX(MasterTable[],MATCH(SearchResults[[#This Row],[Search Result]],MasterTable[Search Rank],0),6),"")</f>
        <v>N/A</v>
      </c>
      <c r="I433" s="21" t="str">
        <f>IFERROR(INDEX(MasterTable[],MATCH(SearchResults[[#This Row],[Search Result]],MasterTable[Search Rank],0),7),"")</f>
        <v>PO Box 1092, Torquay VIC 3228</v>
      </c>
    </row>
    <row r="434" spans="2:9" ht="41.25" customHeight="1" x14ac:dyDescent="0.2">
      <c r="B434" s="4">
        <v>428</v>
      </c>
      <c r="C434" s="16" t="str">
        <f>IFERROR(INDEX(MasterTable[],MATCH(SearchResults[[#This Row],[Search Result]],MasterTable[Search Rank],0),1),"")</f>
        <v>Manufacturing</v>
      </c>
      <c r="D434" s="16" t="str">
        <f>IFERROR(INDEX(MasterTable[],MATCH(SearchResults[[#This Row],[Search Result]],MasterTable[Search Rank],0),2),"")</f>
        <v>Sugar and Confectionery Manufacturing</v>
      </c>
      <c r="E434" s="16" t="str">
        <f>IFERROR(INDEX(MasterTable[],MATCH(SearchResults[[#This Row],[Search Result]],MasterTable[Search Rank],0),3),"")</f>
        <v>Australian Sugar Milling Council</v>
      </c>
      <c r="F434" s="21" t="str">
        <f>IFERROR(INDEX(MasterTable[],MATCH(SearchResults[[#This Row],[Search Result]],MasterTable[Search Rank],0),4),"")</f>
        <v>http://asmc.com.au/</v>
      </c>
      <c r="G434" s="21" t="str">
        <f>IFERROR(INDEX(MasterTable[],MATCH(SearchResults[[#This Row],[Search Result]],MasterTable[Search Rank],0),5),"")</f>
        <v>07 3231 5000</v>
      </c>
      <c r="H434" s="21" t="str">
        <f>IFERROR(INDEX(MasterTable[],MATCH(SearchResults[[#This Row],[Search Result]],MasterTable[Search Rank],0),6),"")</f>
        <v>N/A</v>
      </c>
      <c r="I434" s="21" t="str">
        <f>IFERROR(INDEX(MasterTable[],MATCH(SearchResults[[#This Row],[Search Result]],MasterTable[Search Rank],0),7),"")</f>
        <v>GPO Box 945, Brisbane QLD 4001</v>
      </c>
    </row>
    <row r="435" spans="2:9" ht="41.25" customHeight="1" x14ac:dyDescent="0.2">
      <c r="B435" s="4">
        <v>429</v>
      </c>
      <c r="C435" s="16" t="str">
        <f>IFERROR(INDEX(MasterTable[],MATCH(SearchResults[[#This Row],[Search Result]],MasterTable[Search Rank],0),1),"")</f>
        <v>Manufacturing</v>
      </c>
      <c r="D435" s="16" t="str">
        <f>IFERROR(INDEX(MasterTable[],MATCH(SearchResults[[#This Row],[Search Result]],MasterTable[Search Rank],0),2),"")</f>
        <v>Sugar and Confectionery Manufacturing</v>
      </c>
      <c r="E435" s="16" t="str">
        <f>IFERROR(INDEX(MasterTable[],MATCH(SearchResults[[#This Row],[Search Result]],MasterTable[Search Rank],0),3),"")</f>
        <v>Confectionery Manufacturers of Australasia</v>
      </c>
      <c r="F435" s="21" t="str">
        <f>IFERROR(INDEX(MasterTable[],MATCH(SearchResults[[#This Row],[Search Result]],MasterTable[Search Rank],0),4),"")</f>
        <v>N/A</v>
      </c>
      <c r="G435" s="21" t="str">
        <f>IFERROR(INDEX(MasterTable[],MATCH(SearchResults[[#This Row],[Search Result]],MasterTable[Search Rank],0),5),"")</f>
        <v>03 9813 1600</v>
      </c>
      <c r="H435" s="21" t="str">
        <f>IFERROR(INDEX(MasterTable[],MATCH(SearchResults[[#This Row],[Search Result]],MasterTable[Search Rank],0),6),"")</f>
        <v>N/A</v>
      </c>
      <c r="I435" s="21" t="str">
        <f>IFERROR(INDEX(MasterTable[],MATCH(SearchResults[[#This Row],[Search Result]],MasterTable[Search Rank],0),7),"")</f>
        <v>Level 2, 689 Burke Road, Camberwell VIC 3124</v>
      </c>
    </row>
    <row r="436" spans="2:9" ht="41.25" customHeight="1" x14ac:dyDescent="0.2">
      <c r="B436" s="4">
        <v>430</v>
      </c>
      <c r="C436" s="16" t="str">
        <f>IFERROR(INDEX(MasterTable[],MATCH(SearchResults[[#This Row],[Search Result]],MasterTable[Search Rank],0),1),"")</f>
        <v>Manufacturing</v>
      </c>
      <c r="D436" s="16" t="str">
        <f>IFERROR(INDEX(MasterTable[],MATCH(SearchResults[[#This Row],[Search Result]],MasterTable[Search Rank],0),2),"")</f>
        <v>Textile Manufacturing</v>
      </c>
      <c r="E436" s="16" t="str">
        <f>IFERROR(INDEX(MasterTable[],MATCH(SearchResults[[#This Row],[Search Result]],MasterTable[Search Rank],0),3),"")</f>
        <v>Australian Wool Industries Secretariat Incorporated</v>
      </c>
      <c r="F436" s="21" t="str">
        <f>IFERROR(INDEX(MasterTable[],MATCH(SearchResults[[#This Row],[Search Result]],MasterTable[Search Rank],0),4),"")</f>
        <v>http://www.woolindustries.org/</v>
      </c>
      <c r="G436" s="21" t="str">
        <f>IFERROR(INDEX(MasterTable[],MATCH(SearchResults[[#This Row],[Search Result]],MasterTable[Search Rank],0),5),"")</f>
        <v>03 9311 0103</v>
      </c>
      <c r="H436" s="21" t="str">
        <f>IFERROR(INDEX(MasterTable[],MATCH(SearchResults[[#This Row],[Search Result]],MasterTable[Search Rank],0),6),"")</f>
        <v>awis@woolindustries.org</v>
      </c>
      <c r="I436" s="21" t="str">
        <f>IFERROR(INDEX(MasterTable[],MATCH(SearchResults[[#This Row],[Search Result]],MasterTable[Search Rank],0),7),"")</f>
        <v>Unit 9, 42-46 Vella Drive, Sunshine West VIC 3020</v>
      </c>
    </row>
    <row r="437" spans="2:9" ht="41.25" customHeight="1" x14ac:dyDescent="0.2">
      <c r="B437" s="4">
        <v>431</v>
      </c>
      <c r="C437" s="16" t="str">
        <f>IFERROR(INDEX(MasterTable[],MATCH(SearchResults[[#This Row],[Search Result]],MasterTable[Search Rank],0),1),"")</f>
        <v>Manufacturing</v>
      </c>
      <c r="D437" s="16" t="str">
        <f>IFERROR(INDEX(MasterTable[],MATCH(SearchResults[[#This Row],[Search Result]],MasterTable[Search Rank],0),2),"")</f>
        <v>Textile Manufacturing</v>
      </c>
      <c r="E437" s="16" t="str">
        <f>IFERROR(INDEX(MasterTable[],MATCH(SearchResults[[#This Row],[Search Result]],MasterTable[Search Rank],0),3),"")</f>
        <v>Specialised Textiles Association</v>
      </c>
      <c r="F437" s="21" t="str">
        <f>IFERROR(INDEX(MasterTable[],MATCH(SearchResults[[#This Row],[Search Result]],MasterTable[Search Rank],0),4),"")</f>
        <v>http://www.specialisedtextiles.com.au/</v>
      </c>
      <c r="G437" s="21" t="str">
        <f>IFERROR(INDEX(MasterTable[],MATCH(SearchResults[[#This Row],[Search Result]],MasterTable[Search Rank],0),5),"")</f>
        <v>03 9521 2114</v>
      </c>
      <c r="H437" s="21" t="str">
        <f>IFERROR(INDEX(MasterTable[],MATCH(SearchResults[[#This Row],[Search Result]],MasterTable[Search Rank],0),6),"")</f>
        <v>N/A</v>
      </c>
      <c r="I437" s="21" t="str">
        <f>IFERROR(INDEX(MasterTable[],MATCH(SearchResults[[#This Row],[Search Result]],MasterTable[Search Rank],0),7),"")</f>
        <v>Suite 102, 22 St Kilda Rd, St Kilda VIC 3182</v>
      </c>
    </row>
    <row r="438" spans="2:9" ht="41.25" customHeight="1" x14ac:dyDescent="0.2">
      <c r="B438" s="4">
        <v>432</v>
      </c>
      <c r="C438" s="16" t="str">
        <f>IFERROR(INDEX(MasterTable[],MATCH(SearchResults[[#This Row],[Search Result]],MasterTable[Search Rank],0),1),"")</f>
        <v>Manufacturing</v>
      </c>
      <c r="D438" s="16" t="str">
        <f>IFERROR(INDEX(MasterTable[],MATCH(SearchResults[[#This Row],[Search Result]],MasterTable[Search Rank],0),2),"")</f>
        <v>Textile Manufacturing</v>
      </c>
      <c r="E438" s="16" t="str">
        <f>IFERROR(INDEX(MasterTable[],MATCH(SearchResults[[#This Row],[Search Result]],MasterTable[Search Rank],0),3),"")</f>
        <v>WA Fibre and Textile Association</v>
      </c>
      <c r="F438" s="21" t="str">
        <f>IFERROR(INDEX(MasterTable[],MATCH(SearchResults[[#This Row],[Search Result]],MasterTable[Search Rank],0),4),"")</f>
        <v>http://wafta.com.au/</v>
      </c>
      <c r="G438" s="21" t="str">
        <f>IFERROR(INDEX(MasterTable[],MATCH(SearchResults[[#This Row],[Search Result]],MasterTable[Search Rank],0),5),"")</f>
        <v>N/A</v>
      </c>
      <c r="H438" s="21" t="str">
        <f>IFERROR(INDEX(MasterTable[],MATCH(SearchResults[[#This Row],[Search Result]],MasterTable[Search Rank],0),6),"")</f>
        <v>N/A</v>
      </c>
      <c r="I438" s="21" t="str">
        <f>IFERROR(INDEX(MasterTable[],MATCH(SearchResults[[#This Row],[Search Result]],MasterTable[Search Rank],0),7),"")</f>
        <v>PO Box 211, Inglewood WA 6932</v>
      </c>
    </row>
    <row r="439" spans="2:9" ht="41.25" customHeight="1" x14ac:dyDescent="0.2">
      <c r="B439" s="4">
        <v>433</v>
      </c>
      <c r="C439" s="16" t="str">
        <f>IFERROR(INDEX(MasterTable[],MATCH(SearchResults[[#This Row],[Search Result]],MasterTable[Search Rank],0),1),"")</f>
        <v>Manufacturing</v>
      </c>
      <c r="D439" s="16" t="str">
        <f>IFERROR(INDEX(MasterTable[],MATCH(SearchResults[[#This Row],[Search Result]],MasterTable[Search Rank],0),2),"")</f>
        <v>Textile Manufacturing</v>
      </c>
      <c r="E439" s="16" t="str">
        <f>IFERROR(INDEX(MasterTable[],MATCH(SearchResults[[#This Row],[Search Result]],MasterTable[Search Rank],0),3),"")</f>
        <v>Council of Textile and Fashion</v>
      </c>
      <c r="F439" s="21" t="str">
        <f>IFERROR(INDEX(MasterTable[],MATCH(SearchResults[[#This Row],[Search Result]],MasterTable[Search Rank],0),4),"")</f>
        <v>http://www.counciloftextileandfashion.com/</v>
      </c>
      <c r="G439" s="21" t="str">
        <f>IFERROR(INDEX(MasterTable[],MATCH(SearchResults[[#This Row],[Search Result]],MasterTable[Search Rank],0),5),"")</f>
        <v>0412 706 677</v>
      </c>
      <c r="H439" s="21" t="str">
        <f>IFERROR(INDEX(MasterTable[],MATCH(SearchResults[[#This Row],[Search Result]],MasterTable[Search Rank],0),6),"")</f>
        <v>info@tfia.com.au</v>
      </c>
      <c r="I439" s="21" t="str">
        <f>IFERROR(INDEX(MasterTable[],MATCH(SearchResults[[#This Row],[Search Result]],MasterTable[Search Rank],0),7),"")</f>
        <v>P.O Box 23, Lynbrook VIC 3975</v>
      </c>
    </row>
    <row r="440" spans="2:9" ht="41.25" customHeight="1" x14ac:dyDescent="0.2">
      <c r="B440" s="4">
        <v>434</v>
      </c>
      <c r="C440" s="16" t="str">
        <f>IFERROR(INDEX(MasterTable[],MATCH(SearchResults[[#This Row],[Search Result]],MasterTable[Search Rank],0),1),"")</f>
        <v>Manufacturing</v>
      </c>
      <c r="D440" s="16" t="str">
        <f>IFERROR(INDEX(MasterTable[],MATCH(SearchResults[[#This Row],[Search Result]],MasterTable[Search Rank],0),2),"")</f>
        <v>Textile Manufacturing</v>
      </c>
      <c r="E440" s="16" t="str">
        <f>IFERROR(INDEX(MasterTable[],MATCH(SearchResults[[#This Row],[Search Result]],MasterTable[Search Rank],0),3),"")</f>
        <v>Technical Textiles and Nonwoven Association</v>
      </c>
      <c r="F440" s="21" t="str">
        <f>IFERROR(INDEX(MasterTable[],MATCH(SearchResults[[#This Row],[Search Result]],MasterTable[Search Rank],0),4),"")</f>
        <v>http://ttna.com.au/</v>
      </c>
      <c r="G440" s="21" t="str">
        <f>IFERROR(INDEX(MasterTable[],MATCH(SearchResults[[#This Row],[Search Result]],MasterTable[Search Rank],0),5),"")</f>
        <v>03 9429 9884</v>
      </c>
      <c r="H440" s="21" t="str">
        <f>IFERROR(INDEX(MasterTable[],MATCH(SearchResults[[#This Row],[Search Result]],MasterTable[Search Rank],0),6),"")</f>
        <v>kerryn@ttna.com.au</v>
      </c>
      <c r="I440" s="21" t="str">
        <f>IFERROR(INDEX(MasterTable[],MATCH(SearchResults[[#This Row],[Search Result]],MasterTable[Search Rank],0),7),"")</f>
        <v>PO Box 344, Hawthorn VIC 3122</v>
      </c>
    </row>
    <row r="441" spans="2:9" ht="41.25" customHeight="1" x14ac:dyDescent="0.2">
      <c r="B441" s="4">
        <v>435</v>
      </c>
      <c r="C441" s="16" t="str">
        <f>IFERROR(INDEX(MasterTable[],MATCH(SearchResults[[#This Row],[Search Result]],MasterTable[Search Rank],0),1),"")</f>
        <v>Manufacturing</v>
      </c>
      <c r="D441" s="16" t="str">
        <f>IFERROR(INDEX(MasterTable[],MATCH(SearchResults[[#This Row],[Search Result]],MasterTable[Search Rank],0),2),"")</f>
        <v>Textile Manufacturing</v>
      </c>
      <c r="E441" s="16" t="str">
        <f>IFERROR(INDEX(MasterTable[],MATCH(SearchResults[[#This Row],[Search Result]],MasterTable[Search Rank],0),3),"")</f>
        <v>Australian Hide Skin &amp; Leather Exporters Association Inc</v>
      </c>
      <c r="F441" s="21" t="str">
        <f>IFERROR(INDEX(MasterTable[],MATCH(SearchResults[[#This Row],[Search Result]],MasterTable[Search Rank],0),4),"")</f>
        <v>http://ahslea.com.au/</v>
      </c>
      <c r="G441" s="21" t="str">
        <f>IFERROR(INDEX(MasterTable[],MATCH(SearchResults[[#This Row],[Search Result]],MasterTable[Search Rank],0),5),"")</f>
        <v>07 4661 9911</v>
      </c>
      <c r="H441" s="21" t="str">
        <f>IFERROR(INDEX(MasterTable[],MATCH(SearchResults[[#This Row],[Search Result]],MasterTable[Search Rank],0),6),"")</f>
        <v>dennis.king@ahslea.com.au</v>
      </c>
      <c r="I441" s="21" t="str">
        <f>IFERROR(INDEX(MasterTable[],MATCH(SearchResults[[#This Row],[Search Result]],MasterTable[Search Rank],0),7),"")</f>
        <v>PO Box 963, Warwick QLD 4370</v>
      </c>
    </row>
    <row r="442" spans="2:9" ht="41.25" customHeight="1" x14ac:dyDescent="0.2">
      <c r="B442" s="4">
        <v>436</v>
      </c>
      <c r="C442" s="16" t="str">
        <f>IFERROR(INDEX(MasterTable[],MATCH(SearchResults[[#This Row],[Search Result]],MasterTable[Search Rank],0),1),"")</f>
        <v>Manufacturing</v>
      </c>
      <c r="D442" s="16" t="str">
        <f>IFERROR(INDEX(MasterTable[],MATCH(SearchResults[[#This Row],[Search Result]],MasterTable[Search Rank],0),2),"")</f>
        <v>Textile Manufacturing</v>
      </c>
      <c r="E442" s="16" t="str">
        <f>IFERROR(INDEX(MasterTable[],MATCH(SearchResults[[#This Row],[Search Result]],MasterTable[Search Rank],0),3),"")</f>
        <v>Blind Manufacturers Association of Australia</v>
      </c>
      <c r="F442" s="21" t="str">
        <f>IFERROR(INDEX(MasterTable[],MATCH(SearchResults[[#This Row],[Search Result]],MasterTable[Search Rank],0),4),"")</f>
        <v>http://bmaa.net.au/</v>
      </c>
      <c r="G442" s="21" t="str">
        <f>IFERROR(INDEX(MasterTable[],MATCH(SearchResults[[#This Row],[Search Result]],MasterTable[Search Rank],0),5),"")</f>
        <v>07 3801 8811</v>
      </c>
      <c r="H442" s="21" t="str">
        <f>IFERROR(INDEX(MasterTable[],MATCH(SearchResults[[#This Row],[Search Result]],MasterTable[Search Rank],0),6),"")</f>
        <v>info@bmaa.net.au</v>
      </c>
      <c r="I442" s="21" t="str">
        <f>IFERROR(INDEX(MasterTable[],MATCH(SearchResults[[#This Row],[Search Result]],MasterTable[Search Rank],0),7),"")</f>
        <v>PO Box 6906, Upper Mt Gravatt QLD 4122</v>
      </c>
    </row>
    <row r="443" spans="2:9" ht="41.25" customHeight="1" x14ac:dyDescent="0.2">
      <c r="B443" s="4">
        <v>437</v>
      </c>
      <c r="C443" s="16" t="str">
        <f>IFERROR(INDEX(MasterTable[],MATCH(SearchResults[[#This Row],[Search Result]],MasterTable[Search Rank],0),1),"")</f>
        <v>Manufacturing</v>
      </c>
      <c r="D443" s="16" t="str">
        <f>IFERROR(INDEX(MasterTable[],MATCH(SearchResults[[#This Row],[Search Result]],MasterTable[Search Rank],0),2),"")</f>
        <v>Textile Manufacturing</v>
      </c>
      <c r="E443" s="16" t="str">
        <f>IFERROR(INDEX(MasterTable[],MATCH(SearchResults[[#This Row],[Search Result]],MasterTable[Search Rank],0),3),"")</f>
        <v>Carpet Institute of Australia</v>
      </c>
      <c r="F443" s="21" t="str">
        <f>IFERROR(INDEX(MasterTable[],MATCH(SearchResults[[#This Row],[Search Result]],MasterTable[Search Rank],0),4),"")</f>
        <v>http://www.carpetinstitute.com.au/</v>
      </c>
      <c r="G443" s="21" t="str">
        <f>IFERROR(INDEX(MasterTable[],MATCH(SearchResults[[#This Row],[Search Result]],MasterTable[Search Rank],0),5),"")</f>
        <v>1800 188 822</v>
      </c>
      <c r="H443" s="21" t="str">
        <f>IFERROR(INDEX(MasterTable[],MATCH(SearchResults[[#This Row],[Search Result]],MasterTable[Search Rank],0),6),"")</f>
        <v>info@carpetoz.com.au</v>
      </c>
      <c r="I443" s="21" t="str">
        <f>IFERROR(INDEX(MasterTable[],MATCH(SearchResults[[#This Row],[Search Result]],MasterTable[Search Rank],0),7),"")</f>
        <v>PO Box 7172, St Kilda Road, Melbourne VIC 3004</v>
      </c>
    </row>
    <row r="444" spans="2:9" ht="41.25" customHeight="1" x14ac:dyDescent="0.2">
      <c r="B444" s="4">
        <v>438</v>
      </c>
      <c r="C444" s="16" t="str">
        <f>IFERROR(INDEX(MasterTable[],MATCH(SearchResults[[#This Row],[Search Result]],MasterTable[Search Rank],0),1),"")</f>
        <v>Manufacturing</v>
      </c>
      <c r="D444" s="16" t="str">
        <f>IFERROR(INDEX(MasterTable[],MATCH(SearchResults[[#This Row],[Search Result]],MasterTable[Search Rank],0),2),"")</f>
        <v>Textile Manufacturing</v>
      </c>
      <c r="E444" s="16" t="str">
        <f>IFERROR(INDEX(MasterTable[],MATCH(SearchResults[[#This Row],[Search Result]],MasterTable[Search Rank],0),3),"")</f>
        <v>Window Coverings Association of Australia Inc</v>
      </c>
      <c r="F444" s="21" t="str">
        <f>IFERROR(INDEX(MasterTable[],MATCH(SearchResults[[#This Row],[Search Result]],MasterTable[Search Rank],0),4),"")</f>
        <v>http://www.wcaa.com.au/</v>
      </c>
      <c r="G444" s="21" t="str">
        <f>IFERROR(INDEX(MasterTable[],MATCH(SearchResults[[#This Row],[Search Result]],MasterTable[Search Rank],0),5),"")</f>
        <v>0430 123 540</v>
      </c>
      <c r="H444" s="21" t="str">
        <f>IFERROR(INDEX(MasterTable[],MATCH(SearchResults[[#This Row],[Search Result]],MasterTable[Search Rank],0),6),"")</f>
        <v>wa@wcaa.com.au</v>
      </c>
      <c r="I444" s="21" t="str">
        <f>IFERROR(INDEX(MasterTable[],MATCH(SearchResults[[#This Row],[Search Result]],MasterTable[Search Rank],0),7),"")</f>
        <v>PO Box 20, Joondalup WA 6919</v>
      </c>
    </row>
    <row r="445" spans="2:9" ht="41.25" customHeight="1" x14ac:dyDescent="0.2">
      <c r="B445" s="4">
        <v>439</v>
      </c>
      <c r="C445" s="16" t="str">
        <f>IFERROR(INDEX(MasterTable[],MATCH(SearchResults[[#This Row],[Search Result]],MasterTable[Search Rank],0),1),"")</f>
        <v>Manufacturing</v>
      </c>
      <c r="D445" s="16" t="str">
        <f>IFERROR(INDEX(MasterTable[],MATCH(SearchResults[[#This Row],[Search Result]],MasterTable[Search Rank],0),2),"")</f>
        <v>Train, Ship &amp; Airplane Manufacturing</v>
      </c>
      <c r="E445" s="16" t="str">
        <f>IFERROR(INDEX(MasterTable[],MATCH(SearchResults[[#This Row],[Search Result]],MasterTable[Search Rank],0),3),"")</f>
        <v>Australian Shipbuilders Association</v>
      </c>
      <c r="F445" s="21" t="str">
        <f>IFERROR(INDEX(MasterTable[],MATCH(SearchResults[[#This Row],[Search Result]],MasterTable[Search Rank],0),4),"")</f>
        <v>http://www.shipbuilders.com.au/</v>
      </c>
      <c r="G445" s="21" t="str">
        <f>IFERROR(INDEX(MasterTable[],MATCH(SearchResults[[#This Row],[Search Result]],MasterTable[Search Rank],0),5),"")</f>
        <v>07 5597 3522</v>
      </c>
      <c r="H445" s="21" t="str">
        <f>IFERROR(INDEX(MasterTable[],MATCH(SearchResults[[#This Row],[Search Result]],MasterTable[Search Rank],0),6),"")</f>
        <v>ceo@shipbuilders.com.au</v>
      </c>
      <c r="I445" s="21" t="str">
        <f>IFERROR(INDEX(MasterTable[],MATCH(SearchResults[[#This Row],[Search Result]],MasterTable[Search Rank],0),7),"")</f>
        <v>PO Box 756, Ashmore City QLD 4214</v>
      </c>
    </row>
    <row r="446" spans="2:9" ht="41.25" customHeight="1" x14ac:dyDescent="0.2">
      <c r="B446" s="4">
        <v>440</v>
      </c>
      <c r="C446" s="16" t="str">
        <f>IFERROR(INDEX(MasterTable[],MATCH(SearchResults[[#This Row],[Search Result]],MasterTable[Search Rank],0),1),"")</f>
        <v>Manufacturing</v>
      </c>
      <c r="D446" s="16" t="str">
        <f>IFERROR(INDEX(MasterTable[],MATCH(SearchResults[[#This Row],[Search Result]],MasterTable[Search Rank],0),2),"")</f>
        <v>Train, Ship &amp; Airplane Manufacturing</v>
      </c>
      <c r="E446" s="16" t="str">
        <f>IFERROR(INDEX(MasterTable[],MATCH(SearchResults[[#This Row],[Search Result]],MasterTable[Search Rank],0),3),"")</f>
        <v>Australian Shipbuilding &amp; Repair Group</v>
      </c>
      <c r="F446" s="21" t="str">
        <f>IFERROR(INDEX(MasterTable[],MATCH(SearchResults[[#This Row],[Search Result]],MasterTable[Search Rank],0),4),"")</f>
        <v>http://www.asrg.asn.au/</v>
      </c>
      <c r="G446" s="21" t="str">
        <f>IFERROR(INDEX(MasterTable[],MATCH(SearchResults[[#This Row],[Search Result]],MasterTable[Search Rank],0),5),"")</f>
        <v>07 5597 3550</v>
      </c>
      <c r="H446" s="21" t="str">
        <f>IFERROR(INDEX(MasterTable[],MATCH(SearchResults[[#This Row],[Search Result]],MasterTable[Search Rank],0),6),"")</f>
        <v>info@asrg.asn.au</v>
      </c>
      <c r="I446" s="21" t="str">
        <f>IFERROR(INDEX(MasterTable[],MATCH(SearchResults[[#This Row],[Search Result]],MasterTable[Search Rank],0),7),"")</f>
        <v>PO Box 756, Ashmore City QLD 4214</v>
      </c>
    </row>
    <row r="447" spans="2:9" ht="41.25" customHeight="1" x14ac:dyDescent="0.2">
      <c r="B447" s="4">
        <v>441</v>
      </c>
      <c r="C447" s="16" t="str">
        <f>IFERROR(INDEX(MasterTable[],MATCH(SearchResults[[#This Row],[Search Result]],MasterTable[Search Rank],0),1),"")</f>
        <v>Manufacturing</v>
      </c>
      <c r="D447" s="16" t="str">
        <f>IFERROR(INDEX(MasterTable[],MATCH(SearchResults[[#This Row],[Search Result]],MasterTable[Search Rank],0),2),"")</f>
        <v>Train, Ship &amp; Airplane Manufacturing</v>
      </c>
      <c r="E447" s="16" t="str">
        <f>IFERROR(INDEX(MasterTable[],MATCH(SearchResults[[#This Row],[Search Result]],MasterTable[Search Rank],0),3),"")</f>
        <v>Boating Industry Association</v>
      </c>
      <c r="F447" s="21" t="str">
        <f>IFERROR(INDEX(MasterTable[],MATCH(SearchResults[[#This Row],[Search Result]],MasterTable[Search Rank],0),4),"")</f>
        <v>http://www.bia.org.au/</v>
      </c>
      <c r="G447" s="21" t="str">
        <f>IFERROR(INDEX(MasterTable[],MATCH(SearchResults[[#This Row],[Search Result]],MasterTable[Search Rank],0),5),"")</f>
        <v>02 9438 2077</v>
      </c>
      <c r="H447" s="21" t="str">
        <f>IFERROR(INDEX(MasterTable[],MATCH(SearchResults[[#This Row],[Search Result]],MasterTable[Search Rank],0),6),"")</f>
        <v>info@bia.org.au</v>
      </c>
      <c r="I447" s="21" t="str">
        <f>IFERROR(INDEX(MasterTable[],MATCH(SearchResults[[#This Row],[Search Result]],MasterTable[Search Rank],0),7),"")</f>
        <v xml:space="preserve">PO Box 1204, Crows News NSW 1585 </v>
      </c>
    </row>
    <row r="448" spans="2:9" ht="41.25" customHeight="1" x14ac:dyDescent="0.2">
      <c r="B448" s="4">
        <v>442</v>
      </c>
      <c r="C448" s="16" t="str">
        <f>IFERROR(INDEX(MasterTable[],MATCH(SearchResults[[#This Row],[Search Result]],MasterTable[Search Rank],0),1),"")</f>
        <v>Manufacturing</v>
      </c>
      <c r="D448" s="16" t="str">
        <f>IFERROR(INDEX(MasterTable[],MATCH(SearchResults[[#This Row],[Search Result]],MasterTable[Search Rank],0),2),"")</f>
        <v>Train, Ship &amp; Airplane Manufacturing</v>
      </c>
      <c r="E448" s="16" t="str">
        <f>IFERROR(INDEX(MasterTable[],MATCH(SearchResults[[#This Row],[Search Result]],MasterTable[Search Rank],0),3),"")</f>
        <v>Australasian Railway Association</v>
      </c>
      <c r="F448" s="21" t="str">
        <f>IFERROR(INDEX(MasterTable[],MATCH(SearchResults[[#This Row],[Search Result]],MasterTable[Search Rank],0),4),"")</f>
        <v>https://ara.net.au/</v>
      </c>
      <c r="G448" s="21" t="str">
        <f>IFERROR(INDEX(MasterTable[],MATCH(SearchResults[[#This Row],[Search Result]],MasterTable[Search Rank],0),5),"")</f>
        <v>02 6270 4501</v>
      </c>
      <c r="H448" s="21" t="str">
        <f>IFERROR(INDEX(MasterTable[],MATCH(SearchResults[[#This Row],[Search Result]],MasterTable[Search Rank],0),6),"")</f>
        <v>ara@ara.net.au</v>
      </c>
      <c r="I448" s="21" t="str">
        <f>IFERROR(INDEX(MasterTable[],MATCH(SearchResults[[#This Row],[Search Result]],MasterTable[Search Rank],0),7),"")</f>
        <v xml:space="preserve">PO Box 4608, Kingston ACT 2604 </v>
      </c>
    </row>
    <row r="449" spans="2:9" ht="41.25" customHeight="1" x14ac:dyDescent="0.2">
      <c r="B449" s="4">
        <v>443</v>
      </c>
      <c r="C449" s="16" t="str">
        <f>IFERROR(INDEX(MasterTable[],MATCH(SearchResults[[#This Row],[Search Result]],MasterTable[Search Rank],0),1),"")</f>
        <v>Manufacturing</v>
      </c>
      <c r="D449" s="16" t="str">
        <f>IFERROR(INDEX(MasterTable[],MATCH(SearchResults[[#This Row],[Search Result]],MasterTable[Search Rank],0),2),"")</f>
        <v>Train, Ship &amp; Airplane Manufacturing</v>
      </c>
      <c r="E449" s="16" t="str">
        <f>IFERROR(INDEX(MasterTable[],MATCH(SearchResults[[#This Row],[Search Result]],MasterTable[Search Rank],0),3),"")</f>
        <v>Aviation Maintenance Repair and Overhaul Business Association Inc.</v>
      </c>
      <c r="F449" s="21" t="str">
        <f>IFERROR(INDEX(MasterTable[],MATCH(SearchResults[[#This Row],[Search Result]],MasterTable[Search Rank],0),4),"")</f>
        <v>http://amroba.org.au/</v>
      </c>
      <c r="G449" s="21" t="str">
        <f>IFERROR(INDEX(MasterTable[],MATCH(SearchResults[[#This Row],[Search Result]],MasterTable[Search Rank],0),5),"")</f>
        <v>02 9759 2715</v>
      </c>
      <c r="H449" s="21" t="str">
        <f>IFERROR(INDEX(MasterTable[],MATCH(SearchResults[[#This Row],[Search Result]],MasterTable[Search Rank],0),6),"")</f>
        <v>propbits@propbits.com.au</v>
      </c>
      <c r="I449" s="21" t="str">
        <f>IFERROR(INDEX(MasterTable[],MATCH(SearchResults[[#This Row],[Search Result]],MasterTable[Search Rank],0),7),"")</f>
        <v>PO Box CP 443, Condell Park, NSW 2200</v>
      </c>
    </row>
    <row r="450" spans="2:9" ht="41.25" customHeight="1" x14ac:dyDescent="0.2">
      <c r="B450" s="4">
        <v>444</v>
      </c>
      <c r="C450" s="16" t="str">
        <f>IFERROR(INDEX(MasterTable[],MATCH(SearchResults[[#This Row],[Search Result]],MasterTable[Search Rank],0),1),"")</f>
        <v>Manufacturing</v>
      </c>
      <c r="D450" s="16" t="str">
        <f>IFERROR(INDEX(MasterTable[],MATCH(SearchResults[[#This Row],[Search Result]],MasterTable[Search Rank],0),2),"")</f>
        <v>Wood Product Manufacturing</v>
      </c>
      <c r="E450" s="16" t="str">
        <f>IFERROR(INDEX(MasterTable[],MATCH(SearchResults[[#This Row],[Search Result]],MasterTable[Search Rank],0),3),"")</f>
        <v>Australian Forest Products Association</v>
      </c>
      <c r="F450" s="21" t="str">
        <f>IFERROR(INDEX(MasterTable[],MATCH(SearchResults[[#This Row],[Search Result]],MasterTable[Search Rank],0),4),"")</f>
        <v>http://ausfpa.com.au/</v>
      </c>
      <c r="G450" s="21" t="str">
        <f>IFERROR(INDEX(MasterTable[],MATCH(SearchResults[[#This Row],[Search Result]],MasterTable[Search Rank],0),5),"")</f>
        <v>02 6285 3833</v>
      </c>
      <c r="H450" s="21" t="str">
        <f>IFERROR(INDEX(MasterTable[],MATCH(SearchResults[[#This Row],[Search Result]],MasterTable[Search Rank],0),6),"")</f>
        <v xml:space="preserve"> enquiries@ausfpa.com.au</v>
      </c>
      <c r="I450" s="21" t="str">
        <f>IFERROR(INDEX(MasterTable[],MATCH(SearchResults[[#This Row],[Search Result]],MasterTable[Search Rank],0),7),"")</f>
        <v>PO Box 239, Deakin West ACT 2600</v>
      </c>
    </row>
    <row r="451" spans="2:9" ht="41.25" customHeight="1" x14ac:dyDescent="0.2">
      <c r="B451" s="4">
        <v>445</v>
      </c>
      <c r="C451" s="16" t="str">
        <f>IFERROR(INDEX(MasterTable[],MATCH(SearchResults[[#This Row],[Search Result]],MasterTable[Search Rank],0),1),"")</f>
        <v>Manufacturing</v>
      </c>
      <c r="D451" s="16" t="str">
        <f>IFERROR(INDEX(MasterTable[],MATCH(SearchResults[[#This Row],[Search Result]],MasterTable[Search Rank],0),2),"")</f>
        <v>Wood Product Manufacturing</v>
      </c>
      <c r="E451" s="16" t="str">
        <f>IFERROR(INDEX(MasterTable[],MATCH(SearchResults[[#This Row],[Search Result]],MasterTable[Search Rank],0),3),"")</f>
        <v>Australasian Timber Flooring Association</v>
      </c>
      <c r="F451" s="21" t="str">
        <f>IFERROR(INDEX(MasterTable[],MATCH(SearchResults[[#This Row],[Search Result]],MasterTable[Search Rank],0),4),"")</f>
        <v>https://www.atfa.com.au/</v>
      </c>
      <c r="G451" s="21" t="str">
        <f>IFERROR(INDEX(MasterTable[],MATCH(SearchResults[[#This Row],[Search Result]],MasterTable[Search Rank],0),5),"")</f>
        <v>1300 361 693</v>
      </c>
      <c r="H451" s="21" t="str">
        <f>IFERROR(INDEX(MasterTable[],MATCH(SearchResults[[#This Row],[Search Result]],MasterTable[Search Rank],0),6),"")</f>
        <v>admin@atfa.com.au</v>
      </c>
      <c r="I451" s="21" t="str">
        <f>IFERROR(INDEX(MasterTable[],MATCH(SearchResults[[#This Row],[Search Result]],MasterTable[Search Rank],0),7),"")</f>
        <v>11 Oleander Avenue, Shelly Beach QLD 4551</v>
      </c>
    </row>
    <row r="452" spans="2:9" ht="41.25" customHeight="1" x14ac:dyDescent="0.2">
      <c r="B452" s="4">
        <v>446</v>
      </c>
      <c r="C452" s="16" t="str">
        <f>IFERROR(INDEX(MasterTable[],MATCH(SearchResults[[#This Row],[Search Result]],MasterTable[Search Rank],0),1),"")</f>
        <v>Manufacturing</v>
      </c>
      <c r="D452" s="16" t="str">
        <f>IFERROR(INDEX(MasterTable[],MATCH(SearchResults[[#This Row],[Search Result]],MasterTable[Search Rank],0),2),"")</f>
        <v>Wood Product Manufacturing</v>
      </c>
      <c r="E452" s="16" t="str">
        <f>IFERROR(INDEX(MasterTable[],MATCH(SearchResults[[#This Row],[Search Result]],MasterTable[Search Rank],0),3),"")</f>
        <v>Engineered Wood Products Association of Australasia</v>
      </c>
      <c r="F452" s="21" t="str">
        <f>IFERROR(INDEX(MasterTable[],MATCH(SearchResults[[#This Row],[Search Result]],MasterTable[Search Rank],0),4),"")</f>
        <v>http://www.ewp.asn.au/</v>
      </c>
      <c r="G452" s="21" t="str">
        <f>IFERROR(INDEX(MasterTable[],MATCH(SearchResults[[#This Row],[Search Result]],MasterTable[Search Rank],0),5),"")</f>
        <v>07 3250 3700</v>
      </c>
      <c r="H452" s="21" t="str">
        <f>IFERROR(INDEX(MasterTable[],MATCH(SearchResults[[#This Row],[Search Result]],MasterTable[Search Rank],0),6),"")</f>
        <v>inbox@ewp.asn.au</v>
      </c>
      <c r="I452" s="21" t="str">
        <f>IFERROR(INDEX(MasterTable[],MATCH(SearchResults[[#This Row],[Search Result]],MasterTable[Search Rank],0),7),"")</f>
        <v>PO Box 2108, Fortitude Valley BC QLD 4006</v>
      </c>
    </row>
    <row r="453" spans="2:9" ht="41.25" customHeight="1" x14ac:dyDescent="0.2">
      <c r="B453" s="4">
        <v>447</v>
      </c>
      <c r="C453" s="16" t="str">
        <f>IFERROR(INDEX(MasterTable[],MATCH(SearchResults[[#This Row],[Search Result]],MasterTable[Search Rank],0),1),"")</f>
        <v>Manufacturing</v>
      </c>
      <c r="D453" s="16" t="str">
        <f>IFERROR(INDEX(MasterTable[],MATCH(SearchResults[[#This Row],[Search Result]],MasterTable[Search Rank],0),2),"")</f>
        <v>Wood Product Manufacturing</v>
      </c>
      <c r="E453" s="16" t="str">
        <f>IFERROR(INDEX(MasterTable[],MATCH(SearchResults[[#This Row],[Search Result]],MasterTable[Search Rank],0),3),"")</f>
        <v>Timber Trade Industrial Association</v>
      </c>
      <c r="F453" s="21" t="str">
        <f>IFERROR(INDEX(MasterTable[],MATCH(SearchResults[[#This Row],[Search Result]],MasterTable[Search Rank],0),4),"")</f>
        <v>http://ttia.asn.au/</v>
      </c>
      <c r="G453" s="21" t="str">
        <f>IFERROR(INDEX(MasterTable[],MATCH(SearchResults[[#This Row],[Search Result]],MasterTable[Search Rank],0),5),"")</f>
        <v>02 9264 0011</v>
      </c>
      <c r="H453" s="21" t="str">
        <f>IFERROR(INDEX(MasterTable[],MATCH(SearchResults[[#This Row],[Search Result]],MasterTable[Search Rank],0),6),"")</f>
        <v>ttia@ttia.asn.au</v>
      </c>
      <c r="I453" s="21" t="str">
        <f>IFERROR(INDEX(MasterTable[],MATCH(SearchResults[[#This Row],[Search Result]],MasterTable[Search Rank],0),7),"")</f>
        <v>PO Box 236, Darlinghurst NSW 1300.</v>
      </c>
    </row>
    <row r="454" spans="2:9" ht="41.25" customHeight="1" x14ac:dyDescent="0.2">
      <c r="B454" s="4">
        <v>448</v>
      </c>
      <c r="C454" s="16" t="str">
        <f>IFERROR(INDEX(MasterTable[],MATCH(SearchResults[[#This Row],[Search Result]],MasterTable[Search Rank],0),1),"")</f>
        <v>Manufacturing</v>
      </c>
      <c r="D454" s="16" t="str">
        <f>IFERROR(INDEX(MasterTable[],MATCH(SearchResults[[#This Row],[Search Result]],MasterTable[Search Rank],0),2),"")</f>
        <v>Wood Product Manufacturing</v>
      </c>
      <c r="E454" s="16" t="str">
        <f>IFERROR(INDEX(MasterTable[],MATCH(SearchResults[[#This Row],[Search Result]],MasterTable[Search Rank],0),3),"")</f>
        <v>Timber Veneer Association of Australia</v>
      </c>
      <c r="F454" s="21" t="str">
        <f>IFERROR(INDEX(MasterTable[],MATCH(SearchResults[[#This Row],[Search Result]],MasterTable[Search Rank],0),4),"")</f>
        <v>http://timberveneer.asn.au/</v>
      </c>
      <c r="G454" s="21" t="str">
        <f>IFERROR(INDEX(MasterTable[],MATCH(SearchResults[[#This Row],[Search Result]],MasterTable[Search Rank],0),5),"")</f>
        <v>1300 303 982</v>
      </c>
      <c r="H454" s="21" t="str">
        <f>IFERROR(INDEX(MasterTable[],MATCH(SearchResults[[#This Row],[Search Result]],MasterTable[Search Rank],0),6),"")</f>
        <v>info@timberveneer.asn.au</v>
      </c>
      <c r="I454" s="21" t="str">
        <f>IFERROR(INDEX(MasterTable[],MATCH(SearchResults[[#This Row],[Search Result]],MasterTable[Search Rank],0),7),"")</f>
        <v>N/A</v>
      </c>
    </row>
    <row r="455" spans="2:9" ht="41.25" customHeight="1" x14ac:dyDescent="0.2">
      <c r="B455" s="4">
        <v>449</v>
      </c>
      <c r="C455" s="16" t="str">
        <f>IFERROR(INDEX(MasterTable[],MATCH(SearchResults[[#This Row],[Search Result]],MasterTable[Search Rank],0),1),"")</f>
        <v>Manufacturing</v>
      </c>
      <c r="D455" s="16" t="str">
        <f>IFERROR(INDEX(MasterTable[],MATCH(SearchResults[[#This Row],[Search Result]],MasterTable[Search Rank],0),2),"")</f>
        <v>Wood Product Manufacturing</v>
      </c>
      <c r="E455" s="16" t="str">
        <f>IFERROR(INDEX(MasterTable[],MATCH(SearchResults[[#This Row],[Search Result]],MasterTable[Search Rank],0),3),"")</f>
        <v>Also see Agriculture, Forestry &amp; Fishing.</v>
      </c>
      <c r="F455" s="21" t="str">
        <f>IFERROR(INDEX(MasterTable[],MATCH(SearchResults[[#This Row],[Search Result]],MasterTable[Search Rank],0),4),"")</f>
        <v>N/A</v>
      </c>
      <c r="G455" s="21" t="str">
        <f>IFERROR(INDEX(MasterTable[],MATCH(SearchResults[[#This Row],[Search Result]],MasterTable[Search Rank],0),5),"")</f>
        <v>N/A</v>
      </c>
      <c r="H455" s="21" t="str">
        <f>IFERROR(INDEX(MasterTable[],MATCH(SearchResults[[#This Row],[Search Result]],MasterTable[Search Rank],0),6),"")</f>
        <v>N/A</v>
      </c>
      <c r="I455" s="21" t="str">
        <f>IFERROR(INDEX(MasterTable[],MATCH(SearchResults[[#This Row],[Search Result]],MasterTable[Search Rank],0),7),"")</f>
        <v>N/A</v>
      </c>
    </row>
    <row r="456" spans="2:9" ht="41.25" customHeight="1" x14ac:dyDescent="0.2">
      <c r="B456" s="4">
        <v>450</v>
      </c>
      <c r="C456" s="16" t="str">
        <f>IFERROR(INDEX(MasterTable[],MATCH(SearchResults[[#This Row],[Search Result]],MasterTable[Search Rank],0),1),"")</f>
        <v>Mining</v>
      </c>
      <c r="D456" s="16" t="str">
        <f>IFERROR(INDEX(MasterTable[],MATCH(SearchResults[[#This Row],[Search Result]],MasterTable[Search Rank],0),2),"")</f>
        <v>Coal Mining</v>
      </c>
      <c r="E456" s="16" t="str">
        <f>IFERROR(INDEX(MasterTable[],MATCH(SearchResults[[#This Row],[Search Result]],MasterTable[Search Rank],0),3),"")</f>
        <v>Minerals Council of Australia</v>
      </c>
      <c r="F456" s="21" t="str">
        <f>IFERROR(INDEX(MasterTable[],MATCH(SearchResults[[#This Row],[Search Result]],MasterTable[Search Rank],0),4),"")</f>
        <v>http://www.minerals.org.au/</v>
      </c>
      <c r="G456" s="21" t="str">
        <f>IFERROR(INDEX(MasterTable[],MATCH(SearchResults[[#This Row],[Search Result]],MasterTable[Search Rank],0),5),"")</f>
        <v>02 6233 0600</v>
      </c>
      <c r="H456" s="21" t="str">
        <f>IFERROR(INDEX(MasterTable[],MATCH(SearchResults[[#This Row],[Search Result]],MasterTable[Search Rank],0),6),"")</f>
        <v>info@minerals.org.au</v>
      </c>
      <c r="I456" s="21" t="str">
        <f>IFERROR(INDEX(MasterTable[],MATCH(SearchResults[[#This Row],[Search Result]],MasterTable[Search Rank],0),7),"")</f>
        <v>PO Box 4497, Kingston ACT 2604</v>
      </c>
    </row>
    <row r="457" spans="2:9" ht="41.25" customHeight="1" x14ac:dyDescent="0.2">
      <c r="B457" s="4">
        <v>451</v>
      </c>
      <c r="C457" s="16" t="str">
        <f>IFERROR(INDEX(MasterTable[],MATCH(SearchResults[[#This Row],[Search Result]],MasterTable[Search Rank],0),1),"")</f>
        <v>Mining</v>
      </c>
      <c r="D457" s="16" t="str">
        <f>IFERROR(INDEX(MasterTable[],MATCH(SearchResults[[#This Row],[Search Result]],MasterTable[Search Rank],0),2),"")</f>
        <v>Construction Material Mining</v>
      </c>
      <c r="E457" s="16" t="str">
        <f>IFERROR(INDEX(MasterTable[],MATCH(SearchResults[[#This Row],[Search Result]],MasterTable[Search Rank],0),3),"")</f>
        <v>The Institute of Quarrying Australia</v>
      </c>
      <c r="F457" s="21" t="str">
        <f>IFERROR(INDEX(MasterTable[],MATCH(SearchResults[[#This Row],[Search Result]],MasterTable[Search Rank],0),4),"")</f>
        <v>https://www.quarry.com.au/</v>
      </c>
      <c r="G457" s="21" t="str">
        <f>IFERROR(INDEX(MasterTable[],MATCH(SearchResults[[#This Row],[Search Result]],MasterTable[Search Rank],0),5),"")</f>
        <v>0417 027 928</v>
      </c>
      <c r="H457" s="21" t="str">
        <f>IFERROR(INDEX(MasterTable[],MATCH(SearchResults[[#This Row],[Search Result]],MasterTable[Search Rank],0),6),"")</f>
        <v>wa-admin@quarry.com.au</v>
      </c>
      <c r="I457" s="21" t="str">
        <f>IFERROR(INDEX(MasterTable[],MATCH(SearchResults[[#This Row],[Search Result]],MasterTable[Search Rank],0),7),"")</f>
        <v>PO Box 739, Como WA 6952</v>
      </c>
    </row>
    <row r="458" spans="2:9" ht="41.25" customHeight="1" x14ac:dyDescent="0.2">
      <c r="B458" s="4">
        <v>452</v>
      </c>
      <c r="C458" s="16" t="str">
        <f>IFERROR(INDEX(MasterTable[],MATCH(SearchResults[[#This Row],[Search Result]],MasterTable[Search Rank],0),1),"")</f>
        <v>Mining</v>
      </c>
      <c r="D458" s="16" t="str">
        <f>IFERROR(INDEX(MasterTable[],MATCH(SearchResults[[#This Row],[Search Result]],MasterTable[Search Rank],0),2),"")</f>
        <v>Construction Material Mining</v>
      </c>
      <c r="E458" s="16" t="str">
        <f>IFERROR(INDEX(MasterTable[],MATCH(SearchResults[[#This Row],[Search Result]],MasterTable[Search Rank],0),3),"")</f>
        <v>Cement Concrete &amp; Aggregates Australia</v>
      </c>
      <c r="F458" s="21" t="str">
        <f>IFERROR(INDEX(MasterTable[],MATCH(SearchResults[[#This Row],[Search Result]],MasterTable[Search Rank],0),4),"")</f>
        <v>http://www.concrete.net.au/</v>
      </c>
      <c r="G458" s="21" t="str">
        <f>IFERROR(INDEX(MasterTable[],MATCH(SearchResults[[#This Row],[Search Result]],MasterTable[Search Rank],0),5),"")</f>
        <v>08 9389 4452</v>
      </c>
      <c r="H458" s="21" t="str">
        <f>IFERROR(INDEX(MasterTable[],MATCH(SearchResults[[#This Row],[Search Result]],MasterTable[Search Rank],0),6),"")</f>
        <v>info@ccaa.com.au </v>
      </c>
      <c r="I458" s="21" t="str">
        <f>IFERROR(INDEX(MasterTable[],MATCH(SearchResults[[#This Row],[Search Result]],MasterTable[Search Rank],0),7),"")</f>
        <v>45 Ventnor Avenue, West Perth WA 6005</v>
      </c>
    </row>
    <row r="459" spans="2:9" ht="41.25" customHeight="1" x14ac:dyDescent="0.2">
      <c r="B459" s="4">
        <v>453</v>
      </c>
      <c r="C459" s="16" t="str">
        <f>IFERROR(INDEX(MasterTable[],MATCH(SearchResults[[#This Row],[Search Result]],MasterTable[Search Rank],0),1),"")</f>
        <v>Mining</v>
      </c>
      <c r="D459" s="16" t="str">
        <f>IFERROR(INDEX(MasterTable[],MATCH(SearchResults[[#This Row],[Search Result]],MasterTable[Search Rank],0),2),"")</f>
        <v>Construction Material Mining</v>
      </c>
      <c r="E459" s="16" t="str">
        <f>IFERROR(INDEX(MasterTable[],MATCH(SearchResults[[#This Row],[Search Result]],MasterTable[Search Rank],0),3),"")</f>
        <v>Sand Producers Association of WA</v>
      </c>
      <c r="F459" s="21" t="str">
        <f>IFERROR(INDEX(MasterTable[],MATCH(SearchResults[[#This Row],[Search Result]],MasterTable[Search Rank],0),4),"")</f>
        <v>http://www.sandproducerswa.com.au/</v>
      </c>
      <c r="G459" s="21" t="str">
        <f>IFERROR(INDEX(MasterTable[],MATCH(SearchResults[[#This Row],[Search Result]],MasterTable[Search Rank],0),5),"")</f>
        <v>0417 027 928 </v>
      </c>
      <c r="H459" s="21" t="str">
        <f>IFERROR(INDEX(MasterTable[],MATCH(SearchResults[[#This Row],[Search Result]],MasterTable[Search Rank],0),6),"")</f>
        <v>admin@sandproducerswa.com.au </v>
      </c>
      <c r="I459" s="21" t="str">
        <f>IFERROR(INDEX(MasterTable[],MATCH(SearchResults[[#This Row],[Search Result]],MasterTable[Search Rank],0),7),"")</f>
        <v>PO Box 739, Como WA 6952</v>
      </c>
    </row>
    <row r="460" spans="2:9" ht="41.25" customHeight="1" x14ac:dyDescent="0.2">
      <c r="B460" s="4">
        <v>454</v>
      </c>
      <c r="C460" s="16" t="str">
        <f>IFERROR(INDEX(MasterTable[],MATCH(SearchResults[[#This Row],[Search Result]],MasterTable[Search Rank],0),1),"")</f>
        <v>Mining</v>
      </c>
      <c r="D460" s="16" t="str">
        <f>IFERROR(INDEX(MasterTable[],MATCH(SearchResults[[#This Row],[Search Result]],MasterTable[Search Rank],0),2),"")</f>
        <v>Exploration &amp; Mining Support Services</v>
      </c>
      <c r="E460" s="16" t="str">
        <f>IFERROR(INDEX(MasterTable[],MATCH(SearchResults[[#This Row],[Search Result]],MasterTable[Search Rank],0),3),"")</f>
        <v>Petroleum Exploration Society of Australia</v>
      </c>
      <c r="F460" s="21" t="str">
        <f>IFERROR(INDEX(MasterTable[],MATCH(SearchResults[[#This Row],[Search Result]],MasterTable[Search Rank],0),4),"")</f>
        <v>https://www.pesa.com.au/</v>
      </c>
      <c r="G460" s="21" t="str">
        <f>IFERROR(INDEX(MasterTable[],MATCH(SearchResults[[#This Row],[Search Result]],MasterTable[Search Rank],0),5),"")</f>
        <v>08 9427 0812</v>
      </c>
      <c r="H460" s="21" t="str">
        <f>IFERROR(INDEX(MasterTable[],MATCH(SearchResults[[#This Row],[Search Result]],MasterTable[Search Rank],0),6),"")</f>
        <v>wa-secretary@pesa.com.au</v>
      </c>
      <c r="I460" s="21" t="str">
        <f>IFERROR(INDEX(MasterTable[],MATCH(SearchResults[[#This Row],[Search Result]],MasterTable[Search Rank],0),7),"")</f>
        <v>PO Box 8463, Perth Business Centre, WA 6849</v>
      </c>
    </row>
    <row r="461" spans="2:9" ht="41.25" customHeight="1" x14ac:dyDescent="0.2">
      <c r="B461" s="4">
        <v>455</v>
      </c>
      <c r="C461" s="16" t="str">
        <f>IFERROR(INDEX(MasterTable[],MATCH(SearchResults[[#This Row],[Search Result]],MasterTable[Search Rank],0),1),"")</f>
        <v>Mining</v>
      </c>
      <c r="D461" s="16" t="str">
        <f>IFERROR(INDEX(MasterTable[],MATCH(SearchResults[[#This Row],[Search Result]],MasterTable[Search Rank],0),2),"")</f>
        <v>Exploration &amp; Mining Support Services</v>
      </c>
      <c r="E461" s="16" t="str">
        <f>IFERROR(INDEX(MasterTable[],MATCH(SearchResults[[#This Row],[Search Result]],MasterTable[Search Rank],0),3),"")</f>
        <v>Mining and Energy Services Council of Australia</v>
      </c>
      <c r="F461" s="21" t="str">
        <f>IFERROR(INDEX(MasterTable[],MATCH(SearchResults[[#This Row],[Search Result]],MasterTable[Search Rank],0),4),"")</f>
        <v>http://www.mesca.com.au/</v>
      </c>
      <c r="G461" s="21" t="str">
        <f>IFERROR(INDEX(MasterTable[],MATCH(SearchResults[[#This Row],[Search Result]],MasterTable[Search Rank],0),5),"")</f>
        <v>07 3244 1740</v>
      </c>
      <c r="H461" s="21" t="str">
        <f>IFERROR(INDEX(MasterTable[],MATCH(SearchResults[[#This Row],[Search Result]],MasterTable[Search Rank],0),6),"")</f>
        <v>N/A</v>
      </c>
      <c r="I461" s="21" t="str">
        <f>IFERROR(INDEX(MasterTable[],MATCH(SearchResults[[#This Row],[Search Result]],MasterTable[Search Rank],0),7),"")</f>
        <v>N/A</v>
      </c>
    </row>
    <row r="462" spans="2:9" ht="41.25" customHeight="1" x14ac:dyDescent="0.2">
      <c r="B462" s="4">
        <v>456</v>
      </c>
      <c r="C462" s="16" t="str">
        <f>IFERROR(INDEX(MasterTable[],MATCH(SearchResults[[#This Row],[Search Result]],MasterTable[Search Rank],0),1),"")</f>
        <v>Mining</v>
      </c>
      <c r="D462" s="16" t="str">
        <f>IFERROR(INDEX(MasterTable[],MATCH(SearchResults[[#This Row],[Search Result]],MasterTable[Search Rank],0),2),"")</f>
        <v>Exploration &amp; Mining Support Services</v>
      </c>
      <c r="E462" s="16" t="str">
        <f>IFERROR(INDEX(MasterTable[],MATCH(SearchResults[[#This Row],[Search Result]],MasterTable[Search Rank],0),3),"")</f>
        <v>AustMine</v>
      </c>
      <c r="F462" s="21" t="str">
        <f>IFERROR(INDEX(MasterTable[],MATCH(SearchResults[[#This Row],[Search Result]],MasterTable[Search Rank],0),4),"")</f>
        <v>http://www.austmine.com.au/</v>
      </c>
      <c r="G462" s="21" t="str">
        <f>IFERROR(INDEX(MasterTable[],MATCH(SearchResults[[#This Row],[Search Result]],MasterTable[Search Rank],0),5),"")</f>
        <v>02 9357 4660</v>
      </c>
      <c r="H462" s="21" t="str">
        <f>IFERROR(INDEX(MasterTable[],MATCH(SearchResults[[#This Row],[Search Result]],MasterTable[Search Rank],0),6),"")</f>
        <v>megan.edwards@austmine.com.au </v>
      </c>
      <c r="I462" s="21" t="str">
        <f>IFERROR(INDEX(MasterTable[],MATCH(SearchResults[[#This Row],[Search Result]],MasterTable[Search Rank],0),7),"")</f>
        <v>Suite 206, 80 William Street, Sydney NSW 2011</v>
      </c>
    </row>
    <row r="463" spans="2:9" ht="41.25" customHeight="1" x14ac:dyDescent="0.2">
      <c r="B463" s="4">
        <v>457</v>
      </c>
      <c r="C463" s="16" t="str">
        <f>IFERROR(INDEX(MasterTable[],MATCH(SearchResults[[#This Row],[Search Result]],MasterTable[Search Rank],0),1),"")</f>
        <v>Mining</v>
      </c>
      <c r="D463" s="16" t="str">
        <f>IFERROR(INDEX(MasterTable[],MATCH(SearchResults[[#This Row],[Search Result]],MasterTable[Search Rank],0),2),"")</f>
        <v>General</v>
      </c>
      <c r="E463" s="16" t="str">
        <f>IFERROR(INDEX(MasterTable[],MATCH(SearchResults[[#This Row],[Search Result]],MasterTable[Search Rank],0),3),"")</f>
        <v>Association of Mining and Exploration Companies</v>
      </c>
      <c r="F463" s="21" t="str">
        <f>IFERROR(INDEX(MasterTable[],MATCH(SearchResults[[#This Row],[Search Result]],MasterTable[Search Rank],0),4),"")</f>
        <v>http://www.amec.org.au/</v>
      </c>
      <c r="G463" s="21" t="str">
        <f>IFERROR(INDEX(MasterTable[],MATCH(SearchResults[[#This Row],[Search Result]],MasterTable[Search Rank],0),5),"")</f>
        <v>08 9320 5150</v>
      </c>
      <c r="H463" s="21" t="str">
        <f>IFERROR(INDEX(MasterTable[],MATCH(SearchResults[[#This Row],[Search Result]],MasterTable[Search Rank],0),6),"")</f>
        <v>N/A</v>
      </c>
      <c r="I463" s="21" t="str">
        <f>IFERROR(INDEX(MasterTable[],MATCH(SearchResults[[#This Row],[Search Result]],MasterTable[Search Rank],0),7),"")</f>
        <v>PO Box 948, West Perth WA 6872</v>
      </c>
    </row>
    <row r="464" spans="2:9" ht="41.25" customHeight="1" x14ac:dyDescent="0.2">
      <c r="B464" s="4">
        <v>458</v>
      </c>
      <c r="C464" s="16" t="str">
        <f>IFERROR(INDEX(MasterTable[],MATCH(SearchResults[[#This Row],[Search Result]],MasterTable[Search Rank],0),1),"")</f>
        <v>Mining</v>
      </c>
      <c r="D464" s="16" t="str">
        <f>IFERROR(INDEX(MasterTable[],MATCH(SearchResults[[#This Row],[Search Result]],MasterTable[Search Rank],0),2),"")</f>
        <v>General</v>
      </c>
      <c r="E464" s="16" t="str">
        <f>IFERROR(INDEX(MasterTable[],MATCH(SearchResults[[#This Row],[Search Result]],MasterTable[Search Rank],0),3),"")</f>
        <v>Australian Mining Association</v>
      </c>
      <c r="F464" s="21" t="str">
        <f>IFERROR(INDEX(MasterTable[],MATCH(SearchResults[[#This Row],[Search Result]],MasterTable[Search Rank],0),4),"")</f>
        <v>http://www.australianminingassociation.org.au/</v>
      </c>
      <c r="G464" s="21" t="str">
        <f>IFERROR(INDEX(MasterTable[],MATCH(SearchResults[[#This Row],[Search Result]],MasterTable[Search Rank],0),5),"")</f>
        <v>02 9938 4388</v>
      </c>
      <c r="H464" s="21" t="str">
        <f>IFERROR(INDEX(MasterTable[],MATCH(SearchResults[[#This Row],[Search Result]],MasterTable[Search Rank],0),6),"")</f>
        <v>N/A</v>
      </c>
      <c r="I464" s="21" t="str">
        <f>IFERROR(INDEX(MasterTable[],MATCH(SearchResults[[#This Row],[Search Result]],MasterTable[Search Rank],0),7),"")</f>
        <v>PO Box 7269, Warringah Mall, Brookvale NSW 2100</v>
      </c>
    </row>
    <row r="465" spans="2:9" ht="41.25" customHeight="1" x14ac:dyDescent="0.2">
      <c r="B465" s="4">
        <v>459</v>
      </c>
      <c r="C465" s="16" t="str">
        <f>IFERROR(INDEX(MasterTable[],MATCH(SearchResults[[#This Row],[Search Result]],MasterTable[Search Rank],0),1),"")</f>
        <v>Mining</v>
      </c>
      <c r="D465" s="16" t="str">
        <f>IFERROR(INDEX(MasterTable[],MATCH(SearchResults[[#This Row],[Search Result]],MasterTable[Search Rank],0),2),"")</f>
        <v>General</v>
      </c>
      <c r="E465" s="16" t="str">
        <f>IFERROR(INDEX(MasterTable[],MATCH(SearchResults[[#This Row],[Search Result]],MasterTable[Search Rank],0),3),"")</f>
        <v>Australian Mines and Metals Association</v>
      </c>
      <c r="F465" s="21" t="str">
        <f>IFERROR(INDEX(MasterTable[],MATCH(SearchResults[[#This Row],[Search Result]],MasterTable[Search Rank],0),4),"")</f>
        <v>http://www.amma.org.au/</v>
      </c>
      <c r="G465" s="21" t="str">
        <f>IFERROR(INDEX(MasterTable[],MATCH(SearchResults[[#This Row],[Search Result]],MasterTable[Search Rank],0),5),"")</f>
        <v>08 6218 0700</v>
      </c>
      <c r="H465" s="21" t="str">
        <f>IFERROR(INDEX(MasterTable[],MATCH(SearchResults[[#This Row],[Search Result]],MasterTable[Search Rank],0),6),"")</f>
        <v>N/A</v>
      </c>
      <c r="I465" s="21" t="str">
        <f>IFERROR(INDEX(MasterTable[],MATCH(SearchResults[[#This Row],[Search Result]],MasterTable[Search Rank],0),7),"")</f>
        <v>Level 7, 12 St Georges Terrace, Perth WA 6000</v>
      </c>
    </row>
    <row r="466" spans="2:9" ht="41.25" customHeight="1" x14ac:dyDescent="0.2">
      <c r="B466" s="4">
        <v>460</v>
      </c>
      <c r="C466" s="16" t="str">
        <f>IFERROR(INDEX(MasterTable[],MATCH(SearchResults[[#This Row],[Search Result]],MasterTable[Search Rank],0),1),"")</f>
        <v>Mining</v>
      </c>
      <c r="D466" s="16" t="str">
        <f>IFERROR(INDEX(MasterTable[],MATCH(SearchResults[[#This Row],[Search Result]],MasterTable[Search Rank],0),2),"")</f>
        <v>General</v>
      </c>
      <c r="E466" s="16" t="str">
        <f>IFERROR(INDEX(MasterTable[],MATCH(SearchResults[[#This Row],[Search Result]],MasterTable[Search Rank],0),3),"")</f>
        <v>Minerals Council of Australia</v>
      </c>
      <c r="F466" s="21" t="str">
        <f>IFERROR(INDEX(MasterTable[],MATCH(SearchResults[[#This Row],[Search Result]],MasterTable[Search Rank],0),4),"")</f>
        <v>http://www.minerals.org.au/</v>
      </c>
      <c r="G466" s="21" t="str">
        <f>IFERROR(INDEX(MasterTable[],MATCH(SearchResults[[#This Row],[Search Result]],MasterTable[Search Rank],0),5),"")</f>
        <v>02 6233 0600</v>
      </c>
      <c r="H466" s="21" t="str">
        <f>IFERROR(INDEX(MasterTable[],MATCH(SearchResults[[#This Row],[Search Result]],MasterTable[Search Rank],0),6),"")</f>
        <v>info@minerals.org.au</v>
      </c>
      <c r="I466" s="21" t="str">
        <f>IFERROR(INDEX(MasterTable[],MATCH(SearchResults[[#This Row],[Search Result]],MasterTable[Search Rank],0),7),"")</f>
        <v>PO Box 4497, Kingston ACT 2604</v>
      </c>
    </row>
    <row r="467" spans="2:9" ht="41.25" customHeight="1" x14ac:dyDescent="0.2">
      <c r="B467" s="4">
        <v>461</v>
      </c>
      <c r="C467" s="16" t="str">
        <f>IFERROR(INDEX(MasterTable[],MATCH(SearchResults[[#This Row],[Search Result]],MasterTable[Search Rank],0),1),"")</f>
        <v>Mining</v>
      </c>
      <c r="D467" s="16" t="str">
        <f>IFERROR(INDEX(MasterTable[],MATCH(SearchResults[[#This Row],[Search Result]],MasterTable[Search Rank],0),2),"")</f>
        <v>General</v>
      </c>
      <c r="E467" s="16" t="str">
        <f>IFERROR(INDEX(MasterTable[],MATCH(SearchResults[[#This Row],[Search Result]],MasterTable[Search Rank],0),3),"")</f>
        <v>Chamber of Minerals and Energy of Western Australia</v>
      </c>
      <c r="F467" s="21" t="str">
        <f>IFERROR(INDEX(MasterTable[],MATCH(SearchResults[[#This Row],[Search Result]],MasterTable[Search Rank],0),4),"")</f>
        <v>http://www.cmewa.com/</v>
      </c>
      <c r="G467" s="21" t="str">
        <f>IFERROR(INDEX(MasterTable[],MATCH(SearchResults[[#This Row],[Search Result]],MasterTable[Search Rank],0),5),"")</f>
        <v>08 9220 8500</v>
      </c>
      <c r="H467" s="21" t="str">
        <f>IFERROR(INDEX(MasterTable[],MATCH(SearchResults[[#This Row],[Search Result]],MasterTable[Search Rank],0),6),"")</f>
        <v>chamber@cmewa.com</v>
      </c>
      <c r="I467" s="21" t="str">
        <f>IFERROR(INDEX(MasterTable[],MATCH(SearchResults[[#This Row],[Search Result]],MasterTable[Search Rank],0),7),"")</f>
        <v>Locked Bag N984, Perth WA 6844</v>
      </c>
    </row>
    <row r="468" spans="2:9" ht="41.25" customHeight="1" x14ac:dyDescent="0.2">
      <c r="B468" s="4">
        <v>462</v>
      </c>
      <c r="C468" s="16" t="str">
        <f>IFERROR(INDEX(MasterTable[],MATCH(SearchResults[[#This Row],[Search Result]],MasterTable[Search Rank],0),1),"")</f>
        <v>Mining</v>
      </c>
      <c r="D468" s="16" t="str">
        <f>IFERROR(INDEX(MasterTable[],MATCH(SearchResults[[#This Row],[Search Result]],MasterTable[Search Rank],0),2),"")</f>
        <v>General</v>
      </c>
      <c r="E468" s="16" t="str">
        <f>IFERROR(INDEX(MasterTable[],MATCH(SearchResults[[#This Row],[Search Result]],MasterTable[Search Rank],0),3),"")</f>
        <v>Australasian Institute of Mining and Metallurgy</v>
      </c>
      <c r="F468" s="21" t="str">
        <f>IFERROR(INDEX(MasterTable[],MATCH(SearchResults[[#This Row],[Search Result]],MasterTable[Search Rank],0),4),"")</f>
        <v>http://www.ausimm.com.au/</v>
      </c>
      <c r="G468" s="21" t="str">
        <f>IFERROR(INDEX(MasterTable[],MATCH(SearchResults[[#This Row],[Search Result]],MasterTable[Search Rank],0),5),"")</f>
        <v> 03 9658 6100 </v>
      </c>
      <c r="H468" s="21" t="str">
        <f>IFERROR(INDEX(MasterTable[],MATCH(SearchResults[[#This Row],[Search Result]],MasterTable[Search Rank],0),6),"")</f>
        <v>policy@ausimm.com.au</v>
      </c>
      <c r="I468" s="21" t="str">
        <f>IFERROR(INDEX(MasterTable[],MATCH(SearchResults[[#This Row],[Search Result]],MasterTable[Search Rank],0),7),"")</f>
        <v>PO Box 660, Carlton South VIC 3053</v>
      </c>
    </row>
    <row r="469" spans="2:9" ht="41.25" customHeight="1" x14ac:dyDescent="0.2">
      <c r="B469" s="4">
        <v>463</v>
      </c>
      <c r="C469" s="16" t="str">
        <f>IFERROR(INDEX(MasterTable[],MATCH(SearchResults[[#This Row],[Search Result]],MasterTable[Search Rank],0),1),"")</f>
        <v>Mining</v>
      </c>
      <c r="D469" s="16" t="str">
        <f>IFERROR(INDEX(MasterTable[],MATCH(SearchResults[[#This Row],[Search Result]],MasterTable[Search Rank],0),2),"")</f>
        <v>General</v>
      </c>
      <c r="E469" s="16" t="str">
        <f>IFERROR(INDEX(MasterTable[],MATCH(SearchResults[[#This Row],[Search Result]],MasterTable[Search Rank],0),3),"")</f>
        <v>Australian Minerals Industry Research Association</v>
      </c>
      <c r="F469" s="21" t="str">
        <f>IFERROR(INDEX(MasterTable[],MATCH(SearchResults[[#This Row],[Search Result]],MasterTable[Search Rank],0),4),"")</f>
        <v>http://www.amira.com.au/</v>
      </c>
      <c r="G469" s="21" t="str">
        <f>IFERROR(INDEX(MasterTable[],MATCH(SearchResults[[#This Row],[Search Result]],MasterTable[Search Rank],0),5),"")</f>
        <v>08 9358 0777 </v>
      </c>
      <c r="H469" s="21" t="str">
        <f>IFERROR(INDEX(MasterTable[],MATCH(SearchResults[[#This Row],[Search Result]],MasterTable[Search Rank],0),6),"")</f>
        <v>australia@amirainternational.com</v>
      </c>
      <c r="I469" s="21" t="str">
        <f>IFERROR(INDEX(MasterTable[],MATCH(SearchResults[[#This Row],[Search Result]],MasterTable[Search Rank],0),7),"")</f>
        <v>7 Conlon St, Bentley WA 6102</v>
      </c>
    </row>
    <row r="470" spans="2:9" ht="41.25" customHeight="1" x14ac:dyDescent="0.2">
      <c r="B470" s="4">
        <v>464</v>
      </c>
      <c r="C470" s="16" t="str">
        <f>IFERROR(INDEX(MasterTable[],MATCH(SearchResults[[#This Row],[Search Result]],MasterTable[Search Rank],0),1),"")</f>
        <v>Mining</v>
      </c>
      <c r="D470" s="16" t="str">
        <f>IFERROR(INDEX(MasterTable[],MATCH(SearchResults[[#This Row],[Search Result]],MasterTable[Search Rank],0),2),"")</f>
        <v>General</v>
      </c>
      <c r="E470" s="16" t="str">
        <f>IFERROR(INDEX(MasterTable[],MATCH(SearchResults[[#This Row],[Search Result]],MasterTable[Search Rank],0),3),"")</f>
        <v>Curtin University WA School of Mines</v>
      </c>
      <c r="F470" s="21" t="str">
        <f>IFERROR(INDEX(MasterTable[],MATCH(SearchResults[[#This Row],[Search Result]],MasterTable[Search Rank],0),4),"")</f>
        <v>http://scieng.curtin.edu.au/wa-school-of-mines/</v>
      </c>
      <c r="G470" s="21" t="str">
        <f>IFERROR(INDEX(MasterTable[],MATCH(SearchResults[[#This Row],[Search Result]],MasterTable[Search Rank],0),5),"")</f>
        <v>08 9266 9266</v>
      </c>
      <c r="H470" s="21" t="str">
        <f>IFERROR(INDEX(MasterTable[],MATCH(SearchResults[[#This Row],[Search Result]],MasterTable[Search Rank],0),6),"")</f>
        <v>WASMAdmin@curtin.edu.au</v>
      </c>
      <c r="I470" s="21" t="str">
        <f>IFERROR(INDEX(MasterTable[],MATCH(SearchResults[[#This Row],[Search Result]],MasterTable[Search Rank],0),7),"")</f>
        <v>GPO Box U1987, Perth WA 6845</v>
      </c>
    </row>
    <row r="471" spans="2:9" ht="41.25" customHeight="1" x14ac:dyDescent="0.2">
      <c r="B471" s="4">
        <v>465</v>
      </c>
      <c r="C471" s="16" t="str">
        <f>IFERROR(INDEX(MasterTable[],MATCH(SearchResults[[#This Row],[Search Result]],MasterTable[Search Rank],0),1),"")</f>
        <v>Mining</v>
      </c>
      <c r="D471" s="16" t="str">
        <f>IFERROR(INDEX(MasterTable[],MATCH(SearchResults[[#This Row],[Search Result]],MasterTable[Search Rank],0),2),"")</f>
        <v>Metal Ore Mining</v>
      </c>
      <c r="E471" s="16" t="str">
        <f>IFERROR(INDEX(MasterTable[],MATCH(SearchResults[[#This Row],[Search Result]],MasterTable[Search Rank],0),3),"")</f>
        <v>Australian Aluminium Council</v>
      </c>
      <c r="F471" s="21" t="str">
        <f>IFERROR(INDEX(MasterTable[],MATCH(SearchResults[[#This Row],[Search Result]],MasterTable[Search Rank],0),4),"")</f>
        <v>http://aluminium.org.au/</v>
      </c>
      <c r="G471" s="21" t="str">
        <f>IFERROR(INDEX(MasterTable[],MATCH(SearchResults[[#This Row],[Search Result]],MasterTable[Search Rank],0),5),"")</f>
        <v>02 6267 1800</v>
      </c>
      <c r="H471" s="21" t="str">
        <f>IFERROR(INDEX(MasterTable[],MATCH(SearchResults[[#This Row],[Search Result]],MasterTable[Search Rank],0),6),"")</f>
        <v>N/A</v>
      </c>
      <c r="I471" s="21" t="str">
        <f>IFERROR(INDEX(MasterTable[],MATCH(SearchResults[[#This Row],[Search Result]],MasterTable[Search Rank],0),7),"")</f>
        <v>PO Box 63, Dickson ACT 2602</v>
      </c>
    </row>
    <row r="472" spans="2:9" ht="41.25" customHeight="1" x14ac:dyDescent="0.2">
      <c r="B472" s="4">
        <v>466</v>
      </c>
      <c r="C472" s="16" t="str">
        <f>IFERROR(INDEX(MasterTable[],MATCH(SearchResults[[#This Row],[Search Result]],MasterTable[Search Rank],0),1),"")</f>
        <v>Mining</v>
      </c>
      <c r="D472" s="16" t="str">
        <f>IFERROR(INDEX(MasterTable[],MATCH(SearchResults[[#This Row],[Search Result]],MasterTable[Search Rank],0),2),"")</f>
        <v>Metal Ore Mining</v>
      </c>
      <c r="E472" s="16" t="str">
        <f>IFERROR(INDEX(MasterTable[],MATCH(SearchResults[[#This Row],[Search Result]],MasterTable[Search Rank],0),3),"")</f>
        <v>Minerals Council of Australia</v>
      </c>
      <c r="F472" s="21" t="str">
        <f>IFERROR(INDEX(MasterTable[],MATCH(SearchResults[[#This Row],[Search Result]],MasterTable[Search Rank],0),4),"")</f>
        <v>http://www.minerals.org.au/</v>
      </c>
      <c r="G472" s="21" t="str">
        <f>IFERROR(INDEX(MasterTable[],MATCH(SearchResults[[#This Row],[Search Result]],MasterTable[Search Rank],0),5),"")</f>
        <v>02 6233 0600</v>
      </c>
      <c r="H472" s="21" t="str">
        <f>IFERROR(INDEX(MasterTable[],MATCH(SearchResults[[#This Row],[Search Result]],MasterTable[Search Rank],0),6),"")</f>
        <v>info@minerals.org.au</v>
      </c>
      <c r="I472" s="21" t="str">
        <f>IFERROR(INDEX(MasterTable[],MATCH(SearchResults[[#This Row],[Search Result]],MasterTable[Search Rank],0),7),"")</f>
        <v>PO Box 4497, Kingston ACT 2604</v>
      </c>
    </row>
    <row r="473" spans="2:9" ht="41.25" customHeight="1" x14ac:dyDescent="0.2">
      <c r="B473" s="4">
        <v>467</v>
      </c>
      <c r="C473" s="16" t="str">
        <f>IFERROR(INDEX(MasterTable[],MATCH(SearchResults[[#This Row],[Search Result]],MasterTable[Search Rank],0),1),"")</f>
        <v>Mining</v>
      </c>
      <c r="D473" s="16" t="str">
        <f>IFERROR(INDEX(MasterTable[],MATCH(SearchResults[[#This Row],[Search Result]],MasterTable[Search Rank],0),2),"")</f>
        <v>Metal Ore Mining</v>
      </c>
      <c r="E473" s="16" t="str">
        <f>IFERROR(INDEX(MasterTable[],MATCH(SearchResults[[#This Row],[Search Result]],MasterTable[Search Rank],0),3),"")</f>
        <v>International Copper Association Australia</v>
      </c>
      <c r="F473" s="21" t="str">
        <f>IFERROR(INDEX(MasterTable[],MATCH(SearchResults[[#This Row],[Search Result]],MasterTable[Search Rank],0),4),"")</f>
        <v>http://www.copper.com.au/</v>
      </c>
      <c r="G473" s="21" t="str">
        <f>IFERROR(INDEX(MasterTable[],MATCH(SearchResults[[#This Row],[Search Result]],MasterTable[Search Rank],0),5),"")</f>
        <v>02 9380 2000</v>
      </c>
      <c r="H473" s="21" t="str">
        <f>IFERROR(INDEX(MasterTable[],MATCH(SearchResults[[#This Row],[Search Result]],MasterTable[Search Rank],0),6),"")</f>
        <v> ica.australia@copperalliance.asia</v>
      </c>
      <c r="I473" s="21" t="str">
        <f>IFERROR(INDEX(MasterTable[],MATCH(SearchResults[[#This Row],[Search Result]],MasterTable[Search Rank],0),7),"")</f>
        <v>Suite 1, Level 7, 100 William Street, Westfield Towers, Woolloomooloo NSW 2011</v>
      </c>
    </row>
    <row r="474" spans="2:9" ht="41.25" customHeight="1" x14ac:dyDescent="0.2">
      <c r="B474" s="4">
        <v>468</v>
      </c>
      <c r="C474" s="16" t="str">
        <f>IFERROR(INDEX(MasterTable[],MATCH(SearchResults[[#This Row],[Search Result]],MasterTable[Search Rank],0),1),"")</f>
        <v>Mining</v>
      </c>
      <c r="D474" s="16" t="str">
        <f>IFERROR(INDEX(MasterTable[],MATCH(SearchResults[[#This Row],[Search Result]],MasterTable[Search Rank],0),2),"")</f>
        <v>Oil and Gas Extraction</v>
      </c>
      <c r="E474" s="16" t="str">
        <f>IFERROR(INDEX(MasterTable[],MATCH(SearchResults[[#This Row],[Search Result]],MasterTable[Search Rank],0),3),"")</f>
        <v>Australian Drilling Industry Association</v>
      </c>
      <c r="F474" s="21" t="str">
        <f>IFERROR(INDEX(MasterTable[],MATCH(SearchResults[[#This Row],[Search Result]],MasterTable[Search Rank],0),4),"")</f>
        <v>http://www.adia.com.au/</v>
      </c>
      <c r="G474" s="21" t="str">
        <f>IFERROR(INDEX(MasterTable[],MATCH(SearchResults[[#This Row],[Search Result]],MasterTable[Search Rank],0),5),"")</f>
        <v>0413 608 050</v>
      </c>
      <c r="H474" s="21" t="str">
        <f>IFERROR(INDEX(MasterTable[],MATCH(SearchResults[[#This Row],[Search Result]],MasterTable[Search Rank],0),6),"")</f>
        <v>peter@adia.com.au</v>
      </c>
      <c r="I474" s="21" t="str">
        <f>IFERROR(INDEX(MasterTable[],MATCH(SearchResults[[#This Row],[Search Result]],MasterTable[Search Rank],0),7),"")</f>
        <v>5 Profit Pass, Wangara WA 6065</v>
      </c>
    </row>
    <row r="475" spans="2:9" ht="41.25" customHeight="1" x14ac:dyDescent="0.2">
      <c r="B475" s="4">
        <v>469</v>
      </c>
      <c r="C475" s="16" t="str">
        <f>IFERROR(INDEX(MasterTable[],MATCH(SearchResults[[#This Row],[Search Result]],MasterTable[Search Rank],0),1),"")</f>
        <v>Mining</v>
      </c>
      <c r="D475" s="16" t="str">
        <f>IFERROR(INDEX(MasterTable[],MATCH(SearchResults[[#This Row],[Search Result]],MasterTable[Search Rank],0),2),"")</f>
        <v>Oil and Gas Extraction</v>
      </c>
      <c r="E475" s="16" t="str">
        <f>IFERROR(INDEX(MasterTable[],MATCH(SearchResults[[#This Row],[Search Result]],MasterTable[Search Rank],0),3),"")</f>
        <v> Australian Petroleum Production &amp; Exploration Association </v>
      </c>
      <c r="F475" s="21" t="str">
        <f>IFERROR(INDEX(MasterTable[],MATCH(SearchResults[[#This Row],[Search Result]],MasterTable[Search Rank],0),4),"")</f>
        <v>http://www.appea.com.au/</v>
      </c>
      <c r="G475" s="21" t="str">
        <f>IFERROR(INDEX(MasterTable[],MATCH(SearchResults[[#This Row],[Search Result]],MasterTable[Search Rank],0),5),"")</f>
        <v>08 9426 7200</v>
      </c>
      <c r="H475" s="21" t="str">
        <f>IFERROR(INDEX(MasterTable[],MATCH(SearchResults[[#This Row],[Search Result]],MasterTable[Search Rank],0),6),"")</f>
        <v>perth@appea.com.au</v>
      </c>
      <c r="I475" s="21" t="str">
        <f>IFERROR(INDEX(MasterTable[],MATCH(SearchResults[[#This Row],[Search Result]],MasterTable[Search Rank],0),7),"")</f>
        <v>PO Box 7039, Cloisters Square WA 6850</v>
      </c>
    </row>
    <row r="476" spans="2:9" ht="41.25" customHeight="1" x14ac:dyDescent="0.2">
      <c r="B476" s="4">
        <v>470</v>
      </c>
      <c r="C476" s="16" t="str">
        <f>IFERROR(INDEX(MasterTable[],MATCH(SearchResults[[#This Row],[Search Result]],MasterTable[Search Rank],0),1),"")</f>
        <v>Mining</v>
      </c>
      <c r="D476" s="16" t="str">
        <f>IFERROR(INDEX(MasterTable[],MATCH(SearchResults[[#This Row],[Search Result]],MasterTable[Search Rank],0),2),"")</f>
        <v>Oil and Gas Extraction</v>
      </c>
      <c r="E476" s="16" t="str">
        <f>IFERROR(INDEX(MasterTable[],MATCH(SearchResults[[#This Row],[Search Result]],MasterTable[Search Rank],0),3),"")</f>
        <v>Australian Pipelines &amp; Gas Association</v>
      </c>
      <c r="F476" s="21" t="str">
        <f>IFERROR(INDEX(MasterTable[],MATCH(SearchResults[[#This Row],[Search Result]],MasterTable[Search Rank],0),4),"")</f>
        <v>http://www.apga.org.au/</v>
      </c>
      <c r="G476" s="21" t="str">
        <f>IFERROR(INDEX(MasterTable[],MATCH(SearchResults[[#This Row],[Search Result]],MasterTable[Search Rank],0),5),"")</f>
        <v>02 6273 0577</v>
      </c>
      <c r="H476" s="21" t="str">
        <f>IFERROR(INDEX(MasterTable[],MATCH(SearchResults[[#This Row],[Search Result]],MasterTable[Search Rank],0),6),"")</f>
        <v>apga@apga.org.au</v>
      </c>
      <c r="I476" s="21" t="str">
        <f>IFERROR(INDEX(MasterTable[],MATCH(SearchResults[[#This Row],[Search Result]],MasterTable[Search Rank],0),7),"")</f>
        <v>PO Box 5416, Kingston ACT 2604</v>
      </c>
    </row>
    <row r="477" spans="2:9" ht="41.25" customHeight="1" x14ac:dyDescent="0.2">
      <c r="B477" s="4">
        <v>471</v>
      </c>
      <c r="C477" s="16" t="str">
        <f>IFERROR(INDEX(MasterTable[],MATCH(SearchResults[[#This Row],[Search Result]],MasterTable[Search Rank],0),1),"")</f>
        <v>Mining</v>
      </c>
      <c r="D477" s="16" t="str">
        <f>IFERROR(INDEX(MasterTable[],MATCH(SearchResults[[#This Row],[Search Result]],MasterTable[Search Rank],0),2),"")</f>
        <v>Other Non-Metallic Mineral Mining and Quarrying</v>
      </c>
      <c r="E477" s="16" t="str">
        <f>IFERROR(INDEX(MasterTable[],MATCH(SearchResults[[#This Row],[Search Result]],MasterTable[Search Rank],0),3),"")</f>
        <v>Lime WA</v>
      </c>
      <c r="F477" s="21" t="str">
        <f>IFERROR(INDEX(MasterTable[],MATCH(SearchResults[[#This Row],[Search Result]],MasterTable[Search Rank],0),4),"")</f>
        <v>http://www.limewa.com.au/</v>
      </c>
      <c r="G477" s="21" t="str">
        <f>IFERROR(INDEX(MasterTable[],MATCH(SearchResults[[#This Row],[Search Result]],MasterTable[Search Rank],0),5),"")</f>
        <v>08 9582 2131</v>
      </c>
      <c r="H477" s="21" t="str">
        <f>IFERROR(INDEX(MasterTable[],MATCH(SearchResults[[#This Row],[Search Result]],MasterTable[Search Rank],0),6),"")</f>
        <v>N/A</v>
      </c>
      <c r="I477" s="21" t="str">
        <f>IFERROR(INDEX(MasterTable[],MATCH(SearchResults[[#This Row],[Search Result]],MasterTable[Search Rank],0),7),"")</f>
        <v>PO Box 5681, Falcon WA 6210</v>
      </c>
    </row>
    <row r="478" spans="2:9" ht="41.25" customHeight="1" x14ac:dyDescent="0.2">
      <c r="B478" s="4">
        <v>472</v>
      </c>
      <c r="C478" s="16" t="str">
        <f>IFERROR(INDEX(MasterTable[],MATCH(SearchResults[[#This Row],[Search Result]],MasterTable[Search Rank],0),1),"")</f>
        <v>Other Services</v>
      </c>
      <c r="D478" s="16" t="str">
        <f>IFERROR(INDEX(MasterTable[],MATCH(SearchResults[[#This Row],[Search Result]],MasterTable[Search Rank],0),2),"")</f>
        <v>Funerals, Crematoria and Cemeteries</v>
      </c>
      <c r="E478" s="16" t="str">
        <f>IFERROR(INDEX(MasterTable[],MATCH(SearchResults[[#This Row],[Search Result]],MasterTable[Search Rank],0),3),"")</f>
        <v>Australian Funeral Directors Association</v>
      </c>
      <c r="F478" s="21" t="str">
        <f>IFERROR(INDEX(MasterTable[],MATCH(SearchResults[[#This Row],[Search Result]],MasterTable[Search Rank],0),4),"")</f>
        <v>http://www.afda.org.au/</v>
      </c>
      <c r="G478" s="21" t="str">
        <f>IFERROR(INDEX(MasterTable[],MATCH(SearchResults[[#This Row],[Search Result]],MasterTable[Search Rank],0),5),"")</f>
        <v>03 9859 9966</v>
      </c>
      <c r="H478" s="21" t="str">
        <f>IFERROR(INDEX(MasterTable[],MATCH(SearchResults[[#This Row],[Search Result]],MasterTable[Search Rank],0),6),"")</f>
        <v>divisions@afda.org.au</v>
      </c>
      <c r="I478" s="21" t="str">
        <f>IFERROR(INDEX(MasterTable[],MATCH(SearchResults[[#This Row],[Search Result]],MasterTable[Search Rank],0),7),"")</f>
        <v>PO Box 291, Kew East VIC 3102</v>
      </c>
    </row>
    <row r="479" spans="2:9" ht="41.25" customHeight="1" x14ac:dyDescent="0.2">
      <c r="B479" s="4">
        <v>473</v>
      </c>
      <c r="C479" s="16" t="str">
        <f>IFERROR(INDEX(MasterTable[],MATCH(SearchResults[[#This Row],[Search Result]],MasterTable[Search Rank],0),1),"")</f>
        <v>Other Services</v>
      </c>
      <c r="D479" s="16" t="str">
        <f>IFERROR(INDEX(MasterTable[],MATCH(SearchResults[[#This Row],[Search Result]],MasterTable[Search Rank],0),2),"")</f>
        <v>Funerals, Crematoria and Cemeteries</v>
      </c>
      <c r="E479" s="16" t="str">
        <f>IFERROR(INDEX(MasterTable[],MATCH(SearchResults[[#This Row],[Search Result]],MasterTable[Search Rank],0),3),"")</f>
        <v>Funeral Celebrants Association Australia</v>
      </c>
      <c r="F479" s="21" t="str">
        <f>IFERROR(INDEX(MasterTable[],MATCH(SearchResults[[#This Row],[Search Result]],MasterTable[Search Rank],0),4),"")</f>
        <v>http://www.funeralcelebrants.org.au/</v>
      </c>
      <c r="G479" s="21" t="str">
        <f>IFERROR(INDEX(MasterTable[],MATCH(SearchResults[[#This Row],[Search Result]],MasterTable[Search Rank],0),5),"")</f>
        <v>02 9576 7676</v>
      </c>
      <c r="H479" s="21" t="str">
        <f>IFERROR(INDEX(MasterTable[],MATCH(SearchResults[[#This Row],[Search Result]],MasterTable[Search Rank],0),6),"")</f>
        <v>info@funeralcelebrants.org.au</v>
      </c>
      <c r="I479" s="21" t="str">
        <f>IFERROR(INDEX(MasterTable[],MATCH(SearchResults[[#This Row],[Search Result]],MasterTable[Search Rank],0),7),"")</f>
        <v>N/A</v>
      </c>
    </row>
    <row r="480" spans="2:9" ht="41.25" customHeight="1" x14ac:dyDescent="0.2">
      <c r="B480" s="4">
        <v>474</v>
      </c>
      <c r="C480" s="16" t="str">
        <f>IFERROR(INDEX(MasterTable[],MATCH(SearchResults[[#This Row],[Search Result]],MasterTable[Search Rank],0),1),"")</f>
        <v>Other Services</v>
      </c>
      <c r="D480" s="16" t="str">
        <f>IFERROR(INDEX(MasterTable[],MATCH(SearchResults[[#This Row],[Search Result]],MasterTable[Search Rank],0),2),"")</f>
        <v>Funerals, Crematoria and Cemeteries</v>
      </c>
      <c r="E480" s="16" t="str">
        <f>IFERROR(INDEX(MasterTable[],MATCH(SearchResults[[#This Row],[Search Result]],MasterTable[Search Rank],0),3),"")</f>
        <v>Australasian Cemeteries &amp; Crematoria Association</v>
      </c>
      <c r="F480" s="21" t="str">
        <f>IFERROR(INDEX(MasterTable[],MATCH(SearchResults[[#This Row],[Search Result]],MasterTable[Search Rank],0),4),"")</f>
        <v>http://www.accaweb.com.au/</v>
      </c>
      <c r="G480" s="21" t="str">
        <f>IFERROR(INDEX(MasterTable[],MATCH(SearchResults[[#This Row],[Search Result]],MasterTable[Search Rank],0),5),"")</f>
        <v>03 9863 6914</v>
      </c>
      <c r="H480" s="21" t="str">
        <f>IFERROR(INDEX(MasterTable[],MATCH(SearchResults[[#This Row],[Search Result]],MasterTable[Search Rank],0),6),"")</f>
        <v>admin@accaweb.com.au</v>
      </c>
      <c r="I480" s="21" t="str">
        <f>IFERROR(INDEX(MasterTable[],MATCH(SearchResults[[#This Row],[Search Result]],MasterTable[Search Rank],0),7),"")</f>
        <v>Suite North 1 / 215 Bell St, Preston VIC 3072</v>
      </c>
    </row>
    <row r="481" spans="2:9" ht="41.25" customHeight="1" x14ac:dyDescent="0.2">
      <c r="B481" s="4">
        <v>475</v>
      </c>
      <c r="C481" s="16" t="str">
        <f>IFERROR(INDEX(MasterTable[],MATCH(SearchResults[[#This Row],[Search Result]],MasterTable[Search Rank],0),1),"")</f>
        <v>Other Services</v>
      </c>
      <c r="D481" s="16" t="str">
        <f>IFERROR(INDEX(MasterTable[],MATCH(SearchResults[[#This Row],[Search Result]],MasterTable[Search Rank],0),2),"")</f>
        <v>Other Personal Services</v>
      </c>
      <c r="E481" s="16" t="str">
        <f>IFERROR(INDEX(MasterTable[],MATCH(SearchResults[[#This Row],[Search Result]],MasterTable[Search Rank],0),3),"")</f>
        <v>Laundry Association Australia</v>
      </c>
      <c r="F481" s="21" t="str">
        <f>IFERROR(INDEX(MasterTable[],MATCH(SearchResults[[#This Row],[Search Result]],MasterTable[Search Rank],0),4),"")</f>
        <v>http://www.laundryassociationaustralia.com.au/</v>
      </c>
      <c r="G481" s="21" t="str">
        <f>IFERROR(INDEX(MasterTable[],MATCH(SearchResults[[#This Row],[Search Result]],MasterTable[Search Rank],0),5),"")</f>
        <v>03 9867 0227</v>
      </c>
      <c r="H481" s="21" t="str">
        <f>IFERROR(INDEX(MasterTable[],MATCH(SearchResults[[#This Row],[Search Result]],MasterTable[Search Rank],0),6),"")</f>
        <v>N/A</v>
      </c>
      <c r="I481" s="21" t="str">
        <f>IFERROR(INDEX(MasterTable[],MATCH(SearchResults[[#This Row],[Search Result]],MasterTable[Search Rank],0),7),"")</f>
        <v>PO Box 7622, Melbourne VIC 3004</v>
      </c>
    </row>
    <row r="482" spans="2:9" ht="41.25" customHeight="1" x14ac:dyDescent="0.2">
      <c r="B482" s="4">
        <v>476</v>
      </c>
      <c r="C482" s="16" t="str">
        <f>IFERROR(INDEX(MasterTable[],MATCH(SearchResults[[#This Row],[Search Result]],MasterTable[Search Rank],0),1),"")</f>
        <v>Other Services</v>
      </c>
      <c r="D482" s="16" t="str">
        <f>IFERROR(INDEX(MasterTable[],MATCH(SearchResults[[#This Row],[Search Result]],MasterTable[Search Rank],0),2),"")</f>
        <v>Other Personal Services</v>
      </c>
      <c r="E482" s="16" t="str">
        <f>IFERROR(INDEX(MasterTable[],MATCH(SearchResults[[#This Row],[Search Result]],MasterTable[Search Rank],0),3),"")</f>
        <v>Australian Cleaning Contractors Alliance</v>
      </c>
      <c r="F482" s="21" t="str">
        <f>IFERROR(INDEX(MasterTable[],MATCH(SearchResults[[#This Row],[Search Result]],MasterTable[Search Rank],0),4),"")</f>
        <v>http://www.cleaningcontractors.com.au/</v>
      </c>
      <c r="G482" s="21" t="str">
        <f>IFERROR(INDEX(MasterTable[],MATCH(SearchResults[[#This Row],[Search Result]],MasterTable[Search Rank],0),5),"")</f>
        <v>0418 225 180</v>
      </c>
      <c r="H482" s="21" t="str">
        <f>IFERROR(INDEX(MasterTable[],MATCH(SearchResults[[#This Row],[Search Result]],MasterTable[Search Rank],0),6),"")</f>
        <v>john@cleaningcontractors.com.au</v>
      </c>
      <c r="I482" s="21" t="str">
        <f>IFERROR(INDEX(MasterTable[],MATCH(SearchResults[[#This Row],[Search Result]],MasterTable[Search Rank],0),7),"")</f>
        <v>68 Roberta Street, Tumbi Umbi NSW 2261</v>
      </c>
    </row>
    <row r="483" spans="2:9" ht="41.25" customHeight="1" x14ac:dyDescent="0.2">
      <c r="B483" s="4">
        <v>477</v>
      </c>
      <c r="C483" s="16" t="str">
        <f>IFERROR(INDEX(MasterTable[],MATCH(SearchResults[[#This Row],[Search Result]],MasterTable[Search Rank],0),1),"")</f>
        <v>Other Services</v>
      </c>
      <c r="D483" s="16" t="str">
        <f>IFERROR(INDEX(MasterTable[],MATCH(SearchResults[[#This Row],[Search Result]],MasterTable[Search Rank],0),2),"")</f>
        <v>Other Personal Services</v>
      </c>
      <c r="E483" s="16" t="str">
        <f>IFERROR(INDEX(MasterTable[],MATCH(SearchResults[[#This Row],[Search Result]],MasterTable[Search Rank],0),3),"")</f>
        <v>Parking Australia</v>
      </c>
      <c r="F483" s="21" t="str">
        <f>IFERROR(INDEX(MasterTable[],MATCH(SearchResults[[#This Row],[Search Result]],MasterTable[Search Rank],0),4),"")</f>
        <v>http://www.parking.asn.au/</v>
      </c>
      <c r="G483" s="21" t="str">
        <f>IFERROR(INDEX(MasterTable[],MATCH(SearchResults[[#This Row],[Search Result]],MasterTable[Search Rank],0),5),"")</f>
        <v>1300 787 233</v>
      </c>
      <c r="H483" s="21" t="str">
        <f>IFERROR(INDEX(MasterTable[],MATCH(SearchResults[[#This Row],[Search Result]],MasterTable[Search Rank],0),6),"")</f>
        <v>paa@parking.asn.au</v>
      </c>
      <c r="I483" s="21" t="str">
        <f>IFERROR(INDEX(MasterTable[],MATCH(SearchResults[[#This Row],[Search Result]],MasterTable[Search Rank],0),7),"")</f>
        <v>PO Box 47, Douglas Park NSW 2569</v>
      </c>
    </row>
    <row r="484" spans="2:9" ht="41.25" customHeight="1" x14ac:dyDescent="0.2">
      <c r="B484" s="4">
        <v>478</v>
      </c>
      <c r="C484" s="16" t="str">
        <f>IFERROR(INDEX(MasterTable[],MATCH(SearchResults[[#This Row],[Search Result]],MasterTable[Search Rank],0),1),"")</f>
        <v>Other Services</v>
      </c>
      <c r="D484" s="16" t="str">
        <f>IFERROR(INDEX(MasterTable[],MATCH(SearchResults[[#This Row],[Search Result]],MasterTable[Search Rank],0),2),"")</f>
        <v>Other Personal Services</v>
      </c>
      <c r="E484" s="16" t="str">
        <f>IFERROR(INDEX(MasterTable[],MATCH(SearchResults[[#This Row],[Search Result]],MasterTable[Search Rank],0),3),"")</f>
        <v>Scarlet Alliance (sex industry association)</v>
      </c>
      <c r="F484" s="21" t="str">
        <f>IFERROR(INDEX(MasterTable[],MATCH(SearchResults[[#This Row],[Search Result]],MasterTable[Search Rank],0),4),"")</f>
        <v>http://www.scarletalliance.org.au</v>
      </c>
      <c r="G484" s="21" t="str">
        <f>IFERROR(INDEX(MasterTable[],MATCH(SearchResults[[#This Row],[Search Result]],MasterTable[Search Rank],0),5),"")</f>
        <v>02 9517 2577</v>
      </c>
      <c r="H484" s="21" t="str">
        <f>IFERROR(INDEX(MasterTable[],MATCH(SearchResults[[#This Row],[Search Result]],MasterTable[Search Rank],0),6),"")</f>
        <v>info@scarletalliance.org.au</v>
      </c>
      <c r="I484" s="21" t="str">
        <f>IFERROR(INDEX(MasterTable[],MATCH(SearchResults[[#This Row],[Search Result]],MasterTable[Search Rank],0),7),"")</f>
        <v>PO Box 854, Newtown, NSW 2042</v>
      </c>
    </row>
    <row r="485" spans="2:9" ht="41.25" customHeight="1" x14ac:dyDescent="0.2">
      <c r="B485" s="4">
        <v>479</v>
      </c>
      <c r="C485" s="16" t="str">
        <f>IFERROR(INDEX(MasterTable[],MATCH(SearchResults[[#This Row],[Search Result]],MasterTable[Search Rank],0),1),"")</f>
        <v>Other Services</v>
      </c>
      <c r="D485" s="16" t="str">
        <f>IFERROR(INDEX(MasterTable[],MATCH(SearchResults[[#This Row],[Search Result]],MasterTable[Search Rank],0),2),"")</f>
        <v>Personal Care</v>
      </c>
      <c r="E485" s="16" t="str">
        <f>IFERROR(INDEX(MasterTable[],MATCH(SearchResults[[#This Row],[Search Result]],MasterTable[Search Rank],0),3),"")</f>
        <v>Hair &amp; Beauty Industry Association</v>
      </c>
      <c r="F485" s="21" t="str">
        <f>IFERROR(INDEX(MasterTable[],MATCH(SearchResults[[#This Row],[Search Result]],MasterTable[Search Rank],0),4),"")</f>
        <v>http://hbia.com.au/</v>
      </c>
      <c r="G485" s="21" t="str">
        <f>IFERROR(INDEX(MasterTable[],MATCH(SearchResults[[#This Row],[Search Result]],MasterTable[Search Rank],0),5),"")</f>
        <v>0402 833 557</v>
      </c>
      <c r="H485" s="21" t="str">
        <f>IFERROR(INDEX(MasterTable[],MATCH(SearchResults[[#This Row],[Search Result]],MasterTable[Search Rank],0),6),"")</f>
        <v>info@hbia.com.au</v>
      </c>
      <c r="I485" s="21" t="str">
        <f>IFERROR(INDEX(MasterTable[],MATCH(SearchResults[[#This Row],[Search Result]],MasterTable[Search Rank],0),7),"")</f>
        <v>PO Box 159, Malvern VIC 3144</v>
      </c>
    </row>
    <row r="486" spans="2:9" ht="41.25" customHeight="1" x14ac:dyDescent="0.2">
      <c r="B486" s="4">
        <v>480</v>
      </c>
      <c r="C486" s="16" t="str">
        <f>IFERROR(INDEX(MasterTable[],MATCH(SearchResults[[#This Row],[Search Result]],MasterTable[Search Rank],0),1),"")</f>
        <v>Other Services</v>
      </c>
      <c r="D486" s="16" t="str">
        <f>IFERROR(INDEX(MasterTable[],MATCH(SearchResults[[#This Row],[Search Result]],MasterTable[Search Rank],0),2),"")</f>
        <v>Personal Care</v>
      </c>
      <c r="E486" s="16" t="str">
        <f>IFERROR(INDEX(MasterTable[],MATCH(SearchResults[[#This Row],[Search Result]],MasterTable[Search Rank],0),3),"")</f>
        <v>Australian Hairdressing Council</v>
      </c>
      <c r="F486" s="21" t="str">
        <f>IFERROR(INDEX(MasterTable[],MATCH(SearchResults[[#This Row],[Search Result]],MasterTable[Search Rank],0),4),"")</f>
        <v>https://www.theahc.org.au/</v>
      </c>
      <c r="G486" s="21" t="str">
        <f>IFERROR(INDEX(MasterTable[],MATCH(SearchResults[[#This Row],[Search Result]],MasterTable[Search Rank],0),5),"")</f>
        <v>02 4929 6098</v>
      </c>
      <c r="H486" s="21" t="str">
        <f>IFERROR(INDEX(MasterTable[],MATCH(SearchResults[[#This Row],[Search Result]],MasterTable[Search Rank],0),6),"")</f>
        <v>N/A</v>
      </c>
      <c r="I486" s="21" t="str">
        <f>IFERROR(INDEX(MasterTable[],MATCH(SearchResults[[#This Row],[Search Result]],MasterTable[Search Rank],0),7),"")</f>
        <v>Suite 1B/2 Ocean Road, Newcastle NSW 2300</v>
      </c>
    </row>
    <row r="487" spans="2:9" ht="41.25" customHeight="1" x14ac:dyDescent="0.2">
      <c r="B487" s="4">
        <v>481</v>
      </c>
      <c r="C487" s="16" t="str">
        <f>IFERROR(INDEX(MasterTable[],MATCH(SearchResults[[#This Row],[Search Result]],MasterTable[Search Rank],0),1),"")</f>
        <v>Other Services</v>
      </c>
      <c r="D487" s="16" t="str">
        <f>IFERROR(INDEX(MasterTable[],MATCH(SearchResults[[#This Row],[Search Result]],MasterTable[Search Rank],0),2),"")</f>
        <v>Personal Care</v>
      </c>
      <c r="E487" s="16" t="str">
        <f>IFERROR(INDEX(MasterTable[],MATCH(SearchResults[[#This Row],[Search Result]],MasterTable[Search Rank],0),3),"")</f>
        <v>Weight Management Council Australia</v>
      </c>
      <c r="F487" s="21" t="str">
        <f>IFERROR(INDEX(MasterTable[],MATCH(SearchResults[[#This Row],[Search Result]],MasterTable[Search Rank],0),4),"")</f>
        <v>http://www.weightcouncil.org/</v>
      </c>
      <c r="G487" s="21" t="str">
        <f>IFERROR(INDEX(MasterTable[],MATCH(SearchResults[[#This Row],[Search Result]],MasterTable[Search Rank],0),5),"")</f>
        <v>03 8637 4722</v>
      </c>
      <c r="H487" s="21" t="str">
        <f>IFERROR(INDEX(MasterTable[],MATCH(SearchResults[[#This Row],[Search Result]],MasterTable[Search Rank],0),6),"")</f>
        <v xml:space="preserve">wmca@assocmanoz.com </v>
      </c>
      <c r="I487" s="21" t="str">
        <f>IFERROR(INDEX(MasterTable[],MATCH(SearchResults[[#This Row],[Search Result]],MasterTable[Search Rank],0),7),"")</f>
        <v>GPO Box 4401, Melbourne VIC 3001</v>
      </c>
    </row>
    <row r="488" spans="2:9" ht="41.25" customHeight="1" x14ac:dyDescent="0.2">
      <c r="B488" s="4">
        <v>482</v>
      </c>
      <c r="C488" s="16" t="str">
        <f>IFERROR(INDEX(MasterTable[],MATCH(SearchResults[[#This Row],[Search Result]],MasterTable[Search Rank],0),1),"")</f>
        <v>Other Services</v>
      </c>
      <c r="D488" s="16" t="str">
        <f>IFERROR(INDEX(MasterTable[],MATCH(SearchResults[[#This Row],[Search Result]],MasterTable[Search Rank],0),2),"")</f>
        <v>Religions &amp; Faiths</v>
      </c>
      <c r="E488" s="16" t="str">
        <f>IFERROR(INDEX(MasterTable[],MATCH(SearchResults[[#This Row],[Search Result]],MasterTable[Search Rank],0),3),"")</f>
        <v>Council of Churches of WA</v>
      </c>
      <c r="F488" s="21" t="str">
        <f>IFERROR(INDEX(MasterTable[],MATCH(SearchResults[[#This Row],[Search Result]],MasterTable[Search Rank],0),4),"")</f>
        <v>http://www.churcheswa.com.au/</v>
      </c>
      <c r="G488" s="21" t="str">
        <f>IFERROR(INDEX(MasterTable[],MATCH(SearchResults[[#This Row],[Search Result]],MasterTable[Search Rank],0),5),"")</f>
        <v>08 9275 3144</v>
      </c>
      <c r="H488" s="21" t="str">
        <f>IFERROR(INDEX(MasterTable[],MATCH(SearchResults[[#This Row],[Search Result]],MasterTable[Search Rank],0),6),"")</f>
        <v>geraldine@churcheswa.com.au</v>
      </c>
      <c r="I488" s="21" t="str">
        <f>IFERROR(INDEX(MasterTable[],MATCH(SearchResults[[#This Row],[Search Result]],MasterTable[Search Rank],0),7),"")</f>
        <v>79 Camboon Road, Noranda WA 6062</v>
      </c>
    </row>
    <row r="489" spans="2:9" ht="41.25" customHeight="1" x14ac:dyDescent="0.2">
      <c r="B489" s="4">
        <v>483</v>
      </c>
      <c r="C489" s="16" t="str">
        <f>IFERROR(INDEX(MasterTable[],MATCH(SearchResults[[#This Row],[Search Result]],MasterTable[Search Rank],0),1),"")</f>
        <v>Other Services</v>
      </c>
      <c r="D489" s="16" t="str">
        <f>IFERROR(INDEX(MasterTable[],MATCH(SearchResults[[#This Row],[Search Result]],MasterTable[Search Rank],0),2),"")</f>
        <v>Religions &amp; Faiths</v>
      </c>
      <c r="E489" s="16" t="str">
        <f>IFERROR(INDEX(MasterTable[],MATCH(SearchResults[[#This Row],[Search Result]],MasterTable[Search Rank],0),3),"")</f>
        <v>Buddhist Society of WA</v>
      </c>
      <c r="F489" s="21" t="str">
        <f>IFERROR(INDEX(MasterTable[],MATCH(SearchResults[[#This Row],[Search Result]],MasterTable[Search Rank],0),4),"")</f>
        <v>http://cms.bswa.org.au/</v>
      </c>
      <c r="G489" s="21" t="str">
        <f>IFERROR(INDEX(MasterTable[],MATCH(SearchResults[[#This Row],[Search Result]],MasterTable[Search Rank],0),5),"")</f>
        <v>08 9345 1711</v>
      </c>
      <c r="H489" s="21" t="str">
        <f>IFERROR(INDEX(MasterTable[],MATCH(SearchResults[[#This Row],[Search Result]],MasterTable[Search Rank],0),6),"")</f>
        <v>admin@bswa.org</v>
      </c>
      <c r="I489" s="21" t="str">
        <f>IFERROR(INDEX(MasterTable[],MATCH(SearchResults[[#This Row],[Search Result]],MasterTable[Search Rank],0),7),"")</f>
        <v>18-20 Nanson Way, Nollamara WA 6061</v>
      </c>
    </row>
    <row r="490" spans="2:9" ht="41.25" customHeight="1" x14ac:dyDescent="0.2">
      <c r="B490" s="4">
        <v>484</v>
      </c>
      <c r="C490" s="16" t="str">
        <f>IFERROR(INDEX(MasterTable[],MATCH(SearchResults[[#This Row],[Search Result]],MasterTable[Search Rank],0),1),"")</f>
        <v>Other Services</v>
      </c>
      <c r="D490" s="16" t="str">
        <f>IFERROR(INDEX(MasterTable[],MATCH(SearchResults[[#This Row],[Search Result]],MasterTable[Search Rank],0),2),"")</f>
        <v>Religions &amp; Faiths</v>
      </c>
      <c r="E490" s="16" t="str">
        <f>IFERROR(INDEX(MasterTable[],MATCH(SearchResults[[#This Row],[Search Result]],MasterTable[Search Rank],0),3),"")</f>
        <v>Islamic Council of Perth Western Australia</v>
      </c>
      <c r="F490" s="21" t="str">
        <f>IFERROR(INDEX(MasterTable[],MATCH(SearchResults[[#This Row],[Search Result]],MasterTable[Search Rank],0),4),"")</f>
        <v>http://www.islamiccouncilwa.com.au/</v>
      </c>
      <c r="G490" s="21" t="str">
        <f>IFERROR(INDEX(MasterTable[],MATCH(SearchResults[[#This Row],[Search Result]],MasterTable[Search Rank],0),5),"")</f>
        <v>08 9362 2210</v>
      </c>
      <c r="H490" s="21" t="str">
        <f>IFERROR(INDEX(MasterTable[],MATCH(SearchResults[[#This Row],[Search Result]],MasterTable[Search Rank],0),6),"")</f>
        <v>info@islamiccouncilwa.com.au</v>
      </c>
      <c r="I490" s="21" t="str">
        <f>IFERROR(INDEX(MasterTable[],MATCH(SearchResults[[#This Row],[Search Result]],MasterTable[Search Rank],0),7),"")</f>
        <v xml:space="preserve"> 4A Rowe Avenue, Rivervale WA 6103</v>
      </c>
    </row>
    <row r="491" spans="2:9" ht="41.25" customHeight="1" x14ac:dyDescent="0.2">
      <c r="B491" s="4">
        <v>485</v>
      </c>
      <c r="C491" s="16" t="str">
        <f>IFERROR(INDEX(MasterTable[],MATCH(SearchResults[[#This Row],[Search Result]],MasterTable[Search Rank],0),1),"")</f>
        <v>Other Services</v>
      </c>
      <c r="D491" s="16" t="str">
        <f>IFERROR(INDEX(MasterTable[],MATCH(SearchResults[[#This Row],[Search Result]],MasterTable[Search Rank],0),2),"")</f>
        <v>Religions &amp; Faiths</v>
      </c>
      <c r="E491" s="16" t="str">
        <f>IFERROR(INDEX(MasterTable[],MATCH(SearchResults[[#This Row],[Search Result]],MasterTable[Search Rank],0),3),"")</f>
        <v>Hindu Association of Western Australia</v>
      </c>
      <c r="F491" s="21" t="str">
        <f>IFERROR(INDEX(MasterTable[],MATCH(SearchResults[[#This Row],[Search Result]],MasterTable[Search Rank],0),4),"")</f>
        <v>http://www.hindu.org.au/</v>
      </c>
      <c r="G491" s="21" t="str">
        <f>IFERROR(INDEX(MasterTable[],MATCH(SearchResults[[#This Row],[Search Result]],MasterTable[Search Rank],0),5),"")</f>
        <v>08 94552097</v>
      </c>
      <c r="H491" s="21" t="str">
        <f>IFERROR(INDEX(MasterTable[],MATCH(SearchResults[[#This Row],[Search Result]],MasterTable[Search Rank],0),6),"")</f>
        <v>emailus@hindu.org.au</v>
      </c>
      <c r="I491" s="21" t="str">
        <f>IFERROR(INDEX(MasterTable[],MATCH(SearchResults[[#This Row],[Search Result]],MasterTable[Search Rank],0),7),"")</f>
        <v>269 Warton Road, Canning Vale WA 6155</v>
      </c>
    </row>
    <row r="492" spans="2:9" ht="41.25" customHeight="1" x14ac:dyDescent="0.2">
      <c r="B492" s="4">
        <v>486</v>
      </c>
      <c r="C492" s="16" t="str">
        <f>IFERROR(INDEX(MasterTable[],MATCH(SearchResults[[#This Row],[Search Result]],MasterTable[Search Rank],0),1),"")</f>
        <v>Other Services</v>
      </c>
      <c r="D492" s="16" t="str">
        <f>IFERROR(INDEX(MasterTable[],MATCH(SearchResults[[#This Row],[Search Result]],MasterTable[Search Rank],0),2),"")</f>
        <v>Religions &amp; Faiths</v>
      </c>
      <c r="E492" s="16" t="str">
        <f>IFERROR(INDEX(MasterTable[],MATCH(SearchResults[[#This Row],[Search Result]],MasterTable[Search Rank],0),3),"")</f>
        <v>Temple David Synagogue (Judaism)</v>
      </c>
      <c r="F492" s="21" t="str">
        <f>IFERROR(INDEX(MasterTable[],MATCH(SearchResults[[#This Row],[Search Result]],MasterTable[Search Rank],0),4),"")</f>
        <v>http://www.templedavid.org.au/</v>
      </c>
      <c r="G492" s="21" t="str">
        <f>IFERROR(INDEX(MasterTable[],MATCH(SearchResults[[#This Row],[Search Result]],MasterTable[Search Rank],0),5),"")</f>
        <v>08 9271 1485</v>
      </c>
      <c r="H492" s="21" t="str">
        <f>IFERROR(INDEX(MasterTable[],MATCH(SearchResults[[#This Row],[Search Result]],MasterTable[Search Rank],0),6),"")</f>
        <v>admin@templedavid.org.au</v>
      </c>
      <c r="I492" s="21" t="str">
        <f>IFERROR(INDEX(MasterTable[],MATCH(SearchResults[[#This Row],[Search Result]],MasterTable[Search Rank],0),7),"")</f>
        <v>34 Clifton Crescent, Mount Lawley WA 6050</v>
      </c>
    </row>
    <row r="493" spans="2:9" ht="41.25" customHeight="1" x14ac:dyDescent="0.2">
      <c r="B493" s="4">
        <v>487</v>
      </c>
      <c r="C493" s="16" t="str">
        <f>IFERROR(INDEX(MasterTable[],MATCH(SearchResults[[#This Row],[Search Result]],MasterTable[Search Rank],0),1),"")</f>
        <v>Professional, Scientific And Technical Services</v>
      </c>
      <c r="D493" s="16" t="str">
        <f>IFERROR(INDEX(MasterTable[],MATCH(SearchResults[[#This Row],[Search Result]],MasterTable[Search Rank],0),2),"")</f>
        <v>Advertising Services</v>
      </c>
      <c r="E493" s="16" t="str">
        <f>IFERROR(INDEX(MasterTable[],MATCH(SearchResults[[#This Row],[Search Result]],MasterTable[Search Rank],0),3),"")</f>
        <v>The Communications Council</v>
      </c>
      <c r="F493" s="21" t="str">
        <f>IFERROR(INDEX(MasterTable[],MATCH(SearchResults[[#This Row],[Search Result]],MasterTable[Search Rank],0),4),"")</f>
        <v>http://www.communicationscouncil.org.au/</v>
      </c>
      <c r="G493" s="21" t="str">
        <f>IFERROR(INDEX(MasterTable[],MATCH(SearchResults[[#This Row],[Search Result]],MasterTable[Search Rank],0),5),"")</f>
        <v>02 8297 3800</v>
      </c>
      <c r="H493" s="21" t="str">
        <f>IFERROR(INDEX(MasterTable[],MATCH(SearchResults[[#This Row],[Search Result]],MasterTable[Search Rank],0),6),"")</f>
        <v>query@communicationscouncil.org.au</v>
      </c>
      <c r="I493" s="21" t="str">
        <f>IFERROR(INDEX(MasterTable[],MATCH(SearchResults[[#This Row],[Search Result]],MasterTable[Search Rank],0),7),"")</f>
        <v xml:space="preserve">Level 3, 448 Fitzgerald Street, North Perth WA 6006 </v>
      </c>
    </row>
    <row r="494" spans="2:9" ht="41.25" customHeight="1" x14ac:dyDescent="0.2">
      <c r="B494" s="4">
        <v>488</v>
      </c>
      <c r="C494" s="16" t="str">
        <f>IFERROR(INDEX(MasterTable[],MATCH(SearchResults[[#This Row],[Search Result]],MasterTable[Search Rank],0),1),"")</f>
        <v>Professional, Scientific And Technical Services</v>
      </c>
      <c r="D494" s="16" t="str">
        <f>IFERROR(INDEX(MasterTable[],MATCH(SearchResults[[#This Row],[Search Result]],MasterTable[Search Rank],0),2),"")</f>
        <v>Advertising Services</v>
      </c>
      <c r="E494" s="16" t="str">
        <f>IFERROR(INDEX(MasterTable[],MATCH(SearchResults[[#This Row],[Search Result]],MasterTable[Search Rank],0),3),"")</f>
        <v xml:space="preserve">Perth Advertising &amp; Design Club </v>
      </c>
      <c r="F494" s="21" t="str">
        <f>IFERROR(INDEX(MasterTable[],MATCH(SearchResults[[#This Row],[Search Result]],MasterTable[Search Rank],0),4),"")</f>
        <v>https://www.padc.com.au</v>
      </c>
      <c r="G494" s="21" t="str">
        <f>IFERROR(INDEX(MasterTable[],MATCH(SearchResults[[#This Row],[Search Result]],MasterTable[Search Rank],0),5),"")</f>
        <v>0409 090 009</v>
      </c>
      <c r="H494" s="21" t="str">
        <f>IFERROR(INDEX(MasterTable[],MATCH(SearchResults[[#This Row],[Search Result]],MasterTable[Search Rank],0),6),"")</f>
        <v>admin@padc.com.au</v>
      </c>
      <c r="I494" s="21" t="str">
        <f>IFERROR(INDEX(MasterTable[],MATCH(SearchResults[[#This Row],[Search Result]],MasterTable[Search Rank],0),7),"")</f>
        <v>PO Box 695, North Perth WA 6006</v>
      </c>
    </row>
    <row r="495" spans="2:9" ht="41.25" customHeight="1" x14ac:dyDescent="0.2">
      <c r="B495" s="4">
        <v>489</v>
      </c>
      <c r="C495" s="16" t="str">
        <f>IFERROR(INDEX(MasterTable[],MATCH(SearchResults[[#This Row],[Search Result]],MasterTable[Search Rank],0),1),"")</f>
        <v>Professional, Scientific And Technical Services</v>
      </c>
      <c r="D495" s="16" t="str">
        <f>IFERROR(INDEX(MasterTable[],MATCH(SearchResults[[#This Row],[Search Result]],MasterTable[Search Rank],0),2),"")</f>
        <v>Advertising Services</v>
      </c>
      <c r="E495" s="16" t="str">
        <f>IFERROR(INDEX(MasterTable[],MATCH(SearchResults[[#This Row],[Search Result]],MasterTable[Search Rank],0),3),"")</f>
        <v>Public Relations Institute of Australia</v>
      </c>
      <c r="F495" s="21" t="str">
        <f>IFERROR(INDEX(MasterTable[],MATCH(SearchResults[[#This Row],[Search Result]],MasterTable[Search Rank],0),4),"")</f>
        <v>http://www.pria.com.au/</v>
      </c>
      <c r="G495" s="21" t="str">
        <f>IFERROR(INDEX(MasterTable[],MATCH(SearchResults[[#This Row],[Search Result]],MasterTable[Search Rank],0),5),"")</f>
        <v>02 9331 3346</v>
      </c>
      <c r="H495" s="21" t="str">
        <f>IFERROR(INDEX(MasterTable[],MATCH(SearchResults[[#This Row],[Search Result]],MasterTable[Search Rank],0),6),"")</f>
        <v>marcomms@pria.com.au</v>
      </c>
      <c r="I495" s="21" t="str">
        <f>IFERROR(INDEX(MasterTable[],MATCH(SearchResults[[#This Row],[Search Result]],MasterTable[Search Rank],0),7),"")</f>
        <v>Level 5, Suite 506, 83 York Street, Sydney NSW 2000</v>
      </c>
    </row>
    <row r="496" spans="2:9" ht="41.25" customHeight="1" x14ac:dyDescent="0.2">
      <c r="B496" s="4">
        <v>490</v>
      </c>
      <c r="C496" s="16" t="str">
        <f>IFERROR(INDEX(MasterTable[],MATCH(SearchResults[[#This Row],[Search Result]],MasterTable[Search Rank],0),1),"")</f>
        <v>Professional, Scientific And Technical Services</v>
      </c>
      <c r="D496" s="16" t="str">
        <f>IFERROR(INDEX(MasterTable[],MATCH(SearchResults[[#This Row],[Search Result]],MasterTable[Search Rank],0),2),"")</f>
        <v>Architectural, Engineering and Technical Services</v>
      </c>
      <c r="E496" s="16" t="str">
        <f>IFERROR(INDEX(MasterTable[],MATCH(SearchResults[[#This Row],[Search Result]],MasterTable[Search Rank],0),3),"")</f>
        <v>Australian Institute of Architects</v>
      </c>
      <c r="F496" s="21" t="str">
        <f>IFERROR(INDEX(MasterTable[],MATCH(SearchResults[[#This Row],[Search Result]],MasterTable[Search Rank],0),4),"")</f>
        <v>http://www.architecture.com.au/</v>
      </c>
      <c r="G496" s="21" t="str">
        <f>IFERROR(INDEX(MasterTable[],MATCH(SearchResults[[#This Row],[Search Result]],MasterTable[Search Rank],0),5),"")</f>
        <v>08 9287 9900</v>
      </c>
      <c r="H496" s="21" t="str">
        <f>IFERROR(INDEX(MasterTable[],MATCH(SearchResults[[#This Row],[Search Result]],MasterTable[Search Rank],0),6),"")</f>
        <v>wa@architecture.com.au</v>
      </c>
      <c r="I496" s="21" t="str">
        <f>IFERROR(INDEX(MasterTable[],MATCH(SearchResults[[#This Row],[Search Result]],MasterTable[Search Rank],0),7),"")</f>
        <v>33 Broadway, Nedlands WA 6009</v>
      </c>
    </row>
    <row r="497" spans="2:9" ht="41.25" customHeight="1" x14ac:dyDescent="0.2">
      <c r="B497" s="4">
        <v>491</v>
      </c>
      <c r="C497" s="16" t="str">
        <f>IFERROR(INDEX(MasterTable[],MATCH(SearchResults[[#This Row],[Search Result]],MasterTable[Search Rank],0),1),"")</f>
        <v>Professional, Scientific And Technical Services</v>
      </c>
      <c r="D497" s="16" t="str">
        <f>IFERROR(INDEX(MasterTable[],MATCH(SearchResults[[#This Row],[Search Result]],MasterTable[Search Rank],0),2),"")</f>
        <v>Architectural, Engineering and Technical Services</v>
      </c>
      <c r="E497" s="16" t="str">
        <f>IFERROR(INDEX(MasterTable[],MATCH(SearchResults[[#This Row],[Search Result]],MasterTable[Search Rank],0),3),"")</f>
        <v>Association of Consulting Architects Australia</v>
      </c>
      <c r="F497" s="21" t="str">
        <f>IFERROR(INDEX(MasterTable[],MATCH(SearchResults[[#This Row],[Search Result]],MasterTable[Search Rank],0),4),"")</f>
        <v>http://www.aca.org.au/</v>
      </c>
      <c r="G497" s="21" t="str">
        <f>IFERROR(INDEX(MasterTable[],MATCH(SearchResults[[#This Row],[Search Result]],MasterTable[Search Rank],0),5),"")</f>
        <v>1300 653 026</v>
      </c>
      <c r="H497" s="21" t="str">
        <f>IFERROR(INDEX(MasterTable[],MATCH(SearchResults[[#This Row],[Search Result]],MasterTable[Search Rank],0),6),"")</f>
        <v>wa@aca.org.au</v>
      </c>
      <c r="I497" s="21" t="str">
        <f>IFERROR(INDEX(MasterTable[],MATCH(SearchResults[[#This Row],[Search Result]],MasterTable[Search Rank],0),7),"")</f>
        <v xml:space="preserve">PO Box 365, West Perth WA 6872 </v>
      </c>
    </row>
    <row r="498" spans="2:9" ht="41.25" customHeight="1" x14ac:dyDescent="0.2">
      <c r="B498" s="4">
        <v>492</v>
      </c>
      <c r="C498" s="16" t="str">
        <f>IFERROR(INDEX(MasterTable[],MATCH(SearchResults[[#This Row],[Search Result]],MasterTable[Search Rank],0),1),"")</f>
        <v>Professional, Scientific And Technical Services</v>
      </c>
      <c r="D498" s="16" t="str">
        <f>IFERROR(INDEX(MasterTable[],MATCH(SearchResults[[#This Row],[Search Result]],MasterTable[Search Rank],0),2),"")</f>
        <v>Architectural, Engineering and Technical Services</v>
      </c>
      <c r="E498" s="16" t="str">
        <f>IFERROR(INDEX(MasterTable[],MATCH(SearchResults[[#This Row],[Search Result]],MasterTable[Search Rank],0),3),"")</f>
        <v>Building Designers Association of Australia</v>
      </c>
      <c r="F498" s="21" t="str">
        <f>IFERROR(INDEX(MasterTable[],MATCH(SearchResults[[#This Row],[Search Result]],MasterTable[Search Rank],0),4),"")</f>
        <v>http://www.bdaa.com.au/</v>
      </c>
      <c r="G498" s="21" t="str">
        <f>IFERROR(INDEX(MasterTable[],MATCH(SearchResults[[#This Row],[Search Result]],MasterTable[Search Rank],0),5),"")</f>
        <v>1300 669 854</v>
      </c>
      <c r="H498" s="21" t="str">
        <f>IFERROR(INDEX(MasterTable[],MATCH(SearchResults[[#This Row],[Search Result]],MasterTable[Search Rank],0),6),"")</f>
        <v>president@bdaa.com.au</v>
      </c>
      <c r="I498" s="21" t="str">
        <f>IFERROR(INDEX(MasterTable[],MATCH(SearchResults[[#This Row],[Search Result]],MasterTable[Search Rank],0),7),"")</f>
        <v>PO Box 592, Hunter Region Mail Centre NSW 2310</v>
      </c>
    </row>
    <row r="499" spans="2:9" ht="41.25" customHeight="1" x14ac:dyDescent="0.2">
      <c r="B499" s="4">
        <v>493</v>
      </c>
      <c r="C499" s="16" t="str">
        <f>IFERROR(INDEX(MasterTable[],MATCH(SearchResults[[#This Row],[Search Result]],MasterTable[Search Rank],0),1),"")</f>
        <v>Professional, Scientific And Technical Services</v>
      </c>
      <c r="D499" s="16" t="str">
        <f>IFERROR(INDEX(MasterTable[],MATCH(SearchResults[[#This Row],[Search Result]],MasterTable[Search Rank],0),2),"")</f>
        <v>Architectural, Engineering and Technical Services</v>
      </c>
      <c r="E499" s="16" t="str">
        <f>IFERROR(INDEX(MasterTable[],MATCH(SearchResults[[#This Row],[Search Result]],MasterTable[Search Rank],0),3),"")</f>
        <v>Planning Institute Australia</v>
      </c>
      <c r="F499" s="21" t="str">
        <f>IFERROR(INDEX(MasterTable[],MATCH(SearchResults[[#This Row],[Search Result]],MasterTable[Search Rank],0),4),"")</f>
        <v>https://www.planning.org.au/</v>
      </c>
      <c r="G499" s="21" t="str">
        <f>IFERROR(INDEX(MasterTable[],MATCH(SearchResults[[#This Row],[Search Result]],MasterTable[Search Rank],0),5),"")</f>
        <v>08 9382 2100</v>
      </c>
      <c r="H499" s="21" t="str">
        <f>IFERROR(INDEX(MasterTable[],MATCH(SearchResults[[#This Row],[Search Result]],MasterTable[Search Rank],0),6),"")</f>
        <v>wa@planning.org.au</v>
      </c>
      <c r="I499" s="21" t="str">
        <f>IFERROR(INDEX(MasterTable[],MATCH(SearchResults[[#This Row],[Search Result]],MasterTable[Search Rank],0),7),"")</f>
        <v>PO Box 8305, Subiaco East WA 6008</v>
      </c>
    </row>
    <row r="500" spans="2:9" ht="41.25" customHeight="1" x14ac:dyDescent="0.2">
      <c r="B500" s="4">
        <v>494</v>
      </c>
      <c r="C500" s="16" t="str">
        <f>IFERROR(INDEX(MasterTable[],MATCH(SearchResults[[#This Row],[Search Result]],MasterTable[Search Rank],0),1),"")</f>
        <v>Professional, Scientific And Technical Services</v>
      </c>
      <c r="D500" s="16" t="str">
        <f>IFERROR(INDEX(MasterTable[],MATCH(SearchResults[[#This Row],[Search Result]],MasterTable[Search Rank],0),2),"")</f>
        <v>Architectural, Engineering and Technical Services</v>
      </c>
      <c r="E500" s="16" t="str">
        <f>IFERROR(INDEX(MasterTable[],MATCH(SearchResults[[#This Row],[Search Result]],MasterTable[Search Rank],0),3),"")</f>
        <v>Surveying &amp; Spatial Sciences Institute</v>
      </c>
      <c r="F500" s="21" t="str">
        <f>IFERROR(INDEX(MasterTable[],MATCH(SearchResults[[#This Row],[Search Result]],MasterTable[Search Rank],0),4),"")</f>
        <v>https://www.sssi.org.au/</v>
      </c>
      <c r="G500" s="21" t="str">
        <f>IFERROR(INDEX(MasterTable[],MATCH(SearchResults[[#This Row],[Search Result]],MasterTable[Search Rank],0),5),"")</f>
        <v xml:space="preserve"> 08 9386 6601</v>
      </c>
      <c r="H500" s="21" t="str">
        <f>IFERROR(INDEX(MasterTable[],MATCH(SearchResults[[#This Row],[Search Result]],MasterTable[Search Rank],0),6),"")</f>
        <v>admin.wa@sssi.org.au</v>
      </c>
      <c r="I500" s="21" t="str">
        <f>IFERROR(INDEX(MasterTable[],MATCH(SearchResults[[#This Row],[Search Result]],MasterTable[Search Rank],0),7),"")</f>
        <v>2/154 Hampden Road, Nedlands WA 6009</v>
      </c>
    </row>
    <row r="501" spans="2:9" ht="41.25" customHeight="1" x14ac:dyDescent="0.2">
      <c r="B501" s="4">
        <v>495</v>
      </c>
      <c r="C501" s="16" t="str">
        <f>IFERROR(INDEX(MasterTable[],MATCH(SearchResults[[#This Row],[Search Result]],MasterTable[Search Rank],0),1),"")</f>
        <v>Professional, Scientific And Technical Services</v>
      </c>
      <c r="D501" s="16" t="str">
        <f>IFERROR(INDEX(MasterTable[],MATCH(SearchResults[[#This Row],[Search Result]],MasterTable[Search Rank],0),2),"")</f>
        <v>Architectural, Engineering and Technical Services</v>
      </c>
      <c r="E501" s="16" t="str">
        <f>IFERROR(INDEX(MasterTable[],MATCH(SearchResults[[#This Row],[Search Result]],MasterTable[Search Rank],0),3),"")</f>
        <v>Australian Institute of Mine Surveyors</v>
      </c>
      <c r="F501" s="21" t="str">
        <f>IFERROR(INDEX(MasterTable[],MATCH(SearchResults[[#This Row],[Search Result]],MasterTable[Search Rank],0),4),"")</f>
        <v>http://www.minesurveyors.com.au/</v>
      </c>
      <c r="G501" s="21" t="str">
        <f>IFERROR(INDEX(MasterTable[],MATCH(SearchResults[[#This Row],[Search Result]],MasterTable[Search Rank],0),5),"")</f>
        <v>0439 472 972</v>
      </c>
      <c r="H501" s="21" t="str">
        <f>IFERROR(INDEX(MasterTable[],MATCH(SearchResults[[#This Row],[Search Result]],MasterTable[Search Rank],0),6),"")</f>
        <v>secretary@minesurveyors.com.au</v>
      </c>
      <c r="I501" s="21" t="str">
        <f>IFERROR(INDEX(MasterTable[],MATCH(SearchResults[[#This Row],[Search Result]],MasterTable[Search Rank],0),7),"")</f>
        <v>PO Box 828, Singleton NSW 2330</v>
      </c>
    </row>
    <row r="502" spans="2:9" ht="41.25" customHeight="1" x14ac:dyDescent="0.2">
      <c r="B502" s="4">
        <v>496</v>
      </c>
      <c r="C502" s="16" t="str">
        <f>IFERROR(INDEX(MasterTable[],MATCH(SearchResults[[#This Row],[Search Result]],MasterTable[Search Rank],0),1),"")</f>
        <v>Professional, Scientific And Technical Services</v>
      </c>
      <c r="D502" s="16" t="str">
        <f>IFERROR(INDEX(MasterTable[],MATCH(SearchResults[[#This Row],[Search Result]],MasterTable[Search Rank],0),2),"")</f>
        <v>Architectural, Engineering and Technical Services</v>
      </c>
      <c r="E502" s="16" t="str">
        <f>IFERROR(INDEX(MasterTable[],MATCH(SearchResults[[#This Row],[Search Result]],MasterTable[Search Rank],0),3),"")</f>
        <v>Australian Institute of Building Surveyors</v>
      </c>
      <c r="F502" s="21" t="str">
        <f>IFERROR(INDEX(MasterTable[],MATCH(SearchResults[[#This Row],[Search Result]],MasterTable[Search Rank],0),4),"")</f>
        <v>http://www.aibs.com.au/</v>
      </c>
      <c r="G502" s="21" t="str">
        <f>IFERROR(INDEX(MasterTable[],MATCH(SearchResults[[#This Row],[Search Result]],MasterTable[Search Rank],0),5),"")</f>
        <v>1300 312 427</v>
      </c>
      <c r="H502" s="21" t="str">
        <f>IFERROR(INDEX(MasterTable[],MATCH(SearchResults[[#This Row],[Search Result]],MasterTable[Search Rank],0),6),"")</f>
        <v>N/A</v>
      </c>
      <c r="I502" s="21" t="str">
        <f>IFERROR(INDEX(MasterTable[],MATCH(SearchResults[[#This Row],[Search Result]],MasterTable[Search Rank],0),7),"")</f>
        <v>Ground Floor, 15 Bridge Street, Pymble NSW 2073</v>
      </c>
    </row>
    <row r="503" spans="2:9" ht="41.25" customHeight="1" x14ac:dyDescent="0.2">
      <c r="B503" s="4">
        <v>497</v>
      </c>
      <c r="C503" s="16" t="str">
        <f>IFERROR(INDEX(MasterTable[],MATCH(SearchResults[[#This Row],[Search Result]],MasterTable[Search Rank],0),1),"")</f>
        <v>Professional, Scientific And Technical Services</v>
      </c>
      <c r="D503" s="16" t="str">
        <f>IFERROR(INDEX(MasterTable[],MATCH(SearchResults[[#This Row],[Search Result]],MasterTable[Search Rank],0),2),"")</f>
        <v>Architectural, Engineering and Technical Services</v>
      </c>
      <c r="E503" s="16" t="str">
        <f>IFERROR(INDEX(MasterTable[],MATCH(SearchResults[[#This Row],[Search Result]],MasterTable[Search Rank],0),3),"")</f>
        <v>Engineers Australia</v>
      </c>
      <c r="F503" s="21" t="str">
        <f>IFERROR(INDEX(MasterTable[],MATCH(SearchResults[[#This Row],[Search Result]],MasterTable[Search Rank],0),4),"")</f>
        <v>https://www.engineersaustralia.org.au/</v>
      </c>
      <c r="G503" s="21" t="str">
        <f>IFERROR(INDEX(MasterTable[],MATCH(SearchResults[[#This Row],[Search Result]],MasterTable[Search Rank],0),5),"")</f>
        <v>1300 653 113</v>
      </c>
      <c r="H503" s="21" t="str">
        <f>IFERROR(INDEX(MasterTable[],MATCH(SearchResults[[#This Row],[Search Result]],MasterTable[Search Rank],0),6),"")</f>
        <v>wa@engineersaustralia.org.au</v>
      </c>
      <c r="I503" s="21" t="str">
        <f>IFERROR(INDEX(MasterTable[],MATCH(SearchResults[[#This Row],[Search Result]],MasterTable[Search Rank],0),7),"")</f>
        <v>712 Murray Street, West Perth WA 6005</v>
      </c>
    </row>
    <row r="504" spans="2:9" ht="41.25" customHeight="1" x14ac:dyDescent="0.2">
      <c r="B504" s="4">
        <v>498</v>
      </c>
      <c r="C504" s="16" t="str">
        <f>IFERROR(INDEX(MasterTable[],MATCH(SearchResults[[#This Row],[Search Result]],MasterTable[Search Rank],0),1),"")</f>
        <v>Professional, Scientific And Technical Services</v>
      </c>
      <c r="D504" s="16" t="str">
        <f>IFERROR(INDEX(MasterTable[],MATCH(SearchResults[[#This Row],[Search Result]],MasterTable[Search Rank],0),2),"")</f>
        <v>Architectural, Engineering and Technical Services</v>
      </c>
      <c r="E504" s="16" t="str">
        <f>IFERROR(INDEX(MasterTable[],MATCH(SearchResults[[#This Row],[Search Result]],MasterTable[Search Rank],0),3),"")</f>
        <v>Consult Australia</v>
      </c>
      <c r="F504" s="21" t="str">
        <f>IFERROR(INDEX(MasterTable[],MATCH(SearchResults[[#This Row],[Search Result]],MasterTable[Search Rank],0),4),"")</f>
        <v>http://www.consultaustralia.com.au/</v>
      </c>
      <c r="G504" s="21" t="str">
        <f>IFERROR(INDEX(MasterTable[],MATCH(SearchResults[[#This Row],[Search Result]],MasterTable[Search Rank],0),5),"")</f>
        <v>0404 831 627</v>
      </c>
      <c r="H504" s="21" t="str">
        <f>IFERROR(INDEX(MasterTable[],MATCH(SearchResults[[#This Row],[Search Result]],MasterTable[Search Rank],0),6),"")</f>
        <v>wa@consultaustralia.com.au</v>
      </c>
      <c r="I504" s="21" t="str">
        <f>IFERROR(INDEX(MasterTable[],MATCH(SearchResults[[#This Row],[Search Result]],MasterTable[Search Rank],0),7),"")</f>
        <v>Level 5, 863 Hay Street, Perth WA 6000</v>
      </c>
    </row>
    <row r="505" spans="2:9" ht="41.25" customHeight="1" x14ac:dyDescent="0.2">
      <c r="B505" s="4">
        <v>499</v>
      </c>
      <c r="C505" s="16" t="str">
        <f>IFERROR(INDEX(MasterTable[],MATCH(SearchResults[[#This Row],[Search Result]],MasterTable[Search Rank],0),1),"")</f>
        <v>Professional, Scientific And Technical Services</v>
      </c>
      <c r="D505" s="16" t="str">
        <f>IFERROR(INDEX(MasterTable[],MATCH(SearchResults[[#This Row],[Search Result]],MasterTable[Search Rank],0),2),"")</f>
        <v>Design Services</v>
      </c>
      <c r="E505" s="16" t="str">
        <f>IFERROR(INDEX(MasterTable[],MATCH(SearchResults[[#This Row],[Search Result]],MasterTable[Search Rank],0),3),"")</f>
        <v>Design Institute of Australia</v>
      </c>
      <c r="F505" s="21" t="str">
        <f>IFERROR(INDEX(MasterTable[],MATCH(SearchResults[[#This Row],[Search Result]],MasterTable[Search Rank],0),4),"")</f>
        <v>http://www.design.org.au/</v>
      </c>
      <c r="G505" s="21" t="str">
        <f>IFERROR(INDEX(MasterTable[],MATCH(SearchResults[[#This Row],[Search Result]],MasterTable[Search Rank],0),5),"")</f>
        <v>1300 888 056</v>
      </c>
      <c r="H505" s="21" t="str">
        <f>IFERROR(INDEX(MasterTable[],MATCH(SearchResults[[#This Row],[Search Result]],MasterTable[Search Rank],0),6),"")</f>
        <v>admin@design.org.au</v>
      </c>
      <c r="I505" s="21" t="str">
        <f>IFERROR(INDEX(MasterTable[],MATCH(SearchResults[[#This Row],[Search Result]],MasterTable[Search Rank],0),7),"")</f>
        <v>GPO Box 355, Melbourne VIC 3001</v>
      </c>
    </row>
    <row r="506" spans="2:9" ht="41.25" customHeight="1" x14ac:dyDescent="0.2">
      <c r="B506" s="4">
        <v>500</v>
      </c>
      <c r="C506" s="16" t="str">
        <f>IFERROR(INDEX(MasterTable[],MATCH(SearchResults[[#This Row],[Search Result]],MasterTable[Search Rank],0),1),"")</f>
        <v>Professional, Scientific And Technical Services</v>
      </c>
      <c r="D506" s="16" t="str">
        <f>IFERROR(INDEX(MasterTable[],MATCH(SearchResults[[#This Row],[Search Result]],MasterTable[Search Rank],0),2),"")</f>
        <v>Design Services</v>
      </c>
      <c r="E506" s="16" t="str">
        <f>IFERROR(INDEX(MasterTable[],MATCH(SearchResults[[#This Row],[Search Result]],MasterTable[Search Rank],0),3),"")</f>
        <v>Australian Graphic Design Association</v>
      </c>
      <c r="F506" s="21" t="str">
        <f>IFERROR(INDEX(MasterTable[],MATCH(SearchResults[[#This Row],[Search Result]],MasterTable[Search Rank],0),4),"")</f>
        <v>http://www.agda.com.au/</v>
      </c>
      <c r="G506" s="21" t="str">
        <f>IFERROR(INDEX(MasterTable[],MATCH(SearchResults[[#This Row],[Search Result]],MasterTable[Search Rank],0),5),"")</f>
        <v>N/A</v>
      </c>
      <c r="H506" s="21" t="str">
        <f>IFERROR(INDEX(MasterTable[],MATCH(SearchResults[[#This Row],[Search Result]],MasterTable[Search Rank],0),6),"")</f>
        <v>wa@agda.com.au</v>
      </c>
      <c r="I506" s="21" t="str">
        <f>IFERROR(INDEX(MasterTable[],MATCH(SearchResults[[#This Row],[Search Result]],MasterTable[Search Rank],0),7),"")</f>
        <v>PO Box 6426, Halifax Street, Adelaide SA 5000</v>
      </c>
    </row>
    <row r="507" spans="2:9" ht="41.25" customHeight="1" x14ac:dyDescent="0.2">
      <c r="B507" s="4">
        <v>501</v>
      </c>
      <c r="C507" s="16" t="str">
        <f>IFERROR(INDEX(MasterTable[],MATCH(SearchResults[[#This Row],[Search Result]],MasterTable[Search Rank],0),1),"")</f>
        <v>Professional, Scientific And Technical Services</v>
      </c>
      <c r="D507" s="16" t="str">
        <f>IFERROR(INDEX(MasterTable[],MATCH(SearchResults[[#This Row],[Search Result]],MasterTable[Search Rank],0),2),"")</f>
        <v>Design Services</v>
      </c>
      <c r="E507" s="16" t="str">
        <f>IFERROR(INDEX(MasterTable[],MATCH(SearchResults[[#This Row],[Search Result]],MasterTable[Search Rank],0),3),"")</f>
        <v>Australian Sign &amp; Graphics Association</v>
      </c>
      <c r="F507" s="21" t="str">
        <f>IFERROR(INDEX(MasterTable[],MATCH(SearchResults[[#This Row],[Search Result]],MasterTable[Search Rank],0),4),"")</f>
        <v>http://www.signs.org.au/</v>
      </c>
      <c r="G507" s="21" t="str">
        <f>IFERROR(INDEX(MasterTable[],MATCH(SearchResults[[#This Row],[Search Result]],MasterTable[Search Rank],0),5),"")</f>
        <v>1300 274 200</v>
      </c>
      <c r="H507" s="21" t="str">
        <f>IFERROR(INDEX(MasterTable[],MATCH(SearchResults[[#This Row],[Search Result]],MasterTable[Search Rank],0),6),"")</f>
        <v>patrick@momovisual.com.au</v>
      </c>
      <c r="I507" s="21" t="str">
        <f>IFERROR(INDEX(MasterTable[],MATCH(SearchResults[[#This Row],[Search Result]],MasterTable[Search Rank],0),7),"")</f>
        <v>PO Box 1313, Crows Nest NSW 1585</v>
      </c>
    </row>
    <row r="508" spans="2:9" ht="41.25" customHeight="1" x14ac:dyDescent="0.2">
      <c r="B508" s="4">
        <v>502</v>
      </c>
      <c r="C508" s="16" t="str">
        <f>IFERROR(INDEX(MasterTable[],MATCH(SearchResults[[#This Row],[Search Result]],MasterTable[Search Rank],0),1),"")</f>
        <v>Professional, Scientific And Technical Services</v>
      </c>
      <c r="D508" s="16" t="str">
        <f>IFERROR(INDEX(MasterTable[],MATCH(SearchResults[[#This Row],[Search Result]],MasterTable[Search Rank],0),2),"")</f>
        <v>Management, Legal and Accounting Services</v>
      </c>
      <c r="E508" s="16" t="str">
        <f>IFERROR(INDEX(MasterTable[],MATCH(SearchResults[[#This Row],[Search Result]],MasterTable[Search Rank],0),3),"")</f>
        <v>Law Society of Western Australia</v>
      </c>
      <c r="F508" s="21" t="str">
        <f>IFERROR(INDEX(MasterTable[],MATCH(SearchResults[[#This Row],[Search Result]],MasterTable[Search Rank],0),4),"")</f>
        <v>https://www.lawsocietywa.asn.au/</v>
      </c>
      <c r="G508" s="21" t="str">
        <f>IFERROR(INDEX(MasterTable[],MATCH(SearchResults[[#This Row],[Search Result]],MasterTable[Search Rank],0),5),"")</f>
        <v>08 9324 8600</v>
      </c>
      <c r="H508" s="21" t="str">
        <f>IFERROR(INDEX(MasterTable[],MATCH(SearchResults[[#This Row],[Search Result]],MasterTable[Search Rank],0),6),"")</f>
        <v>info@lawsocietywa.asn.au</v>
      </c>
      <c r="I508" s="21" t="str">
        <f>IFERROR(INDEX(MasterTable[],MATCH(SearchResults[[#This Row],[Search Result]],MasterTable[Search Rank],0),7),"")</f>
        <v>PO Box Z5345, Perth WA 6831</v>
      </c>
    </row>
    <row r="509" spans="2:9" ht="41.25" customHeight="1" x14ac:dyDescent="0.2">
      <c r="B509" s="4">
        <v>503</v>
      </c>
      <c r="C509" s="16" t="str">
        <f>IFERROR(INDEX(MasterTable[],MATCH(SearchResults[[#This Row],[Search Result]],MasterTable[Search Rank],0),1),"")</f>
        <v>Professional, Scientific And Technical Services</v>
      </c>
      <c r="D509" s="16" t="str">
        <f>IFERROR(INDEX(MasterTable[],MATCH(SearchResults[[#This Row],[Search Result]],MasterTable[Search Rank],0),2),"")</f>
        <v>Management, Legal and Accounting Services</v>
      </c>
      <c r="E509" s="16" t="str">
        <f>IFERROR(INDEX(MasterTable[],MATCH(SearchResults[[#This Row],[Search Result]],MasterTable[Search Rank],0),3),"")</f>
        <v>Australian Institute of Conveyancers WA Division</v>
      </c>
      <c r="F509" s="21" t="str">
        <f>IFERROR(INDEX(MasterTable[],MATCH(SearchResults[[#This Row],[Search Result]],MasterTable[Search Rank],0),4),"")</f>
        <v>https://www.aicwa.com.au/</v>
      </c>
      <c r="G509" s="21" t="str">
        <f>IFERROR(INDEX(MasterTable[],MATCH(SearchResults[[#This Row],[Search Result]],MasterTable[Search Rank],0),5),"")</f>
        <v>08 9361 1166</v>
      </c>
      <c r="H509" s="21" t="str">
        <f>IFERROR(INDEX(MasterTable[],MATCH(SearchResults[[#This Row],[Search Result]],MasterTable[Search Rank],0),6),"")</f>
        <v>N/A</v>
      </c>
      <c r="I509" s="21" t="str">
        <f>IFERROR(INDEX(MasterTable[],MATCH(SearchResults[[#This Row],[Search Result]],MasterTable[Search Rank],0),7),"")</f>
        <v>PO Box 626, Victoria Park WA 6979</v>
      </c>
    </row>
    <row r="510" spans="2:9" ht="41.25" customHeight="1" x14ac:dyDescent="0.2">
      <c r="B510" s="4">
        <v>504</v>
      </c>
      <c r="C510" s="16" t="str">
        <f>IFERROR(INDEX(MasterTable[],MATCH(SearchResults[[#This Row],[Search Result]],MasterTable[Search Rank],0),1),"")</f>
        <v>Professional, Scientific And Technical Services</v>
      </c>
      <c r="D510" s="16" t="str">
        <f>IFERROR(INDEX(MasterTable[],MATCH(SearchResults[[#This Row],[Search Result]],MasterTable[Search Rank],0),2),"")</f>
        <v>Management, Legal and Accounting Services</v>
      </c>
      <c r="E510" s="16" t="str">
        <f>IFERROR(INDEX(MasterTable[],MATCH(SearchResults[[#This Row],[Search Result]],MasterTable[Search Rank],0),3),"")</f>
        <v>Chartered Accountants Australia New Zealand</v>
      </c>
      <c r="F510" s="21" t="str">
        <f>IFERROR(INDEX(MasterTable[],MATCH(SearchResults[[#This Row],[Search Result]],MasterTable[Search Rank],0),4),"")</f>
        <v>http://www.charteredaccountants.com.au/</v>
      </c>
      <c r="G510" s="21" t="str">
        <f>IFERROR(INDEX(MasterTable[],MATCH(SearchResults[[#This Row],[Search Result]],MasterTable[Search Rank],0),5),"")</f>
        <v>08 9420 0400</v>
      </c>
      <c r="H510" s="21" t="str">
        <f>IFERROR(INDEX(MasterTable[],MATCH(SearchResults[[#This Row],[Search Result]],MasterTable[Search Rank],0),6),"")</f>
        <v>service@charteredaccountantsanz.com</v>
      </c>
      <c r="I510" s="21" t="str">
        <f>IFERROR(INDEX(MasterTable[],MATCH(SearchResults[[#This Row],[Search Result]],MasterTable[Search Rank],0),7),"")</f>
        <v>GPO Box 9985, Perth WA 6848</v>
      </c>
    </row>
    <row r="511" spans="2:9" ht="41.25" customHeight="1" x14ac:dyDescent="0.2">
      <c r="B511" s="4">
        <v>505</v>
      </c>
      <c r="C511" s="16" t="str">
        <f>IFERROR(INDEX(MasterTable[],MATCH(SearchResults[[#This Row],[Search Result]],MasterTable[Search Rank],0),1),"")</f>
        <v>Professional, Scientific And Technical Services</v>
      </c>
      <c r="D511" s="16" t="str">
        <f>IFERROR(INDEX(MasterTable[],MATCH(SearchResults[[#This Row],[Search Result]],MasterTable[Search Rank],0),2),"")</f>
        <v>Management, Legal and Accounting Services</v>
      </c>
      <c r="E511" s="16" t="str">
        <f>IFERROR(INDEX(MasterTable[],MATCH(SearchResults[[#This Row],[Search Result]],MasterTable[Search Rank],0),3),"")</f>
        <v>CPA Australia</v>
      </c>
      <c r="F511" s="21" t="str">
        <f>IFERROR(INDEX(MasterTable[],MATCH(SearchResults[[#This Row],[Search Result]],MasterTable[Search Rank],0),4),"")</f>
        <v>https://www.cpaaustralia.com.au/</v>
      </c>
      <c r="G511" s="21" t="str">
        <f>IFERROR(INDEX(MasterTable[],MATCH(SearchResults[[#This Row],[Search Result]],MasterTable[Search Rank],0),5),"")</f>
        <v>1300 73 73 73</v>
      </c>
      <c r="H511" s="21" t="str">
        <f>IFERROR(INDEX(MasterTable[],MATCH(SearchResults[[#This Row],[Search Result]],MasterTable[Search Rank],0),6),"")</f>
        <v>memberservice@cpaaustralia.com.au</v>
      </c>
      <c r="I511" s="21" t="str">
        <f>IFERROR(INDEX(MasterTable[],MATCH(SearchResults[[#This Row],[Search Result]],MasterTable[Search Rank],0),7),"")</f>
        <v>PO Box 7378, Cloisters Square, Perth WA 6850</v>
      </c>
    </row>
    <row r="512" spans="2:9" ht="41.25" customHeight="1" x14ac:dyDescent="0.2">
      <c r="B512" s="4">
        <v>506</v>
      </c>
      <c r="C512" s="16" t="str">
        <f>IFERROR(INDEX(MasterTable[],MATCH(SearchResults[[#This Row],[Search Result]],MasterTable[Search Rank],0),1),"")</f>
        <v>Professional, Scientific And Technical Services</v>
      </c>
      <c r="D512" s="16" t="str">
        <f>IFERROR(INDEX(MasterTable[],MATCH(SearchResults[[#This Row],[Search Result]],MasterTable[Search Rank],0),2),"")</f>
        <v>Management, Legal and Accounting Services</v>
      </c>
      <c r="E512" s="16" t="str">
        <f>IFERROR(INDEX(MasterTable[],MATCH(SearchResults[[#This Row],[Search Result]],MasterTable[Search Rank],0),3),"")</f>
        <v>The Tax Institute</v>
      </c>
      <c r="F512" s="21" t="str">
        <f>IFERROR(INDEX(MasterTable[],MATCH(SearchResults[[#This Row],[Search Result]],MasterTable[Search Rank],0),4),"")</f>
        <v>https://www.taxinstitute.com.au/</v>
      </c>
      <c r="G512" s="21" t="str">
        <f>IFERROR(INDEX(MasterTable[],MATCH(SearchResults[[#This Row],[Search Result]],MasterTable[Search Rank],0),5),"")</f>
        <v>08 6165 6600</v>
      </c>
      <c r="H512" s="21" t="str">
        <f>IFERROR(INDEX(MasterTable[],MATCH(SearchResults[[#This Row],[Search Result]],MasterTable[Search Rank],0),6),"")</f>
        <v>wa@taxinstitute.com.au</v>
      </c>
      <c r="I512" s="21" t="str">
        <f>IFERROR(INDEX(MasterTable[],MATCH(SearchResults[[#This Row],[Search Result]],MasterTable[Search Rank],0),7),"")</f>
        <v>Level 10, Parmelia House, 191 St. George's Terrace, Perth WA 6000</v>
      </c>
    </row>
    <row r="513" spans="2:9" ht="41.25" customHeight="1" x14ac:dyDescent="0.2">
      <c r="B513" s="4">
        <v>507</v>
      </c>
      <c r="C513" s="16" t="str">
        <f>IFERROR(INDEX(MasterTable[],MATCH(SearchResults[[#This Row],[Search Result]],MasterTable[Search Rank],0),1),"")</f>
        <v>Professional, Scientific And Technical Services</v>
      </c>
      <c r="D513" s="16" t="str">
        <f>IFERROR(INDEX(MasterTable[],MATCH(SearchResults[[#This Row],[Search Result]],MasterTable[Search Rank],0),2),"")</f>
        <v>Management, Legal and Accounting Services</v>
      </c>
      <c r="E513" s="16" t="str">
        <f>IFERROR(INDEX(MasterTable[],MATCH(SearchResults[[#This Row],[Search Result]],MasterTable[Search Rank],0),3),"")</f>
        <v>Australian Bookkeepers Association</v>
      </c>
      <c r="F513" s="21" t="str">
        <f>IFERROR(INDEX(MasterTable[],MATCH(SearchResults[[#This Row],[Search Result]],MasterTable[Search Rank],0),4),"")</f>
        <v>http://www.austbook.net/aba/</v>
      </c>
      <c r="G513" s="21" t="str">
        <f>IFERROR(INDEX(MasterTable[],MATCH(SearchResults[[#This Row],[Search Result]],MasterTable[Search Rank],0),5),"")</f>
        <v>1300 856 710</v>
      </c>
      <c r="H513" s="21" t="str">
        <f>IFERROR(INDEX(MasterTable[],MATCH(SearchResults[[#This Row],[Search Result]],MasterTable[Search Rank],0),6),"")</f>
        <v xml:space="preserve"> info@austbook.net</v>
      </c>
      <c r="I513" s="21" t="str">
        <f>IFERROR(INDEX(MasterTable[],MATCH(SearchResults[[#This Row],[Search Result]],MasterTable[Search Rank],0),7),"")</f>
        <v>PO Box 1140, Springwood QLD 4127</v>
      </c>
    </row>
    <row r="514" spans="2:9" ht="41.25" customHeight="1" x14ac:dyDescent="0.2">
      <c r="B514" s="4">
        <v>508</v>
      </c>
      <c r="C514" s="16" t="str">
        <f>IFERROR(INDEX(MasterTable[],MATCH(SearchResults[[#This Row],[Search Result]],MasterTable[Search Rank],0),1),"")</f>
        <v>Professional, Scientific And Technical Services</v>
      </c>
      <c r="D514" s="16" t="str">
        <f>IFERROR(INDEX(MasterTable[],MATCH(SearchResults[[#This Row],[Search Result]],MasterTable[Search Rank],0),2),"")</f>
        <v>Management, Legal and Accounting Services</v>
      </c>
      <c r="E514" s="16" t="str">
        <f>IFERROR(INDEX(MasterTable[],MATCH(SearchResults[[#This Row],[Search Result]],MasterTable[Search Rank],0),3),"")</f>
        <v>Institute of Management Consultants</v>
      </c>
      <c r="F514" s="21" t="str">
        <f>IFERROR(INDEX(MasterTable[],MATCH(SearchResults[[#This Row],[Search Result]],MasterTable[Search Rank],0),4),"")</f>
        <v>https://www.imc.org.au/</v>
      </c>
      <c r="G514" s="21" t="str">
        <f>IFERROR(INDEX(MasterTable[],MATCH(SearchResults[[#This Row],[Search Result]],MasterTable[Search Rank],0),5),"")</f>
        <v>1800 800 719</v>
      </c>
      <c r="H514" s="21" t="str">
        <f>IFERROR(INDEX(MasterTable[],MATCH(SearchResults[[#This Row],[Search Result]],MasterTable[Search Rank],0),6),"")</f>
        <v>imc@imc.org.au</v>
      </c>
      <c r="I514" s="21" t="str">
        <f>IFERROR(INDEX(MasterTable[],MATCH(SearchResults[[#This Row],[Search Result]],MasterTable[Search Rank],0),7),"")</f>
        <v>Suite 999, 45 Glenferrie Road, Malvern VIC 3144</v>
      </c>
    </row>
    <row r="515" spans="2:9" ht="41.25" customHeight="1" x14ac:dyDescent="0.2">
      <c r="B515" s="4">
        <v>509</v>
      </c>
      <c r="C515" s="16" t="str">
        <f>IFERROR(INDEX(MasterTable[],MATCH(SearchResults[[#This Row],[Search Result]],MasterTable[Search Rank],0),1),"")</f>
        <v>Professional, Scientific And Technical Services</v>
      </c>
      <c r="D515" s="16" t="str">
        <f>IFERROR(INDEX(MasterTable[],MATCH(SearchResults[[#This Row],[Search Result]],MasterTable[Search Rank],0),2),"")</f>
        <v>Management, Legal and Accounting Services</v>
      </c>
      <c r="E515" s="16" t="str">
        <f>IFERROR(INDEX(MasterTable[],MATCH(SearchResults[[#This Row],[Search Result]],MasterTable[Search Rank],0),3),"")</f>
        <v>Australian Institute of Company Directors</v>
      </c>
      <c r="F515" s="21" t="str">
        <f>IFERROR(INDEX(MasterTable[],MATCH(SearchResults[[#This Row],[Search Result]],MasterTable[Search Rank],0),4),"")</f>
        <v>http://aicd.companydirectors.com.au/</v>
      </c>
      <c r="G515" s="21" t="str">
        <f>IFERROR(INDEX(MasterTable[],MATCH(SearchResults[[#This Row],[Search Result]],MasterTable[Search Rank],0),5),"")</f>
        <v>08 9320 1700</v>
      </c>
      <c r="H515" s="21" t="str">
        <f>IFERROR(INDEX(MasterTable[],MATCH(SearchResults[[#This Row],[Search Result]],MasterTable[Search Rank],0),6),"")</f>
        <v>wa@aicd.com.au</v>
      </c>
      <c r="I515" s="21" t="str">
        <f>IFERROR(INDEX(MasterTable[],MATCH(SearchResults[[#This Row],[Search Result]],MasterTable[Search Rank],0),7),"")</f>
        <v>PO Box Z5333, St Georges Terrace, Perth WA 6831</v>
      </c>
    </row>
    <row r="516" spans="2:9" ht="41.25" customHeight="1" x14ac:dyDescent="0.2">
      <c r="B516" s="4">
        <v>510</v>
      </c>
      <c r="C516" s="16" t="str">
        <f>IFERROR(INDEX(MasterTable[],MATCH(SearchResults[[#This Row],[Search Result]],MasterTable[Search Rank],0),1),"")</f>
        <v>Professional, Scientific And Technical Services</v>
      </c>
      <c r="D516" s="16" t="str">
        <f>IFERROR(INDEX(MasterTable[],MATCH(SearchResults[[#This Row],[Search Result]],MasterTable[Search Rank],0),2),"")</f>
        <v>Management, Legal and Accounting Services</v>
      </c>
      <c r="E516" s="16" t="str">
        <f>IFERROR(INDEX(MasterTable[],MATCH(SearchResults[[#This Row],[Search Result]],MasterTable[Search Rank],0),3),"")</f>
        <v>Australian Institute of Management Western Australia</v>
      </c>
      <c r="F516" s="21" t="str">
        <f>IFERROR(INDEX(MasterTable[],MATCH(SearchResults[[#This Row],[Search Result]],MasterTable[Search Rank],0),4),"")</f>
        <v>https://aimwa.com</v>
      </c>
      <c r="G516" s="21" t="str">
        <f>IFERROR(INDEX(MasterTable[],MATCH(SearchResults[[#This Row],[Search Result]],MasterTable[Search Rank],0),5),"")</f>
        <v>08 9383 8088</v>
      </c>
      <c r="H516" s="21" t="str">
        <f>IFERROR(INDEX(MasterTable[],MATCH(SearchResults[[#This Row],[Search Result]],MasterTable[Search Rank],0),6),"")</f>
        <v>aimwa@aimwa.com</v>
      </c>
      <c r="I516" s="21" t="str">
        <f>IFERROR(INDEX(MasterTable[],MATCH(SearchResults[[#This Row],[Search Result]],MasterTable[Search Rank],0),7),"")</f>
        <v>PO Box 195, Wembley WA 6913</v>
      </c>
    </row>
    <row r="517" spans="2:9" ht="41.25" customHeight="1" x14ac:dyDescent="0.2">
      <c r="B517" s="4">
        <v>511</v>
      </c>
      <c r="C517" s="16" t="str">
        <f>IFERROR(INDEX(MasterTable[],MATCH(SearchResults[[#This Row],[Search Result]],MasterTable[Search Rank],0),1),"")</f>
        <v>Professional, Scientific And Technical Services</v>
      </c>
      <c r="D517" s="16" t="str">
        <f>IFERROR(INDEX(MasterTable[],MATCH(SearchResults[[#This Row],[Search Result]],MasterTable[Search Rank],0),2),"")</f>
        <v>Market Research and Statistical Services</v>
      </c>
      <c r="E517" s="16" t="str">
        <f>IFERROR(INDEX(MasterTable[],MATCH(SearchResults[[#This Row],[Search Result]],MasterTable[Search Rank],0),3),"")</f>
        <v>Australian Social &amp; Market Research Society</v>
      </c>
      <c r="F517" s="21" t="str">
        <f>IFERROR(INDEX(MasterTable[],MATCH(SearchResults[[#This Row],[Search Result]],MasterTable[Search Rank],0),4),"")</f>
        <v>https://www.amsrs.com.au/</v>
      </c>
      <c r="G517" s="21" t="str">
        <f>IFERROR(INDEX(MasterTable[],MATCH(SearchResults[[#This Row],[Search Result]],MasterTable[Search Rank],0),5),"")</f>
        <v>1300 364 832</v>
      </c>
      <c r="H517" s="21" t="str">
        <f>IFERROR(INDEX(MasterTable[],MATCH(SearchResults[[#This Row],[Search Result]],MasterTable[Search Rank],0),6),"")</f>
        <v>amsrs@amsrs.com.au</v>
      </c>
      <c r="I517" s="21" t="str">
        <f>IFERROR(INDEX(MasterTable[],MATCH(SearchResults[[#This Row],[Search Result]],MasterTable[Search Rank],0),7),"")</f>
        <v xml:space="preserve"> Level 1, 3 Queen Street, Glebe NSW 2037</v>
      </c>
    </row>
    <row r="518" spans="2:9" ht="41.25" customHeight="1" x14ac:dyDescent="0.2">
      <c r="B518" s="4">
        <v>512</v>
      </c>
      <c r="C518" s="16" t="str">
        <f>IFERROR(INDEX(MasterTable[],MATCH(SearchResults[[#This Row],[Search Result]],MasterTable[Search Rank],0),1),"")</f>
        <v>Professional, Scientific And Technical Services</v>
      </c>
      <c r="D518" s="16" t="str">
        <f>IFERROR(INDEX(MasterTable[],MATCH(SearchResults[[#This Row],[Search Result]],MasterTable[Search Rank],0),2),"")</f>
        <v>Market Research and Statistical Services</v>
      </c>
      <c r="E518" s="16" t="str">
        <f>IFERROR(INDEX(MasterTable[],MATCH(SearchResults[[#This Row],[Search Result]],MasterTable[Search Rank],0),3),"")</f>
        <v>Statistical Society of Australia</v>
      </c>
      <c r="F518" s="21" t="str">
        <f>IFERROR(INDEX(MasterTable[],MATCH(SearchResults[[#This Row],[Search Result]],MasterTable[Search Rank],0),4),"")</f>
        <v>http://www.statsoc.org.au/</v>
      </c>
      <c r="G518" s="21" t="str">
        <f>IFERROR(INDEX(MasterTable[],MATCH(SearchResults[[#This Row],[Search Result]],MasterTable[Search Rank],0),5),"")</f>
        <v>02 6251 3647</v>
      </c>
      <c r="H518" s="21" t="str">
        <f>IFERROR(INDEX(MasterTable[],MATCH(SearchResults[[#This Row],[Search Result]],MasterTable[Search Rank],0),6),"")</f>
        <v>eo@statsoc.org.au</v>
      </c>
      <c r="I518" s="21" t="str">
        <f>IFERROR(INDEX(MasterTable[],MATCH(SearchResults[[#This Row],[Search Result]],MasterTable[Search Rank],0),7),"")</f>
        <v>PO Box 213, Belconnen ACT 2616</v>
      </c>
    </row>
    <row r="519" spans="2:9" ht="41.25" customHeight="1" x14ac:dyDescent="0.2">
      <c r="B519" s="4">
        <v>513</v>
      </c>
      <c r="C519" s="16" t="str">
        <f>IFERROR(INDEX(MasterTable[],MATCH(SearchResults[[#This Row],[Search Result]],MasterTable[Search Rank],0),1),"")</f>
        <v>Professional, Scientific And Technical Services</v>
      </c>
      <c r="D519" s="16" t="str">
        <f>IFERROR(INDEX(MasterTable[],MATCH(SearchResults[[#This Row],[Search Result]],MasterTable[Search Rank],0),2),"")</f>
        <v>Other Services</v>
      </c>
      <c r="E519" s="16" t="str">
        <f>IFERROR(INDEX(MasterTable[],MATCH(SearchResults[[#This Row],[Search Result]],MasterTable[Search Rank],0),3),"")</f>
        <v>Australian Institute of Professional Photography</v>
      </c>
      <c r="F519" s="21" t="str">
        <f>IFERROR(INDEX(MasterTable[],MATCH(SearchResults[[#This Row],[Search Result]],MasterTable[Search Rank],0),4),"")</f>
        <v>http://aipp.com.au/</v>
      </c>
      <c r="G519" s="21" t="str">
        <f>IFERROR(INDEX(MasterTable[],MATCH(SearchResults[[#This Row],[Search Result]],MasterTable[Search Rank],0),5),"")</f>
        <v>03 9890 9399</v>
      </c>
      <c r="H519" s="21" t="str">
        <f>IFERROR(INDEX(MasterTable[],MATCH(SearchResults[[#This Row],[Search Result]],MasterTable[Search Rank],0),6),"")</f>
        <v>admin@aipp.com.au</v>
      </c>
      <c r="I519" s="21" t="str">
        <f>IFERROR(INDEX(MasterTable[],MATCH(SearchResults[[#This Row],[Search Result]],MasterTable[Search Rank],0),7),"")</f>
        <v>Suite G.03, 171 Union Road, Surrey Hills VIC 3127</v>
      </c>
    </row>
    <row r="520" spans="2:9" ht="41.25" customHeight="1" x14ac:dyDescent="0.2">
      <c r="B520" s="4">
        <v>514</v>
      </c>
      <c r="C520" s="16" t="str">
        <f>IFERROR(INDEX(MasterTable[],MATCH(SearchResults[[#This Row],[Search Result]],MasterTable[Search Rank],0),1),"")</f>
        <v>Professional, Scientific And Technical Services</v>
      </c>
      <c r="D520" s="16" t="str">
        <f>IFERROR(INDEX(MasterTable[],MATCH(SearchResults[[#This Row],[Search Result]],MasterTable[Search Rank],0),2),"")</f>
        <v>Other Services</v>
      </c>
      <c r="E520" s="16" t="str">
        <f>IFERROR(INDEX(MasterTable[],MATCH(SearchResults[[#This Row],[Search Result]],MasterTable[Search Rank],0),3),"")</f>
        <v>Australian Institute of Interpreters and Translators</v>
      </c>
      <c r="F520" s="21" t="str">
        <f>IFERROR(INDEX(MasterTable[],MATCH(SearchResults[[#This Row],[Search Result]],MasterTable[Search Rank],0),4),"")</f>
        <v>https://www.ausit.org/</v>
      </c>
      <c r="G520" s="21" t="str">
        <f>IFERROR(INDEX(MasterTable[],MATCH(SearchResults[[#This Row],[Search Result]],MasterTable[Search Rank],0),5),"")</f>
        <v>1800 284 181</v>
      </c>
      <c r="H520" s="21" t="str">
        <f>IFERROR(INDEX(MasterTable[],MATCH(SearchResults[[#This Row],[Search Result]],MasterTable[Search Rank],0),6),"")</f>
        <v>admin@ausit.org</v>
      </c>
      <c r="I520" s="21" t="str">
        <f>IFERROR(INDEX(MasterTable[],MATCH(SearchResults[[#This Row],[Search Result]],MasterTable[Search Rank],0),7),"")</f>
        <v>PO Box 546, East Melbourne VIC 3002</v>
      </c>
    </row>
    <row r="521" spans="2:9" ht="41.25" customHeight="1" x14ac:dyDescent="0.2">
      <c r="B521" s="4">
        <v>515</v>
      </c>
      <c r="C521" s="16" t="str">
        <f>IFERROR(INDEX(MasterTable[],MATCH(SearchResults[[#This Row],[Search Result]],MasterTable[Search Rank],0),1),"")</f>
        <v>Professional, Scientific And Technical Services</v>
      </c>
      <c r="D521" s="16" t="str">
        <f>IFERROR(INDEX(MasterTable[],MATCH(SearchResults[[#This Row],[Search Result]],MasterTable[Search Rank],0),2),"")</f>
        <v>Other Services</v>
      </c>
      <c r="E521" s="16" t="str">
        <f>IFERROR(INDEX(MasterTable[],MATCH(SearchResults[[#This Row],[Search Result]],MasterTable[Search Rank],0),3),"")</f>
        <v>Australian Veterinary Association</v>
      </c>
      <c r="F521" s="21" t="str">
        <f>IFERROR(INDEX(MasterTable[],MATCH(SearchResults[[#This Row],[Search Result]],MasterTable[Search Rank],0),4),"")</f>
        <v>http://www.ava.com.au/</v>
      </c>
      <c r="G521" s="21" t="str">
        <f>IFERROR(INDEX(MasterTable[],MATCH(SearchResults[[#This Row],[Search Result]],MasterTable[Search Rank],0),5),"")</f>
        <v>08 9388 9600</v>
      </c>
      <c r="H521" s="21" t="str">
        <f>IFERROR(INDEX(MasterTable[],MATCH(SearchResults[[#This Row],[Search Result]],MasterTable[Search Rank],0),6),"")</f>
        <v>N/A</v>
      </c>
      <c r="I521" s="21" t="str">
        <f>IFERROR(INDEX(MasterTable[],MATCH(SearchResults[[#This Row],[Search Result]],MasterTable[Search Rank],0),7),"")</f>
        <v>Unit 4, Level 1, 22 Railway Road, Subiaco WA 6008</v>
      </c>
    </row>
    <row r="522" spans="2:9" ht="41.25" customHeight="1" x14ac:dyDescent="0.2">
      <c r="B522" s="4">
        <v>516</v>
      </c>
      <c r="C522" s="16" t="str">
        <f>IFERROR(INDEX(MasterTable[],MATCH(SearchResults[[#This Row],[Search Result]],MasterTable[Search Rank],0),1),"")</f>
        <v>Professional, Scientific And Technical Services</v>
      </c>
      <c r="D522" s="16" t="str">
        <f>IFERROR(INDEX(MasterTable[],MATCH(SearchResults[[#This Row],[Search Result]],MasterTable[Search Rank],0),2),"")</f>
        <v>Scientific Services</v>
      </c>
      <c r="E522" s="16" t="str">
        <f>IFERROR(INDEX(MasterTable[],MATCH(SearchResults[[#This Row],[Search Result]],MasterTable[Search Rank],0),3),"")</f>
        <v>Science Industry Australia</v>
      </c>
      <c r="F522" s="21" t="str">
        <f>IFERROR(INDEX(MasterTable[],MATCH(SearchResults[[#This Row],[Search Result]],MasterTable[Search Rank],0),4),"")</f>
        <v>http://scienceindustry.com.au/</v>
      </c>
      <c r="G522" s="21" t="str">
        <f>IFERROR(INDEX(MasterTable[],MATCH(SearchResults[[#This Row],[Search Result]],MasterTable[Search Rank],0),5),"")</f>
        <v>03 9872 5111</v>
      </c>
      <c r="H522" s="21" t="str">
        <f>IFERROR(INDEX(MasterTable[],MATCH(SearchResults[[#This Row],[Search Result]],MasterTable[Search Rank],0),6),"")</f>
        <v>N/A</v>
      </c>
      <c r="I522" s="21" t="str">
        <f>IFERROR(INDEX(MasterTable[],MATCH(SearchResults[[#This Row],[Search Result]],MasterTable[Search Rank],0),7),"")</f>
        <v>Unit 18, 26 Burgess Road, Bayswater VIC 3153</v>
      </c>
    </row>
    <row r="523" spans="2:9" ht="41.25" customHeight="1" x14ac:dyDescent="0.2">
      <c r="B523" s="4">
        <v>517</v>
      </c>
      <c r="C523" s="16" t="str">
        <f>IFERROR(INDEX(MasterTable[],MATCH(SearchResults[[#This Row],[Search Result]],MasterTable[Search Rank],0),1),"")</f>
        <v>Professional, Scientific And Technical Services</v>
      </c>
      <c r="D523" s="16" t="str">
        <f>IFERROR(INDEX(MasterTable[],MATCH(SearchResults[[#This Row],[Search Result]],MasterTable[Search Rank],0),2),"")</f>
        <v>Scientific Services</v>
      </c>
      <c r="E523" s="16" t="str">
        <f>IFERROR(INDEX(MasterTable[],MATCH(SearchResults[[#This Row],[Search Result]],MasterTable[Search Rank],0),3),"")</f>
        <v>National Association of Testing Authorities</v>
      </c>
      <c r="F523" s="21" t="str">
        <f>IFERROR(INDEX(MasterTable[],MATCH(SearchResults[[#This Row],[Search Result]],MasterTable[Search Rank],0),4),"")</f>
        <v>http://www.nata.com.au/</v>
      </c>
      <c r="G523" s="21" t="str">
        <f>IFERROR(INDEX(MasterTable[],MATCH(SearchResults[[#This Row],[Search Result]],MasterTable[Search Rank],0),5),"")</f>
        <v>08 9486 2800</v>
      </c>
      <c r="H523" s="21" t="str">
        <f>IFERROR(INDEX(MasterTable[],MATCH(SearchResults[[#This Row],[Search Result]],MasterTable[Search Rank],0),6),"")</f>
        <v>N/A</v>
      </c>
      <c r="I523" s="21" t="str">
        <f>IFERROR(INDEX(MasterTable[],MATCH(SearchResults[[#This Row],[Search Result]],MasterTable[Search Rank],0),7),"")</f>
        <v>Business Centre, 2A Brodie Hall Drive, Bentley WA 6102</v>
      </c>
    </row>
    <row r="524" spans="2:9" ht="41.25" customHeight="1" x14ac:dyDescent="0.2">
      <c r="B524" s="4">
        <v>518</v>
      </c>
      <c r="C524" s="16" t="str">
        <f>IFERROR(INDEX(MasterTable[],MATCH(SearchResults[[#This Row],[Search Result]],MasterTable[Search Rank],0),1),"")</f>
        <v>Professional, Scientific And Technical Services</v>
      </c>
      <c r="D524" s="16" t="str">
        <f>IFERROR(INDEX(MasterTable[],MATCH(SearchResults[[#This Row],[Search Result]],MasterTable[Search Rank],0),2),"")</f>
        <v>Specialist Consultants</v>
      </c>
      <c r="E524" s="16" t="str">
        <f>IFERROR(INDEX(MasterTable[],MATCH(SearchResults[[#This Row],[Search Result]],MasterTable[Search Rank],0),3),"")</f>
        <v>Australian Entertainment Agents Association</v>
      </c>
      <c r="F524" s="21" t="str">
        <f>IFERROR(INDEX(MasterTable[],MATCH(SearchResults[[#This Row],[Search Result]],MasterTable[Search Rank],0),4),"")</f>
        <v>http://www.aeaa.com.au/</v>
      </c>
      <c r="G524" s="21" t="str">
        <f>IFERROR(INDEX(MasterTable[],MATCH(SearchResults[[#This Row],[Search Result]],MasterTable[Search Rank],0),5),"")</f>
        <v>0491 149 934</v>
      </c>
      <c r="H524" s="21" t="str">
        <f>IFERROR(INDEX(MasterTable[],MATCH(SearchResults[[#This Row],[Search Result]],MasterTable[Search Rank],0),6),"")</f>
        <v>president@aeaa.com.au</v>
      </c>
      <c r="I524" s="21" t="str">
        <f>IFERROR(INDEX(MasterTable[],MATCH(SearchResults[[#This Row],[Search Result]],MasterTable[Search Rank],0),7),"")</f>
        <v>PO Box 7257, Upper Ferntree Gully VIC 3156</v>
      </c>
    </row>
    <row r="525" spans="2:9" ht="41.25" customHeight="1" x14ac:dyDescent="0.2">
      <c r="B525" s="4">
        <v>519</v>
      </c>
      <c r="C525" s="16" t="str">
        <f>IFERROR(INDEX(MasterTable[],MATCH(SearchResults[[#This Row],[Search Result]],MasterTable[Search Rank],0),1),"")</f>
        <v>Professional, Scientific And Technical Services</v>
      </c>
      <c r="D525" s="16" t="str">
        <f>IFERROR(INDEX(MasterTable[],MATCH(SearchResults[[#This Row],[Search Result]],MasterTable[Search Rank],0),2),"")</f>
        <v>Specialist Consultants</v>
      </c>
      <c r="E525" s="16" t="str">
        <f>IFERROR(INDEX(MasterTable[],MATCH(SearchResults[[#This Row],[Search Result]],MasterTable[Search Rank],0),3),"")</f>
        <v>Australian Association of Agricultural Consultants (WA)</v>
      </c>
      <c r="F525" s="21" t="str">
        <f>IFERROR(INDEX(MasterTable[],MATCH(SearchResults[[#This Row],[Search Result]],MasterTable[Search Rank],0),4),"")</f>
        <v>http://www.aaacwa.com.au/</v>
      </c>
      <c r="G525" s="21" t="str">
        <f>IFERROR(INDEX(MasterTable[],MATCH(SearchResults[[#This Row],[Search Result]],MasterTable[Search Rank],0),5),"")</f>
        <v>0429 043 493</v>
      </c>
      <c r="H525" s="21" t="str">
        <f>IFERROR(INDEX(MasterTable[],MATCH(SearchResults[[#This Row],[Search Result]],MasterTable[Search Rank],0),6),"")</f>
        <v>info@aaacwa.com.au</v>
      </c>
      <c r="I525" s="21" t="str">
        <f>IFERROR(INDEX(MasterTable[],MATCH(SearchResults[[#This Row],[Search Result]],MasterTable[Search Rank],0),7),"")</f>
        <v>PO Box 6242, Swanbourne WA 6010</v>
      </c>
    </row>
    <row r="526" spans="2:9" ht="41.25" customHeight="1" x14ac:dyDescent="0.2">
      <c r="B526" s="4">
        <v>520</v>
      </c>
      <c r="C526" s="16" t="str">
        <f>IFERROR(INDEX(MasterTable[],MATCH(SearchResults[[#This Row],[Search Result]],MasterTable[Search Rank],0),1),"")</f>
        <v>Professional, Scientific And Technical Services</v>
      </c>
      <c r="D526" s="16" t="str">
        <f>IFERROR(INDEX(MasterTable[],MATCH(SearchResults[[#This Row],[Search Result]],MasterTable[Search Rank],0),2),"")</f>
        <v>Specialist Consultants</v>
      </c>
      <c r="E526" s="16" t="str">
        <f>IFERROR(INDEX(MasterTable[],MATCH(SearchResults[[#This Row],[Search Result]],MasterTable[Search Rank],0),3),"")</f>
        <v>Environmental Consultants Association (WA)</v>
      </c>
      <c r="F526" s="21" t="str">
        <f>IFERROR(INDEX(MasterTable[],MATCH(SearchResults[[#This Row],[Search Result]],MasterTable[Search Rank],0),4),"")</f>
        <v>https://www.eca.org.au/</v>
      </c>
      <c r="G526" s="21" t="str">
        <f>IFERROR(INDEX(MasterTable[],MATCH(SearchResults[[#This Row],[Search Result]],MasterTable[Search Rank],0),5),"")</f>
        <v>0449 660 621</v>
      </c>
      <c r="H526" s="21" t="str">
        <f>IFERROR(INDEX(MasterTable[],MATCH(SearchResults[[#This Row],[Search Result]],MasterTable[Search Rank],0),6),"")</f>
        <v>admin@eca.org.au</v>
      </c>
      <c r="I526" s="21" t="str">
        <f>IFERROR(INDEX(MasterTable[],MATCH(SearchResults[[#This Row],[Search Result]],MasterTable[Search Rank],0),7),"")</f>
        <v>PO Box 971, West Perth WA 6872</v>
      </c>
    </row>
    <row r="527" spans="2:9" ht="41.25" customHeight="1" x14ac:dyDescent="0.2">
      <c r="B527" s="4">
        <v>521</v>
      </c>
      <c r="C527" s="16" t="str">
        <f>IFERROR(INDEX(MasterTable[],MATCH(SearchResults[[#This Row],[Search Result]],MasterTable[Search Rank],0),1),"")</f>
        <v>Professional, Scientific And Technical Services</v>
      </c>
      <c r="D527" s="16" t="str">
        <f>IFERROR(INDEX(MasterTable[],MATCH(SearchResults[[#This Row],[Search Result]],MasterTable[Search Rank],0),2),"")</f>
        <v>Specialist Consultants</v>
      </c>
      <c r="E527" s="16" t="str">
        <f>IFERROR(INDEX(MasterTable[],MATCH(SearchResults[[#This Row],[Search Result]],MasterTable[Search Rank],0),3),"")</f>
        <v>Recruitment &amp; Consulting Services Association</v>
      </c>
      <c r="F527" s="21" t="str">
        <f>IFERROR(INDEX(MasterTable[],MATCH(SearchResults[[#This Row],[Search Result]],MasterTable[Search Rank],0),4),"")</f>
        <v>http://www.rcsa.com.au/</v>
      </c>
      <c r="G527" s="21" t="str">
        <f>IFERROR(INDEX(MasterTable[],MATCH(SearchResults[[#This Row],[Search Result]],MasterTable[Search Rank],0),5),"")</f>
        <v xml:space="preserve">03 9663 0555 </v>
      </c>
      <c r="H527" s="21" t="str">
        <f>IFERROR(INDEX(MasterTable[],MATCH(SearchResults[[#This Row],[Search Result]],MasterTable[Search Rank],0),6),"")</f>
        <v>info@rcsa.com.au</v>
      </c>
      <c r="I527" s="21" t="str">
        <f>IFERROR(INDEX(MasterTable[],MATCH(SearchResults[[#This Row],[Search Result]],MasterTable[Search Rank],0),7),"")</f>
        <v>PO Box 18028, Collins Street East VIC 8003</v>
      </c>
    </row>
    <row r="528" spans="2:9" ht="41.25" customHeight="1" x14ac:dyDescent="0.2">
      <c r="B528" s="4">
        <v>522</v>
      </c>
      <c r="C528" s="16" t="str">
        <f>IFERROR(INDEX(MasterTable[],MATCH(SearchResults[[#This Row],[Search Result]],MasterTable[Search Rank],0),1),"")</f>
        <v>Professional, Scientific And Technical Services</v>
      </c>
      <c r="D528" s="16" t="str">
        <f>IFERROR(INDEX(MasterTable[],MATCH(SearchResults[[#This Row],[Search Result]],MasterTable[Search Rank],0),2),"")</f>
        <v>Specialist Consultants</v>
      </c>
      <c r="E528" s="16" t="str">
        <f>IFERROR(INDEX(MasterTable[],MATCH(SearchResults[[#This Row],[Search Result]],MasterTable[Search Rank],0),3),"")</f>
        <v>Australian Contaminated Land Consultants Association</v>
      </c>
      <c r="F528" s="21" t="str">
        <f>IFERROR(INDEX(MasterTable[],MATCH(SearchResults[[#This Row],[Search Result]],MasterTable[Search Rank],0),4),"")</f>
        <v>http://www.aclca.org.au/</v>
      </c>
      <c r="G528" s="21" t="str">
        <f>IFERROR(INDEX(MasterTable[],MATCH(SearchResults[[#This Row],[Search Result]],MasterTable[Search Rank],0),5),"")</f>
        <v>0408 197 470</v>
      </c>
      <c r="H528" s="21" t="str">
        <f>IFERROR(INDEX(MasterTable[],MATCH(SearchResults[[#This Row],[Search Result]],MasterTable[Search Rank],0),6),"")</f>
        <v>wa@aclca.org.au</v>
      </c>
      <c r="I528" s="21" t="str">
        <f>IFERROR(INDEX(MasterTable[],MATCH(SearchResults[[#This Row],[Search Result]],MasterTable[Search Rank],0),7),"")</f>
        <v>Level 3, 1 Havelock Street, West Perth WA 6005</v>
      </c>
    </row>
    <row r="529" spans="2:9" ht="41.25" customHeight="1" x14ac:dyDescent="0.2">
      <c r="B529" s="4">
        <v>523</v>
      </c>
      <c r="C529" s="16" t="str">
        <f>IFERROR(INDEX(MasterTable[],MATCH(SearchResults[[#This Row],[Search Result]],MasterTable[Search Rank],0),1),"")</f>
        <v>Public Administration And Safety</v>
      </c>
      <c r="D529" s="16" t="str">
        <f>IFERROR(INDEX(MasterTable[],MATCH(SearchResults[[#This Row],[Search Result]],MasterTable[Search Rank],0),2),"")</f>
        <v>Central Government Administration</v>
      </c>
      <c r="E529" s="16" t="str">
        <f>IFERROR(INDEX(MasterTable[],MATCH(SearchResults[[#This Row],[Search Result]],MasterTable[Search Rank],0),3),"")</f>
        <v>Australian Public Service Commission</v>
      </c>
      <c r="F529" s="21" t="str">
        <f>IFERROR(INDEX(MasterTable[],MATCH(SearchResults[[#This Row],[Search Result]],MasterTable[Search Rank],0),4),"")</f>
        <v>http://www.apsc.gov.au/</v>
      </c>
      <c r="G529" s="21" t="str">
        <f>IFERROR(INDEX(MasterTable[],MATCH(SearchResults[[#This Row],[Search Result]],MasterTable[Search Rank],0),5),"")</f>
        <v>02 6202 3500</v>
      </c>
      <c r="H529" s="21" t="str">
        <f>IFERROR(INDEX(MasterTable[],MATCH(SearchResults[[#This Row],[Search Result]],MasterTable[Search Rank],0),6),"")</f>
        <v>N/A</v>
      </c>
      <c r="I529" s="21" t="str">
        <f>IFERROR(INDEX(MasterTable[],MATCH(SearchResults[[#This Row],[Search Result]],MasterTable[Search Rank],0),7),"")</f>
        <v>Ground Floor, 16 Furzer Street, Phillip ACT 2606</v>
      </c>
    </row>
    <row r="530" spans="2:9" ht="41.25" customHeight="1" x14ac:dyDescent="0.2">
      <c r="B530" s="4">
        <v>524</v>
      </c>
      <c r="C530" s="16" t="str">
        <f>IFERROR(INDEX(MasterTable[],MATCH(SearchResults[[#This Row],[Search Result]],MasterTable[Search Rank],0),1),"")</f>
        <v>Public Administration And Safety</v>
      </c>
      <c r="D530" s="16" t="str">
        <f>IFERROR(INDEX(MasterTable[],MATCH(SearchResults[[#This Row],[Search Result]],MasterTable[Search Rank],0),2),"")</f>
        <v>Justice, Public Order and Safety</v>
      </c>
      <c r="E530" s="16" t="str">
        <f>IFERROR(INDEX(MasterTable[],MATCH(SearchResults[[#This Row],[Search Result]],MasterTable[Search Rank],0),3),"")</f>
        <v>Department of the Attorney General</v>
      </c>
      <c r="F530" s="21" t="str">
        <f>IFERROR(INDEX(MasterTable[],MATCH(SearchResults[[#This Row],[Search Result]],MasterTable[Search Rank],0),4),"")</f>
        <v>http://www.courts.dotag.wa.gov.au/</v>
      </c>
      <c r="G530" s="21" t="str">
        <f>IFERROR(INDEX(MasterTable[],MATCH(SearchResults[[#This Row],[Search Result]],MasterTable[Search Rank],0),5),"")</f>
        <v xml:space="preserve">08 9425 2222 </v>
      </c>
      <c r="H530" s="21" t="str">
        <f>IFERROR(INDEX(MasterTable[],MATCH(SearchResults[[#This Row],[Search Result]],MasterTable[Search Rank],0),6),"")</f>
        <v>N/A</v>
      </c>
      <c r="I530" s="21" t="str">
        <f>IFERROR(INDEX(MasterTable[],MATCH(SearchResults[[#This Row],[Search Result]],MasterTable[Search Rank],0),7),"")</f>
        <v>International House, 26 St Georges Terrace, Perth WA 6000</v>
      </c>
    </row>
    <row r="531" spans="2:9" ht="41.25" customHeight="1" x14ac:dyDescent="0.2">
      <c r="B531" s="4">
        <v>525</v>
      </c>
      <c r="C531" s="16" t="str">
        <f>IFERROR(INDEX(MasterTable[],MATCH(SearchResults[[#This Row],[Search Result]],MasterTable[Search Rank],0),1),"")</f>
        <v>Public Administration And Safety</v>
      </c>
      <c r="D531" s="16" t="str">
        <f>IFERROR(INDEX(MasterTable[],MATCH(SearchResults[[#This Row],[Search Result]],MasterTable[Search Rank],0),2),"")</f>
        <v>Justice, Public Order and Safety</v>
      </c>
      <c r="E531" s="16" t="str">
        <f>IFERROR(INDEX(MasterTable[],MATCH(SearchResults[[#This Row],[Search Result]],MasterTable[Search Rank],0),3),"")</f>
        <v>Department of Fire and Emergency Services</v>
      </c>
      <c r="F531" s="21" t="str">
        <f>IFERROR(INDEX(MasterTable[],MATCH(SearchResults[[#This Row],[Search Result]],MasterTable[Search Rank],0),4),"")</f>
        <v>https://www.dfes.wa.gov.au</v>
      </c>
      <c r="G531" s="21" t="str">
        <f>IFERROR(INDEX(MasterTable[],MATCH(SearchResults[[#This Row],[Search Result]],MasterTable[Search Rank],0),5),"")</f>
        <v>08 9395 9300</v>
      </c>
      <c r="H531" s="21" t="str">
        <f>IFERROR(INDEX(MasterTable[],MATCH(SearchResults[[#This Row],[Search Result]],MasterTable[Search Rank],0),6),"")</f>
        <v>N/A</v>
      </c>
      <c r="I531" s="21" t="str">
        <f>IFERROR(INDEX(MasterTable[],MATCH(SearchResults[[#This Row],[Search Result]],MasterTable[Search Rank],0),7),"")</f>
        <v>GPO Box P1174, Perth WA 6844</v>
      </c>
    </row>
    <row r="532" spans="2:9" ht="41.25" customHeight="1" x14ac:dyDescent="0.2">
      <c r="B532" s="4">
        <v>526</v>
      </c>
      <c r="C532" s="16" t="str">
        <f>IFERROR(INDEX(MasterTable[],MATCH(SearchResults[[#This Row],[Search Result]],MasterTable[Search Rank],0),1),"")</f>
        <v>Public Administration And Safety</v>
      </c>
      <c r="D532" s="16" t="str">
        <f>IFERROR(INDEX(MasterTable[],MATCH(SearchResults[[#This Row],[Search Result]],MasterTable[Search Rank],0),2),"")</f>
        <v>Justice, Public Order and Safety</v>
      </c>
      <c r="E532" s="16" t="str">
        <f>IFERROR(INDEX(MasterTable[],MATCH(SearchResults[[#This Row],[Search Result]],MasterTable[Search Rank],0),3),"")</f>
        <v>The Royal Life Saving Society WA</v>
      </c>
      <c r="F532" s="21" t="str">
        <f>IFERROR(INDEX(MasterTable[],MATCH(SearchResults[[#This Row],[Search Result]],MasterTable[Search Rank],0),4),"")</f>
        <v>https://lifesavingwa.com.au/</v>
      </c>
      <c r="G532" s="21" t="str">
        <f>IFERROR(INDEX(MasterTable[],MATCH(SearchResults[[#This Row],[Search Result]],MasterTable[Search Rank],0),5),"")</f>
        <v>08 9383 8200</v>
      </c>
      <c r="H532" s="21" t="str">
        <f>IFERROR(INDEX(MasterTable[],MATCH(SearchResults[[#This Row],[Search Result]],MasterTable[Search Rank],0),6),"")</f>
        <v>N/A</v>
      </c>
      <c r="I532" s="21" t="str">
        <f>IFERROR(INDEX(MasterTable[],MATCH(SearchResults[[#This Row],[Search Result]],MasterTable[Search Rank],0),7),"")</f>
        <v>PO Box 28, Floreat Forum WA 6014</v>
      </c>
    </row>
    <row r="533" spans="2:9" ht="41.25" customHeight="1" x14ac:dyDescent="0.2">
      <c r="B533" s="4">
        <v>527</v>
      </c>
      <c r="C533" s="16" t="str">
        <f>IFERROR(INDEX(MasterTable[],MATCH(SearchResults[[#This Row],[Search Result]],MasterTable[Search Rank],0),1),"")</f>
        <v>Public Administration And Safety</v>
      </c>
      <c r="D533" s="16" t="str">
        <f>IFERROR(INDEX(MasterTable[],MATCH(SearchResults[[#This Row],[Search Result]],MasterTable[Search Rank],0),2),"")</f>
        <v>Justice, Public Order and Safety</v>
      </c>
      <c r="E533" s="16" t="str">
        <f>IFERROR(INDEX(MasterTable[],MATCH(SearchResults[[#This Row],[Search Result]],MasterTable[Search Rank],0),3),"")</f>
        <v>Australian Security Industry Association Ltd</v>
      </c>
      <c r="F533" s="21" t="str">
        <f>IFERROR(INDEX(MasterTable[],MATCH(SearchResults[[#This Row],[Search Result]],MasterTable[Search Rank],0),4),"")</f>
        <v>http://www.asial.com.au/</v>
      </c>
      <c r="G533" s="21" t="str">
        <f>IFERROR(INDEX(MasterTable[],MATCH(SearchResults[[#This Row],[Search Result]],MasterTable[Search Rank],0),5),"")</f>
        <v>1300 127 425</v>
      </c>
      <c r="H533" s="21" t="str">
        <f>IFERROR(INDEX(MasterTable[],MATCH(SearchResults[[#This Row],[Search Result]],MasterTable[Search Rank],0),6),"")</f>
        <v>security@asial.com.au</v>
      </c>
      <c r="I533" s="21" t="str">
        <f>IFERROR(INDEX(MasterTable[],MATCH(SearchResults[[#This Row],[Search Result]],MasterTable[Search Rank],0),7),"")</f>
        <v>PO Box 1338, Crows Nest NSW 1585</v>
      </c>
    </row>
    <row r="534" spans="2:9" ht="41.25" customHeight="1" x14ac:dyDescent="0.2">
      <c r="B534" s="4">
        <v>528</v>
      </c>
      <c r="C534" s="16" t="str">
        <f>IFERROR(INDEX(MasterTable[],MATCH(SearchResults[[#This Row],[Search Result]],MasterTable[Search Rank],0),1),"")</f>
        <v>Public Administration And Safety</v>
      </c>
      <c r="D534" s="16" t="str">
        <f>IFERROR(INDEX(MasterTable[],MATCH(SearchResults[[#This Row],[Search Result]],MasterTable[Search Rank],0),2),"")</f>
        <v>Local Government Administration</v>
      </c>
      <c r="E534" s="16" t="str">
        <f>IFERROR(INDEX(MasterTable[],MATCH(SearchResults[[#This Row],[Search Result]],MasterTable[Search Rank],0),3),"")</f>
        <v>Western Australia Local Government Association</v>
      </c>
      <c r="F534" s="21" t="str">
        <f>IFERROR(INDEX(MasterTable[],MATCH(SearchResults[[#This Row],[Search Result]],MasterTable[Search Rank],0),4),"")</f>
        <v>http://walga.asn.au/</v>
      </c>
      <c r="G534" s="21" t="str">
        <f>IFERROR(INDEX(MasterTable[],MATCH(SearchResults[[#This Row],[Search Result]],MasterTable[Search Rank],0),5),"")</f>
        <v>08 9213 2000</v>
      </c>
      <c r="H534" s="21" t="str">
        <f>IFERROR(INDEX(MasterTable[],MATCH(SearchResults[[#This Row],[Search Result]],MasterTable[Search Rank],0),6),"")</f>
        <v>info@walga.asn.au</v>
      </c>
      <c r="I534" s="21" t="str">
        <f>IFERROR(INDEX(MasterTable[],MATCH(SearchResults[[#This Row],[Search Result]],MasterTable[Search Rank],0),7),"")</f>
        <v>PO Box 1544, West Perth WA 6872</v>
      </c>
    </row>
    <row r="535" spans="2:9" ht="41.25" customHeight="1" x14ac:dyDescent="0.2">
      <c r="B535" s="4">
        <v>529</v>
      </c>
      <c r="C535" s="16" t="str">
        <f>IFERROR(INDEX(MasterTable[],MATCH(SearchResults[[#This Row],[Search Result]],MasterTable[Search Rank],0),1),"")</f>
        <v>Public Administration And Safety</v>
      </c>
      <c r="D535" s="16" t="str">
        <f>IFERROR(INDEX(MasterTable[],MATCH(SearchResults[[#This Row],[Search Result]],MasterTable[Search Rank],0),2),"")</f>
        <v>State Government Administration</v>
      </c>
      <c r="E535" s="16" t="str">
        <f>IFERROR(INDEX(MasterTable[],MATCH(SearchResults[[#This Row],[Search Result]],MasterTable[Search Rank],0),3),"")</f>
        <v>Public Sector Commission</v>
      </c>
      <c r="F535" s="21" t="str">
        <f>IFERROR(INDEX(MasterTable[],MATCH(SearchResults[[#This Row],[Search Result]],MasterTable[Search Rank],0),4),"")</f>
        <v>https://publicsector.wa.gov.au/</v>
      </c>
      <c r="G535" s="21" t="str">
        <f>IFERROR(INDEX(MasterTable[],MATCH(SearchResults[[#This Row],[Search Result]],MasterTable[Search Rank],0),5),"")</f>
        <v>08 6552 8500</v>
      </c>
      <c r="H535" s="21" t="str">
        <f>IFERROR(INDEX(MasterTable[],MATCH(SearchResults[[#This Row],[Search Result]],MasterTable[Search Rank],0),6),"")</f>
        <v>admin@psc.wa.gov.au</v>
      </c>
      <c r="I535" s="21" t="str">
        <f>IFERROR(INDEX(MasterTable[],MATCH(SearchResults[[#This Row],[Search Result]],MasterTable[Search Rank],0),7),"")</f>
        <v>Locked Bag 3002, West Perth WA 6872</v>
      </c>
    </row>
    <row r="536" spans="2:9" ht="41.25" customHeight="1" x14ac:dyDescent="0.2">
      <c r="B536" s="4">
        <v>530</v>
      </c>
      <c r="C536" s="16" t="str">
        <f>IFERROR(INDEX(MasterTable[],MATCH(SearchResults[[#This Row],[Search Result]],MasterTable[Search Rank],0),1),"")</f>
        <v>Rental, Hiring &amp; Real Estate Services</v>
      </c>
      <c r="D536" s="16" t="str">
        <f>IFERROR(INDEX(MasterTable[],MATCH(SearchResults[[#This Row],[Search Result]],MasterTable[Search Rank],0),2),"")</f>
        <v>Rental Property Operators &amp; Real Estate Services</v>
      </c>
      <c r="E536" s="16" t="str">
        <f>IFERROR(INDEX(MasterTable[],MATCH(SearchResults[[#This Row],[Search Result]],MasterTable[Search Rank],0),3),"")</f>
        <v>Property Owners Association of Western Australia</v>
      </c>
      <c r="F536" s="21" t="str">
        <f>IFERROR(INDEX(MasterTable[],MATCH(SearchResults[[#This Row],[Search Result]],MasterTable[Search Rank],0),4),"")</f>
        <v>http://www.poawa.com.au/</v>
      </c>
      <c r="G536" s="21" t="str">
        <f>IFERROR(INDEX(MasterTable[],MATCH(SearchResults[[#This Row],[Search Result]],MasterTable[Search Rank],0),5),"")</f>
        <v>08 9384 7583</v>
      </c>
      <c r="H536" s="21" t="str">
        <f>IFERROR(INDEX(MasterTable[],MATCH(SearchResults[[#This Row],[Search Result]],MasterTable[Search Rank],0),6),"")</f>
        <v>info@poawa.com.au</v>
      </c>
      <c r="I536" s="21" t="str">
        <f>IFERROR(INDEX(MasterTable[],MATCH(SearchResults[[#This Row],[Search Result]],MasterTable[Search Rank],0),7),"")</f>
        <v>PO Box 863, Morley WA 6943</v>
      </c>
    </row>
    <row r="537" spans="2:9" ht="41.25" customHeight="1" x14ac:dyDescent="0.2">
      <c r="B537" s="4">
        <v>531</v>
      </c>
      <c r="C537" s="16" t="str">
        <f>IFERROR(INDEX(MasterTable[],MATCH(SearchResults[[#This Row],[Search Result]],MasterTable[Search Rank],0),1),"")</f>
        <v>Rental, Hiring &amp; Real Estate Services</v>
      </c>
      <c r="D537" s="16" t="str">
        <f>IFERROR(INDEX(MasterTable[],MATCH(SearchResults[[#This Row],[Search Result]],MasterTable[Search Rank],0),2),"")</f>
        <v>Rental Property Operators &amp; Real Estate Services</v>
      </c>
      <c r="E537" s="16" t="str">
        <f>IFERROR(INDEX(MasterTable[],MATCH(SearchResults[[#This Row],[Search Result]],MasterTable[Search Rank],0),3),"")</f>
        <v>Property Council of Australia</v>
      </c>
      <c r="F537" s="21" t="str">
        <f>IFERROR(INDEX(MasterTable[],MATCH(SearchResults[[#This Row],[Search Result]],MasterTable[Search Rank],0),4),"")</f>
        <v>https://www.propertycouncil.com.au/</v>
      </c>
      <c r="G537" s="21" t="str">
        <f>IFERROR(INDEX(MasterTable[],MATCH(SearchResults[[#This Row],[Search Result]],MasterTable[Search Rank],0),5),"")</f>
        <v>08 9426 1200</v>
      </c>
      <c r="H537" s="21" t="str">
        <f>IFERROR(INDEX(MasterTable[],MATCH(SearchResults[[#This Row],[Search Result]],MasterTable[Search Rank],0),6),"")</f>
        <v>wa@propertycouncil.com.au</v>
      </c>
      <c r="I537" s="21" t="str">
        <f>IFERROR(INDEX(MasterTable[],MATCH(SearchResults[[#This Row],[Search Result]],MasterTable[Search Rank],0),7),"")</f>
        <v xml:space="preserve">Mezzanine Level, Australia Place, 15-17 William Street, Perth WA 6000 </v>
      </c>
    </row>
    <row r="538" spans="2:9" ht="41.25" customHeight="1" x14ac:dyDescent="0.2">
      <c r="B538" s="4">
        <v>532</v>
      </c>
      <c r="C538" s="16" t="str">
        <f>IFERROR(INDEX(MasterTable[],MATCH(SearchResults[[#This Row],[Search Result]],MasterTable[Search Rank],0),1),"")</f>
        <v>Rental, Hiring &amp; Real Estate Services</v>
      </c>
      <c r="D538" s="16" t="str">
        <f>IFERROR(INDEX(MasterTable[],MATCH(SearchResults[[#This Row],[Search Result]],MasterTable[Search Rank],0),2),"")</f>
        <v>Rental Property Operators &amp; Real Estate Services</v>
      </c>
      <c r="E538" s="16" t="str">
        <f>IFERROR(INDEX(MasterTable[],MATCH(SearchResults[[#This Row],[Search Result]],MasterTable[Search Rank],0),3),"")</f>
        <v>Real Estate Institute of Western Australia</v>
      </c>
      <c r="F538" s="21" t="str">
        <f>IFERROR(INDEX(MasterTable[],MATCH(SearchResults[[#This Row],[Search Result]],MasterTable[Search Rank],0),4),"")</f>
        <v>http://reiwa.com.au/</v>
      </c>
      <c r="G538" s="21" t="str">
        <f>IFERROR(INDEX(MasterTable[],MATCH(SearchResults[[#This Row],[Search Result]],MasterTable[Search Rank],0),5),"")</f>
        <v xml:space="preserve">08 9380 8222 </v>
      </c>
      <c r="H538" s="21" t="str">
        <f>IFERROR(INDEX(MasterTable[],MATCH(SearchResults[[#This Row],[Search Result]],MasterTable[Search Rank],0),6),"")</f>
        <v>N/A</v>
      </c>
      <c r="I538" s="21" t="str">
        <f>IFERROR(INDEX(MasterTable[],MATCH(SearchResults[[#This Row],[Search Result]],MasterTable[Search Rank],0),7),"")</f>
        <v xml:space="preserve">PO Box 8099, Subiaco East WA 6008 </v>
      </c>
    </row>
    <row r="539" spans="2:9" ht="41.25" customHeight="1" x14ac:dyDescent="0.2">
      <c r="B539" s="4">
        <v>533</v>
      </c>
      <c r="C539" s="16" t="str">
        <f>IFERROR(INDEX(MasterTable[],MATCH(SearchResults[[#This Row],[Search Result]],MasterTable[Search Rank],0),1),"")</f>
        <v>Rental, Hiring &amp; Real Estate Services</v>
      </c>
      <c r="D539" s="16" t="str">
        <f>IFERROR(INDEX(MasterTable[],MATCH(SearchResults[[#This Row],[Search Result]],MasterTable[Search Rank],0),2),"")</f>
        <v>Rental Property Operators &amp; Real Estate Services</v>
      </c>
      <c r="E539" s="16" t="str">
        <f>IFERROR(INDEX(MasterTable[],MATCH(SearchResults[[#This Row],[Search Result]],MasterTable[Search Rank],0),3),"")</f>
        <v>Australian Property Institute</v>
      </c>
      <c r="F539" s="21" t="str">
        <f>IFERROR(INDEX(MasterTable[],MATCH(SearchResults[[#This Row],[Search Result]],MasterTable[Search Rank],0),4),"")</f>
        <v>https://www.api.org.au/</v>
      </c>
      <c r="G539" s="21" t="str">
        <f>IFERROR(INDEX(MasterTable[],MATCH(SearchResults[[#This Row],[Search Result]],MasterTable[Search Rank],0),5),"")</f>
        <v>08 9381 7288</v>
      </c>
      <c r="H539" s="21" t="str">
        <f>IFERROR(INDEX(MasterTable[],MATCH(SearchResults[[#This Row],[Search Result]],MasterTable[Search Rank],0),6),"")</f>
        <v>wa@api.org.au</v>
      </c>
      <c r="I539" s="21" t="str">
        <f>IFERROR(INDEX(MasterTable[],MATCH(SearchResults[[#This Row],[Search Result]],MasterTable[Search Rank],0),7),"")</f>
        <v>PO Box 8049, Subiaco East WA 6008</v>
      </c>
    </row>
    <row r="540" spans="2:9" ht="41.25" customHeight="1" x14ac:dyDescent="0.2">
      <c r="B540" s="4">
        <v>534</v>
      </c>
      <c r="C540" s="16" t="str">
        <f>IFERROR(INDEX(MasterTable[],MATCH(SearchResults[[#This Row],[Search Result]],MasterTable[Search Rank],0),1),"")</f>
        <v>Rental, Hiring &amp; Real Estate Services</v>
      </c>
      <c r="D540" s="16" t="str">
        <f>IFERROR(INDEX(MasterTable[],MATCH(SearchResults[[#This Row],[Search Result]],MasterTable[Search Rank],0),2),"")</f>
        <v>Rental, Hiring &amp; Leasing</v>
      </c>
      <c r="E540" s="16" t="str">
        <f>IFERROR(INDEX(MasterTable[],MATCH(SearchResults[[#This Row],[Search Result]],MasterTable[Search Rank],0),3),"")</f>
        <v>Hire and Rental Industry Association</v>
      </c>
      <c r="F540" s="21" t="str">
        <f>IFERROR(INDEX(MasterTable[],MATCH(SearchResults[[#This Row],[Search Result]],MasterTable[Search Rank],0),4),"")</f>
        <v>https://www.hireandrental.com.au/</v>
      </c>
      <c r="G540" s="21" t="str">
        <f>IFERROR(INDEX(MasterTable[],MATCH(SearchResults[[#This Row],[Search Result]],MasterTable[Search Rank],0),5),"")</f>
        <v>02 9998 2255</v>
      </c>
      <c r="H540" s="21" t="str">
        <f>IFERROR(INDEX(MasterTable[],MATCH(SearchResults[[#This Row],[Search Result]],MasterTable[Search Rank],0),6),"")</f>
        <v>info@hireandrental.com.au</v>
      </c>
      <c r="I540" s="21" t="str">
        <f>IFERROR(INDEX(MasterTable[],MATCH(SearchResults[[#This Row],[Search Result]],MasterTable[Search Rank],0),7),"")</f>
        <v>PO Box 1304, Mona Vale NSW 1660</v>
      </c>
    </row>
    <row r="541" spans="2:9" ht="41.25" customHeight="1" x14ac:dyDescent="0.2">
      <c r="B541" s="4">
        <v>535</v>
      </c>
      <c r="C541" s="16" t="str">
        <f>IFERROR(INDEX(MasterTable[],MATCH(SearchResults[[#This Row],[Search Result]],MasterTable[Search Rank],0),1),"")</f>
        <v>Rental, Hiring &amp; Real Estate Services</v>
      </c>
      <c r="D541" s="16" t="str">
        <f>IFERROR(INDEX(MasterTable[],MATCH(SearchResults[[#This Row],[Search Result]],MasterTable[Search Rank],0),2),"")</f>
        <v>Rental, Hiring &amp; Leasing</v>
      </c>
      <c r="E541" s="16" t="str">
        <f>IFERROR(INDEX(MasterTable[],MATCH(SearchResults[[#This Row],[Search Result]],MasterTable[Search Rank],0),3),"")</f>
        <v>Australian Equipment Lessors Association</v>
      </c>
      <c r="F541" s="21" t="str">
        <f>IFERROR(INDEX(MasterTable[],MATCH(SearchResults[[#This Row],[Search Result]],MasterTable[Search Rank],0),4),"")</f>
        <v>http://aela.asn.au/</v>
      </c>
      <c r="G541" s="21" t="str">
        <f>IFERROR(INDEX(MasterTable[],MATCH(SearchResults[[#This Row],[Search Result]],MasterTable[Search Rank],0),5),"")</f>
        <v>02 9231 5479</v>
      </c>
      <c r="H541" s="21" t="str">
        <f>IFERROR(INDEX(MasterTable[],MATCH(SearchResults[[#This Row],[Search Result]],MasterTable[Search Rank],0),6),"")</f>
        <v>helen@afc.asn.au</v>
      </c>
      <c r="I541" s="21" t="str">
        <f>IFERROR(INDEX(MasterTable[],MATCH(SearchResults[[#This Row],[Search Result]],MasterTable[Search Rank],0),7),"")</f>
        <v>Level 8, 39 Martin Place, Sydney NSW 2000</v>
      </c>
    </row>
    <row r="542" spans="2:9" ht="41.25" customHeight="1" x14ac:dyDescent="0.2">
      <c r="B542" s="4">
        <v>536</v>
      </c>
      <c r="C542" s="16" t="str">
        <f>IFERROR(INDEX(MasterTable[],MATCH(SearchResults[[#This Row],[Search Result]],MasterTable[Search Rank],0),1),"")</f>
        <v>Transport, Logistics and Warehousing</v>
      </c>
      <c r="D542" s="16" t="str">
        <f>IFERROR(INDEX(MasterTable[],MATCH(SearchResults[[#This Row],[Search Result]],MasterTable[Search Rank],0),2),"")</f>
        <v>Air and Space Transport</v>
      </c>
      <c r="E542" s="16" t="str">
        <f>IFERROR(INDEX(MasterTable[],MATCH(SearchResults[[#This Row],[Search Result]],MasterTable[Search Rank],0),3),"")</f>
        <v>International Air Transport Association</v>
      </c>
      <c r="F542" s="21" t="str">
        <f>IFERROR(INDEX(MasterTable[],MATCH(SearchResults[[#This Row],[Search Result]],MasterTable[Search Rank],0),4),"")</f>
        <v>http://www.iata.org/</v>
      </c>
      <c r="G542" s="21" t="str">
        <f>IFERROR(INDEX(MasterTable[],MATCH(SearchResults[[#This Row],[Search Result]],MasterTable[Search Rank],0),5),"")</f>
        <v>N/A</v>
      </c>
      <c r="H542" s="21" t="str">
        <f>IFERROR(INDEX(MasterTable[],MATCH(SearchResults[[#This Row],[Search Result]],MasterTable[Search Rank],0),6),"")</f>
        <v>N/A</v>
      </c>
      <c r="I542" s="21" t="str">
        <f>IFERROR(INDEX(MasterTable[],MATCH(SearchResults[[#This Row],[Search Result]],MasterTable[Search Rank],0),7),"")</f>
        <v xml:space="preserve">PO Box 3563, Sydney NSW 2001 </v>
      </c>
    </row>
    <row r="543" spans="2:9" ht="41.25" customHeight="1" x14ac:dyDescent="0.2">
      <c r="B543" s="4">
        <v>537</v>
      </c>
      <c r="C543" s="16" t="str">
        <f>IFERROR(INDEX(MasterTable[],MATCH(SearchResults[[#This Row],[Search Result]],MasterTable[Search Rank],0),1),"")</f>
        <v>Transport, Logistics and Warehousing</v>
      </c>
      <c r="D543" s="16" t="str">
        <f>IFERROR(INDEX(MasterTable[],MATCH(SearchResults[[#This Row],[Search Result]],MasterTable[Search Rank],0),2),"")</f>
        <v>Air and Space Transport</v>
      </c>
      <c r="E543" s="16" t="str">
        <f>IFERROR(INDEX(MasterTable[],MATCH(SearchResults[[#This Row],[Search Result]],MasterTable[Search Rank],0),3),"")</f>
        <v>Space Industry Association of Australia</v>
      </c>
      <c r="F543" s="21" t="str">
        <f>IFERROR(INDEX(MasterTable[],MATCH(SearchResults[[#This Row],[Search Result]],MasterTable[Search Rank],0),4),"")</f>
        <v>http://www.spaceindustry.com.au/</v>
      </c>
      <c r="G543" s="21" t="str">
        <f>IFERROR(INDEX(MasterTable[],MATCH(SearchResults[[#This Row],[Search Result]],MasterTable[Search Rank],0),5),"")</f>
        <v>(08) 8229 2444</v>
      </c>
      <c r="H543" s="21" t="str">
        <f>IFERROR(INDEX(MasterTable[],MATCH(SearchResults[[#This Row],[Search Result]],MasterTable[Search Rank],0),6),"")</f>
        <v>contactus@spaceindustry.com.au</v>
      </c>
      <c r="I543" s="21" t="str">
        <f>IFERROR(INDEX(MasterTable[],MATCH(SearchResults[[#This Row],[Search Result]],MasterTable[Search Rank],0),7),"")</f>
        <v>c/- Nova Systems, 27-31 London Road, Mile End SA 5031</v>
      </c>
    </row>
    <row r="544" spans="2:9" ht="41.25" customHeight="1" x14ac:dyDescent="0.2">
      <c r="B544" s="4">
        <v>538</v>
      </c>
      <c r="C544" s="16" t="str">
        <f>IFERROR(INDEX(MasterTable[],MATCH(SearchResults[[#This Row],[Search Result]],MasterTable[Search Rank],0),1),"")</f>
        <v>Transport, Logistics and Warehousing</v>
      </c>
      <c r="D544" s="16" t="str">
        <f>IFERROR(INDEX(MasterTable[],MATCH(SearchResults[[#This Row],[Search Result]],MasterTable[Search Rank],0),2),"")</f>
        <v>Air and Space Transport</v>
      </c>
      <c r="E544" s="16" t="str">
        <f>IFERROR(INDEX(MasterTable[],MATCH(SearchResults[[#This Row],[Search Result]],MasterTable[Search Rank],0),3),"")</f>
        <v>Australian Helicopter Industry Association</v>
      </c>
      <c r="F544" s="21" t="str">
        <f>IFERROR(INDEX(MasterTable[],MATCH(SearchResults[[#This Row],[Search Result]],MasterTable[Search Rank],0),4),"")</f>
        <v>http://www.austhia.com/</v>
      </c>
      <c r="G544" s="21" t="str">
        <f>IFERROR(INDEX(MasterTable[],MATCH(SearchResults[[#This Row],[Search Result]],MasterTable[Search Rank],0),5),"")</f>
        <v>0415 641 774</v>
      </c>
      <c r="H544" s="21" t="str">
        <f>IFERROR(INDEX(MasterTable[],MATCH(SearchResults[[#This Row],[Search Result]],MasterTable[Search Rank],0),6),"")</f>
        <v>N/A</v>
      </c>
      <c r="I544" s="21" t="str">
        <f>IFERROR(INDEX(MasterTable[],MATCH(SearchResults[[#This Row],[Search Result]],MasterTable[Search Rank],0),7),"")</f>
        <v>PO Box 462, Carina QLD 4152</v>
      </c>
    </row>
    <row r="545" spans="2:9" ht="41.25" customHeight="1" x14ac:dyDescent="0.2">
      <c r="B545" s="4">
        <v>539</v>
      </c>
      <c r="C545" s="16" t="str">
        <f>IFERROR(INDEX(MasterTable[],MATCH(SearchResults[[#This Row],[Search Result]],MasterTable[Search Rank],0),1),"")</f>
        <v>Transport, Logistics and Warehousing</v>
      </c>
      <c r="D545" s="16" t="str">
        <f>IFERROR(INDEX(MasterTable[],MATCH(SearchResults[[#This Row],[Search Result]],MasterTable[Search Rank],0),2),"")</f>
        <v>Freight Forwarding &amp; Customs Clearance</v>
      </c>
      <c r="E545" s="16" t="str">
        <f>IFERROR(INDEX(MasterTable[],MATCH(SearchResults[[#This Row],[Search Result]],MasterTable[Search Rank],0),3),"")</f>
        <v>Australian Federation of International Forwarders</v>
      </c>
      <c r="F545" s="21" t="str">
        <f>IFERROR(INDEX(MasterTable[],MATCH(SearchResults[[#This Row],[Search Result]],MasterTable[Search Rank],0),4),"")</f>
        <v>http://www.afif.asn.au/</v>
      </c>
      <c r="G545" s="21" t="str">
        <f>IFERROR(INDEX(MasterTable[],MATCH(SearchResults[[#This Row],[Search Result]],MasterTable[Search Rank],0),5),"")</f>
        <v>02 9314 3055</v>
      </c>
      <c r="H545" s="21" t="str">
        <f>IFERROR(INDEX(MasterTable[],MATCH(SearchResults[[#This Row],[Search Result]],MasterTable[Search Rank],0),6),"")</f>
        <v>afif@afif.asn.au</v>
      </c>
      <c r="I545" s="21" t="str">
        <f>IFERROR(INDEX(MasterTable[],MATCH(SearchResults[[#This Row],[Search Result]],MasterTable[Search Rank],0),7),"")</f>
        <v>Westfield Office Tower, Suite 403, Level 3, 152 Bunnerong Road, Eastgardens NSW 2036</v>
      </c>
    </row>
    <row r="546" spans="2:9" ht="41.25" customHeight="1" x14ac:dyDescent="0.2">
      <c r="B546" s="4">
        <v>540</v>
      </c>
      <c r="C546" s="16" t="str">
        <f>IFERROR(INDEX(MasterTable[],MATCH(SearchResults[[#This Row],[Search Result]],MasterTable[Search Rank],0),1),"")</f>
        <v>Transport, Logistics and Warehousing</v>
      </c>
      <c r="D546" s="16" t="str">
        <f>IFERROR(INDEX(MasterTable[],MATCH(SearchResults[[#This Row],[Search Result]],MasterTable[Search Rank],0),2),"")</f>
        <v>Freight Forwarding &amp; Customs Clearance</v>
      </c>
      <c r="E546" s="16" t="str">
        <f>IFERROR(INDEX(MasterTable[],MATCH(SearchResults[[#This Row],[Search Result]],MasterTable[Search Rank],0),3),"")</f>
        <v>Customs Brokers and Forwarders Council of Australia</v>
      </c>
      <c r="F546" s="21" t="str">
        <f>IFERROR(INDEX(MasterTable[],MATCH(SearchResults[[#This Row],[Search Result]],MasterTable[Search Rank],0),4),"")</f>
        <v>http://www.cbfca.com.au/</v>
      </c>
      <c r="G546" s="21" t="str">
        <f>IFERROR(INDEX(MasterTable[],MATCH(SearchResults[[#This Row],[Search Result]],MasterTable[Search Rank],0),5),"")</f>
        <v>07 3256 1244</v>
      </c>
      <c r="H546" s="21" t="str">
        <f>IFERROR(INDEX(MasterTable[],MATCH(SearchResults[[#This Row],[Search Result]],MasterTable[Search Rank],0),6),"")</f>
        <v>cbfcano@cbfca.com.au</v>
      </c>
      <c r="I546" s="21" t="str">
        <f>IFERROR(INDEX(MasterTable[],MATCH(SearchResults[[#This Row],[Search Result]],MasterTable[Search Rank],0),7),"")</f>
        <v>PO Box 303, Hamilton QLD 4007</v>
      </c>
    </row>
    <row r="547" spans="2:9" ht="41.25" customHeight="1" x14ac:dyDescent="0.2">
      <c r="B547" s="4">
        <v>541</v>
      </c>
      <c r="C547" s="16" t="str">
        <f>IFERROR(INDEX(MasterTable[],MATCH(SearchResults[[#This Row],[Search Result]],MasterTable[Search Rank],0),1),"")</f>
        <v>Transport, Logistics and Warehousing</v>
      </c>
      <c r="D547" s="16" t="str">
        <f>IFERROR(INDEX(MasterTable[],MATCH(SearchResults[[#This Row],[Search Result]],MasterTable[Search Rank],0),2),"")</f>
        <v>General</v>
      </c>
      <c r="E547" s="16" t="str">
        <f>IFERROR(INDEX(MasterTable[],MATCH(SearchResults[[#This Row],[Search Result]],MasterTable[Search Rank],0),3),"")</f>
        <v>Australian Logistics Council</v>
      </c>
      <c r="F547" s="21" t="str">
        <f>IFERROR(INDEX(MasterTable[],MATCH(SearchResults[[#This Row],[Search Result]],MasterTable[Search Rank],0),4),"")</f>
        <v>http://www.austlogistics.com.au/</v>
      </c>
      <c r="G547" s="21" t="str">
        <f>IFERROR(INDEX(MasterTable[],MATCH(SearchResults[[#This Row],[Search Result]],MasterTable[Search Rank],0),5),"")</f>
        <v>02 6273 0755</v>
      </c>
      <c r="H547" s="21" t="str">
        <f>IFERROR(INDEX(MasterTable[],MATCH(SearchResults[[#This Row],[Search Result]],MasterTable[Search Rank],0),6),"")</f>
        <v>admin@austlogistics.com.au</v>
      </c>
      <c r="I547" s="21" t="str">
        <f>IFERROR(INDEX(MasterTable[],MATCH(SearchResults[[#This Row],[Search Result]],MasterTable[Search Rank],0),7),"")</f>
        <v>PO Box 20, Deakin West ACT 2600</v>
      </c>
    </row>
    <row r="548" spans="2:9" ht="41.25" customHeight="1" x14ac:dyDescent="0.2">
      <c r="B548" s="4">
        <v>542</v>
      </c>
      <c r="C548" s="16" t="str">
        <f>IFERROR(INDEX(MasterTable[],MATCH(SearchResults[[#This Row],[Search Result]],MasterTable[Search Rank],0),1),"")</f>
        <v>Transport, Logistics and Warehousing</v>
      </c>
      <c r="D548" s="16" t="str">
        <f>IFERROR(INDEX(MasterTable[],MATCH(SearchResults[[#This Row],[Search Result]],MasterTable[Search Rank],0),2),"")</f>
        <v>Postal and Courier Pick-up and Delivery Services</v>
      </c>
      <c r="E548" s="16" t="str">
        <f>IFERROR(INDEX(MasterTable[],MATCH(SearchResults[[#This Row],[Search Result]],MasterTable[Search Rank],0),3),"")</f>
        <v>Courier Association of Western Australia</v>
      </c>
      <c r="F548" s="21" t="str">
        <f>IFERROR(INDEX(MasterTable[],MATCH(SearchResults[[#This Row],[Search Result]],MasterTable[Search Rank],0),4),"")</f>
        <v>http://www.courierswa.com.au/</v>
      </c>
      <c r="G548" s="21" t="str">
        <f>IFERROR(INDEX(MasterTable[],MATCH(SearchResults[[#This Row],[Search Result]],MasterTable[Search Rank],0),5),"")</f>
        <v>N/A</v>
      </c>
      <c r="H548" s="21" t="str">
        <f>IFERROR(INDEX(MasterTable[],MATCH(SearchResults[[#This Row],[Search Result]],MasterTable[Search Rank],0),6),"")</f>
        <v>secretary@courierswa.com.au</v>
      </c>
      <c r="I548" s="21" t="str">
        <f>IFERROR(INDEX(MasterTable[],MATCH(SearchResults[[#This Row],[Search Result]],MasterTable[Search Rank],0),7),"")</f>
        <v>N/A</v>
      </c>
    </row>
    <row r="549" spans="2:9" ht="41.25" customHeight="1" x14ac:dyDescent="0.2">
      <c r="B549" s="4">
        <v>543</v>
      </c>
      <c r="C549" s="16" t="str">
        <f>IFERROR(INDEX(MasterTable[],MATCH(SearchResults[[#This Row],[Search Result]],MasterTable[Search Rank],0),1),"")</f>
        <v>Transport, Logistics and Warehousing</v>
      </c>
      <c r="D549" s="16" t="str">
        <f>IFERROR(INDEX(MasterTable[],MATCH(SearchResults[[#This Row],[Search Result]],MasterTable[Search Rank],0),2),"")</f>
        <v>Postal and Courier Pick-up and Delivery Services</v>
      </c>
      <c r="E549" s="16" t="str">
        <f>IFERROR(INDEX(MasterTable[],MATCH(SearchResults[[#This Row],[Search Result]],MasterTable[Search Rank],0),3),"")</f>
        <v>Post Office Agents Association Ltd</v>
      </c>
      <c r="F549" s="21" t="str">
        <f>IFERROR(INDEX(MasterTable[],MATCH(SearchResults[[#This Row],[Search Result]],MasterTable[Search Rank],0),4),"")</f>
        <v>http://poaal.com.au/</v>
      </c>
      <c r="G549" s="21" t="str">
        <f>IFERROR(INDEX(MasterTable[],MATCH(SearchResults[[#This Row],[Search Result]],MasterTable[Search Rank],0),5),"")</f>
        <v>03 9654 4533</v>
      </c>
      <c r="H549" s="21" t="str">
        <f>IFERROR(INDEX(MasterTable[],MATCH(SearchResults[[#This Row],[Search Result]],MasterTable[Search Rank],0),6),"")</f>
        <v>N/A</v>
      </c>
      <c r="I549" s="21" t="str">
        <f>IFERROR(INDEX(MasterTable[],MATCH(SearchResults[[#This Row],[Search Result]],MasterTable[Search Rank],0),7),"")</f>
        <v>PO Box 190, Carlton South VIC 3053</v>
      </c>
    </row>
    <row r="550" spans="2:9" ht="41.25" customHeight="1" x14ac:dyDescent="0.2">
      <c r="B550" s="4">
        <v>544</v>
      </c>
      <c r="C550" s="16" t="str">
        <f>IFERROR(INDEX(MasterTable[],MATCH(SearchResults[[#This Row],[Search Result]],MasterTable[Search Rank],0),1),"")</f>
        <v>Transport, Logistics and Warehousing</v>
      </c>
      <c r="D550" s="16" t="str">
        <f>IFERROR(INDEX(MasterTable[],MATCH(SearchResults[[#This Row],[Search Result]],MasterTable[Search Rank],0),2),"")</f>
        <v>Rail Transport</v>
      </c>
      <c r="E550" s="16" t="str">
        <f>IFERROR(INDEX(MasterTable[],MATCH(SearchResults[[#This Row],[Search Result]],MasterTable[Search Rank],0),3),"")</f>
        <v>Australasian Railway Association</v>
      </c>
      <c r="F550" s="21" t="str">
        <f>IFERROR(INDEX(MasterTable[],MATCH(SearchResults[[#This Row],[Search Result]],MasterTable[Search Rank],0),4),"")</f>
        <v>https://ara.net.au/</v>
      </c>
      <c r="G550" s="21" t="str">
        <f>IFERROR(INDEX(MasterTable[],MATCH(SearchResults[[#This Row],[Search Result]],MasterTable[Search Rank],0),5),"")</f>
        <v>02 6270 4501</v>
      </c>
      <c r="H550" s="21" t="str">
        <f>IFERROR(INDEX(MasterTable[],MATCH(SearchResults[[#This Row],[Search Result]],MasterTable[Search Rank],0),6),"")</f>
        <v>ara@ara.net.au</v>
      </c>
      <c r="I550" s="21" t="str">
        <f>IFERROR(INDEX(MasterTable[],MATCH(SearchResults[[#This Row],[Search Result]],MasterTable[Search Rank],0),7),"")</f>
        <v xml:space="preserve">PO Box 4608, Kingston  ACT  2604 </v>
      </c>
    </row>
    <row r="551" spans="2:9" ht="41.25" customHeight="1" x14ac:dyDescent="0.2">
      <c r="B551" s="4">
        <v>545</v>
      </c>
      <c r="C551" s="16" t="str">
        <f>IFERROR(INDEX(MasterTable[],MATCH(SearchResults[[#This Row],[Search Result]],MasterTable[Search Rank],0),1),"")</f>
        <v>Transport, Logistics and Warehousing</v>
      </c>
      <c r="D551" s="16" t="str">
        <f>IFERROR(INDEX(MasterTable[],MATCH(SearchResults[[#This Row],[Search Result]],MasterTable[Search Rank],0),2),"")</f>
        <v>Road Transport</v>
      </c>
      <c r="E551" s="16" t="str">
        <f>IFERROR(INDEX(MasterTable[],MATCH(SearchResults[[#This Row],[Search Result]],MasterTable[Search Rank],0),3),"")</f>
        <v>National Road Transport Association</v>
      </c>
      <c r="F551" s="21" t="str">
        <f>IFERROR(INDEX(MasterTable[],MATCH(SearchResults[[#This Row],[Search Result]],MasterTable[Search Rank],0),4),"")</f>
        <v>http://www.natroad.com.au/</v>
      </c>
      <c r="G551" s="21" t="str">
        <f>IFERROR(INDEX(MasterTable[],MATCH(SearchResults[[#This Row],[Search Result]],MasterTable[Search Rank],0),5),"")</f>
        <v>02 6295 3000</v>
      </c>
      <c r="H551" s="21" t="str">
        <f>IFERROR(INDEX(MasterTable[],MATCH(SearchResults[[#This Row],[Search Result]],MasterTable[Search Rank],0),6),"")</f>
        <v xml:space="preserve"> info@natroad.com.au</v>
      </c>
      <c r="I551" s="21" t="str">
        <f>IFERROR(INDEX(MasterTable[],MATCH(SearchResults[[#This Row],[Search Result]],MasterTable[Search Rank],0),7),"")</f>
        <v>PO Box 3656, Manuka ACT 2603</v>
      </c>
    </row>
    <row r="552" spans="2:9" ht="41.25" customHeight="1" x14ac:dyDescent="0.2">
      <c r="B552" s="4">
        <v>546</v>
      </c>
      <c r="C552" s="16" t="str">
        <f>IFERROR(INDEX(MasterTable[],MATCH(SearchResults[[#This Row],[Search Result]],MasterTable[Search Rank],0),1),"")</f>
        <v>Transport, Logistics and Warehousing</v>
      </c>
      <c r="D552" s="16" t="str">
        <f>IFERROR(INDEX(MasterTable[],MATCH(SearchResults[[#This Row],[Search Result]],MasterTable[Search Rank],0),2),"")</f>
        <v>Road Transport</v>
      </c>
      <c r="E552" s="16" t="str">
        <f>IFERROR(INDEX(MasterTable[],MATCH(SearchResults[[#This Row],[Search Result]],MasterTable[Search Rank],0),3),"")</f>
        <v>Australian Trucking Association</v>
      </c>
      <c r="F552" s="21" t="str">
        <f>IFERROR(INDEX(MasterTable[],MATCH(SearchResults[[#This Row],[Search Result]],MasterTable[Search Rank],0),4),"")</f>
        <v>http://www.truck.net.au/</v>
      </c>
      <c r="G552" s="21" t="str">
        <f>IFERROR(INDEX(MasterTable[],MATCH(SearchResults[[#This Row],[Search Result]],MasterTable[Search Rank],0),5),"")</f>
        <v>02 6253 6900</v>
      </c>
      <c r="H552" s="21" t="str">
        <f>IFERROR(INDEX(MasterTable[],MATCH(SearchResults[[#This Row],[Search Result]],MasterTable[Search Rank],0),6),"")</f>
        <v>N/A</v>
      </c>
      <c r="I552" s="21" t="str">
        <f>IFERROR(INDEX(MasterTable[],MATCH(SearchResults[[#This Row],[Search Result]],MasterTable[Search Rank],0),7),"")</f>
        <v>Minter Ellison Building, 25 National Circuit, Forrest ACT 2603</v>
      </c>
    </row>
    <row r="553" spans="2:9" ht="41.25" customHeight="1" x14ac:dyDescent="0.2">
      <c r="B553" s="4">
        <v>547</v>
      </c>
      <c r="C553" s="16" t="str">
        <f>IFERROR(INDEX(MasterTable[],MATCH(SearchResults[[#This Row],[Search Result]],MasterTable[Search Rank],0),1),"")</f>
        <v>Transport, Logistics and Warehousing</v>
      </c>
      <c r="D553" s="16" t="str">
        <f>IFERROR(INDEX(MasterTable[],MATCH(SearchResults[[#This Row],[Search Result]],MasterTable[Search Rank],0),2),"")</f>
        <v>Road Transport</v>
      </c>
      <c r="E553" s="16" t="str">
        <f>IFERROR(INDEX(MasterTable[],MATCH(SearchResults[[#This Row],[Search Result]],MasterTable[Search Rank],0),3),"")</f>
        <v>Australian Road Transport Suppliers Association</v>
      </c>
      <c r="F553" s="21" t="str">
        <f>IFERROR(INDEX(MasterTable[],MATCH(SearchResults[[#This Row],[Search Result]],MasterTable[Search Rank],0),4),"")</f>
        <v>http://www.artsa.com.au/</v>
      </c>
      <c r="G553" s="21" t="str">
        <f>IFERROR(INDEX(MasterTable[],MATCH(SearchResults[[#This Row],[Search Result]],MasterTable[Search Rank],0),5),"")</f>
        <v>03 9818 7899</v>
      </c>
      <c r="H553" s="21" t="str">
        <f>IFERROR(INDEX(MasterTable[],MATCH(SearchResults[[#This Row],[Search Result]],MasterTable[Search Rank],0),6),"")</f>
        <v>exec@artsa.com.au</v>
      </c>
      <c r="I553" s="21" t="str">
        <f>IFERROR(INDEX(MasterTable[],MATCH(SearchResults[[#This Row],[Search Result]],MasterTable[Search Rank],0),7),"")</f>
        <v>PO Box 2230, Hawthorn LPO VIC 3122</v>
      </c>
    </row>
    <row r="554" spans="2:9" ht="41.25" customHeight="1" x14ac:dyDescent="0.2">
      <c r="B554" s="4">
        <v>548</v>
      </c>
      <c r="C554" s="16" t="str">
        <f>IFERROR(INDEX(MasterTable[],MATCH(SearchResults[[#This Row],[Search Result]],MasterTable[Search Rank],0),1),"")</f>
        <v>Transport, Logistics and Warehousing</v>
      </c>
      <c r="D554" s="16" t="str">
        <f>IFERROR(INDEX(MasterTable[],MATCH(SearchResults[[#This Row],[Search Result]],MasterTable[Search Rank],0),2),"")</f>
        <v>Road Transport</v>
      </c>
      <c r="E554" s="16" t="str">
        <f>IFERROR(INDEX(MasterTable[],MATCH(SearchResults[[#This Row],[Search Result]],MasterTable[Search Rank],0),3),"")</f>
        <v>Australian Taxi Industry Association</v>
      </c>
      <c r="F554" s="21" t="str">
        <f>IFERROR(INDEX(MasterTable[],MATCH(SearchResults[[#This Row],[Search Result]],MasterTable[Search Rank],0),4),"")</f>
        <v>http://www.atia.com.au/</v>
      </c>
      <c r="G554" s="21" t="str">
        <f>IFERROR(INDEX(MasterTable[],MATCH(SearchResults[[#This Row],[Search Result]],MasterTable[Search Rank],0),5),"")</f>
        <v>07 3467 3560</v>
      </c>
      <c r="H554" s="21" t="str">
        <f>IFERROR(INDEX(MasterTable[],MATCH(SearchResults[[#This Row],[Search Result]],MasterTable[Search Rank],0),6),"")</f>
        <v>N/A</v>
      </c>
      <c r="I554" s="21" t="str">
        <f>IFERROR(INDEX(MasterTable[],MATCH(SearchResults[[#This Row],[Search Result]],MasterTable[Search Rank],0),7),"")</f>
        <v xml:space="preserve">PO Box 1388, North Lakes QLD 4509 </v>
      </c>
    </row>
    <row r="555" spans="2:9" ht="41.25" customHeight="1" x14ac:dyDescent="0.2">
      <c r="B555" s="4">
        <v>549</v>
      </c>
      <c r="C555" s="16" t="str">
        <f>IFERROR(INDEX(MasterTable[],MATCH(SearchResults[[#This Row],[Search Result]],MasterTable[Search Rank],0),1),"")</f>
        <v>Transport, Logistics and Warehousing</v>
      </c>
      <c r="D555" s="16" t="str">
        <f>IFERROR(INDEX(MasterTable[],MATCH(SearchResults[[#This Row],[Search Result]],MasterTable[Search Rank],0),2),"")</f>
        <v>Road Transport</v>
      </c>
      <c r="E555" s="16" t="str">
        <f>IFERROR(INDEX(MasterTable[],MATCH(SearchResults[[#This Row],[Search Result]],MasterTable[Search Rank],0),3),"")</f>
        <v>BusWA (WA Road Transport Association)</v>
      </c>
      <c r="F555" s="21" t="str">
        <f>IFERROR(INDEX(MasterTable[],MATCH(SearchResults[[#This Row],[Search Result]],MasterTable[Search Rank],0),4),"")</f>
        <v>http://www.warta.com.au/about-us/our-divisions/buswa/</v>
      </c>
      <c r="G555" s="21" t="str">
        <f>IFERROR(INDEX(MasterTable[],MATCH(SearchResults[[#This Row],[Search Result]],MasterTable[Search Rank],0),5),"")</f>
        <v>08 9355 3022</v>
      </c>
      <c r="H555" s="21" t="str">
        <f>IFERROR(INDEX(MasterTable[],MATCH(SearchResults[[#This Row],[Search Result]],MasterTable[Search Rank],0),6),"")</f>
        <v>N/A</v>
      </c>
      <c r="I555" s="21" t="str">
        <f>IFERROR(INDEX(MasterTable[],MATCH(SearchResults[[#This Row],[Search Result]],MasterTable[Search Rank],0),7),"")</f>
        <v>PO Box 1929, Malaga WA 6944</v>
      </c>
    </row>
    <row r="556" spans="2:9" ht="41.25" customHeight="1" x14ac:dyDescent="0.2">
      <c r="B556" s="4">
        <v>550</v>
      </c>
      <c r="C556" s="16" t="str">
        <f>IFERROR(INDEX(MasterTable[],MATCH(SearchResults[[#This Row],[Search Result]],MasterTable[Search Rank],0),1),"")</f>
        <v>Transport, Logistics and Warehousing</v>
      </c>
      <c r="D556" s="16" t="str">
        <f>IFERROR(INDEX(MasterTable[],MATCH(SearchResults[[#This Row],[Search Result]],MasterTable[Search Rank],0),2),"")</f>
        <v>Road Transport</v>
      </c>
      <c r="E556" s="16" t="str">
        <f>IFERROR(INDEX(MasterTable[],MATCH(SearchResults[[#This Row],[Search Result]],MasterTable[Search Rank],0),3),"")</f>
        <v>Hire and Rental Industry Association</v>
      </c>
      <c r="F556" s="21" t="str">
        <f>IFERROR(INDEX(MasterTable[],MATCH(SearchResults[[#This Row],[Search Result]],MasterTable[Search Rank],0),4),"")</f>
        <v>https://www.hireandrental.com.au/</v>
      </c>
      <c r="G556" s="21" t="str">
        <f>IFERROR(INDEX(MasterTable[],MATCH(SearchResults[[#This Row],[Search Result]],MasterTable[Search Rank],0),5),"")</f>
        <v>02 9998 2255</v>
      </c>
      <c r="H556" s="21" t="str">
        <f>IFERROR(INDEX(MasterTable[],MATCH(SearchResults[[#This Row],[Search Result]],MasterTable[Search Rank],0),6),"")</f>
        <v>info@hireandrental.com.au</v>
      </c>
      <c r="I556" s="21" t="str">
        <f>IFERROR(INDEX(MasterTable[],MATCH(SearchResults[[#This Row],[Search Result]],MasterTable[Search Rank],0),7),"")</f>
        <v>PO Box 1304, Mona Vale NSW 1660</v>
      </c>
    </row>
    <row r="557" spans="2:9" ht="41.25" customHeight="1" x14ac:dyDescent="0.2">
      <c r="B557" s="4">
        <v>551</v>
      </c>
      <c r="C557" s="16" t="str">
        <f>IFERROR(INDEX(MasterTable[],MATCH(SearchResults[[#This Row],[Search Result]],MasterTable[Search Rank],0),1),"")</f>
        <v>Transport, Logistics and Warehousing</v>
      </c>
      <c r="D557" s="16" t="str">
        <f>IFERROR(INDEX(MasterTable[],MATCH(SearchResults[[#This Row],[Search Result]],MasterTable[Search Rank],0),2),"")</f>
        <v>Warehousing and Storage Services</v>
      </c>
      <c r="E557" s="16" t="str">
        <f>IFERROR(INDEX(MasterTable[],MATCH(SearchResults[[#This Row],[Search Result]],MasterTable[Search Rank],0),3),"")</f>
        <v>Australian Warehousing Association</v>
      </c>
      <c r="F557" s="21" t="str">
        <f>IFERROR(INDEX(MasterTable[],MATCH(SearchResults[[#This Row],[Search Result]],MasterTable[Search Rank],0),4),"")</f>
        <v>http://auswa.asn.au/</v>
      </c>
      <c r="G557" s="21" t="str">
        <f>IFERROR(INDEX(MasterTable[],MATCH(SearchResults[[#This Row],[Search Result]],MasterTable[Search Rank],0),5),"")</f>
        <v>0418 213 144</v>
      </c>
      <c r="H557" s="21" t="str">
        <f>IFERROR(INDEX(MasterTable[],MATCH(SearchResults[[#This Row],[Search Result]],MasterTable[Search Rank],0),6),"")</f>
        <v>bill@auswa.asn.au</v>
      </c>
      <c r="I557" s="21" t="str">
        <f>IFERROR(INDEX(MasterTable[],MATCH(SearchResults[[#This Row],[Search Result]],MasterTable[Search Rank],0),7),"")</f>
        <v>N/A</v>
      </c>
    </row>
    <row r="558" spans="2:9" ht="41.25" customHeight="1" x14ac:dyDescent="0.2">
      <c r="B558" s="4">
        <v>552</v>
      </c>
      <c r="C558" s="16" t="str">
        <f>IFERROR(INDEX(MasterTable[],MATCH(SearchResults[[#This Row],[Search Result]],MasterTable[Search Rank],0),1),"")</f>
        <v>Transport, Logistics and Warehousing</v>
      </c>
      <c r="D558" s="16" t="str">
        <f>IFERROR(INDEX(MasterTable[],MATCH(SearchResults[[#This Row],[Search Result]],MasterTable[Search Rank],0),2),"")</f>
        <v>Warehousing and Storage Services</v>
      </c>
      <c r="E558" s="16" t="str">
        <f>IFERROR(INDEX(MasterTable[],MATCH(SearchResults[[#This Row],[Search Result]],MasterTable[Search Rank],0),3),"")</f>
        <v>Self Storage Association of Australasia</v>
      </c>
      <c r="F558" s="21" t="str">
        <f>IFERROR(INDEX(MasterTable[],MATCH(SearchResults[[#This Row],[Search Result]],MasterTable[Search Rank],0),4),"")</f>
        <v>https://www.selfstorage.org.au/</v>
      </c>
      <c r="G558" s="21" t="str">
        <f>IFERROR(INDEX(MasterTable[],MATCH(SearchResults[[#This Row],[Search Result]],MasterTable[Search Rank],0),5),"")</f>
        <v xml:space="preserve">1800 067 313 </v>
      </c>
      <c r="H558" s="21" t="str">
        <f>IFERROR(INDEX(MasterTable[],MATCH(SearchResults[[#This Row],[Search Result]],MasterTable[Search Rank],0),6),"")</f>
        <v>N/A</v>
      </c>
      <c r="I558" s="21" t="str">
        <f>IFERROR(INDEX(MasterTable[],MATCH(SearchResults[[#This Row],[Search Result]],MasterTable[Search Rank],0),7),"")</f>
        <v>Unit 4 - 2 Enterprise Drive, Bundoora VIC 3083</v>
      </c>
    </row>
    <row r="559" spans="2:9" ht="41.25" customHeight="1" x14ac:dyDescent="0.2">
      <c r="B559" s="4">
        <v>553</v>
      </c>
      <c r="C559" s="16" t="str">
        <f>IFERROR(INDEX(MasterTable[],MATCH(SearchResults[[#This Row],[Search Result]],MasterTable[Search Rank],0),1),"")</f>
        <v>Transport, Logistics and Warehousing</v>
      </c>
      <c r="D559" s="16" t="str">
        <f>IFERROR(INDEX(MasterTable[],MATCH(SearchResults[[#This Row],[Search Result]],MasterTable[Search Rank],0),2),"")</f>
        <v>Water Transport</v>
      </c>
      <c r="E559" s="16" t="str">
        <f>IFERROR(INDEX(MasterTable[],MATCH(SearchResults[[#This Row],[Search Result]],MasterTable[Search Rank],0),3),"")</f>
        <v>Maritime Industry Australia</v>
      </c>
      <c r="F559" s="21" t="str">
        <f>IFERROR(INDEX(MasterTable[],MATCH(SearchResults[[#This Row],[Search Result]],MasterTable[Search Rank],0),4),"")</f>
        <v>http://www.asa.com.au/</v>
      </c>
      <c r="G559" s="21" t="str">
        <f>IFERROR(INDEX(MasterTable[],MATCH(SearchResults[[#This Row],[Search Result]],MasterTable[Search Rank],0),5),"")</f>
        <v>03 9647 6000</v>
      </c>
      <c r="H559" s="21" t="str">
        <f>IFERROR(INDEX(MasterTable[],MATCH(SearchResults[[#This Row],[Search Result]],MasterTable[Search Rank],0),6),"")</f>
        <v>admin@mial.com.au</v>
      </c>
      <c r="I559" s="21" t="str">
        <f>IFERROR(INDEX(MasterTable[],MATCH(SearchResults[[#This Row],[Search Result]],MasterTable[Search Rank],0),7),"")</f>
        <v>Level 1, 4 Princes St, Port Melbourne VIC 3207</v>
      </c>
    </row>
    <row r="560" spans="2:9" ht="41.25" customHeight="1" x14ac:dyDescent="0.2">
      <c r="B560" s="4">
        <v>554</v>
      </c>
      <c r="C560" s="16" t="str">
        <f>IFERROR(INDEX(MasterTable[],MATCH(SearchResults[[#This Row],[Search Result]],MasterTable[Search Rank],0),1),"")</f>
        <v>Transport, Logistics and Warehousing</v>
      </c>
      <c r="D560" s="16" t="str">
        <f>IFERROR(INDEX(MasterTable[],MATCH(SearchResults[[#This Row],[Search Result]],MasterTable[Search Rank],0),2),"")</f>
        <v>Water Transport</v>
      </c>
      <c r="E560" s="16" t="str">
        <f>IFERROR(INDEX(MasterTable[],MATCH(SearchResults[[#This Row],[Search Result]],MasterTable[Search Rank],0),3),"")</f>
        <v>Shipping Australia Ltd</v>
      </c>
      <c r="F560" s="21" t="str">
        <f>IFERROR(INDEX(MasterTable[],MATCH(SearchResults[[#This Row],[Search Result]],MasterTable[Search Rank],0),4),"")</f>
        <v>https://shippingaustralia.com.au/</v>
      </c>
      <c r="G560" s="21" t="str">
        <f>IFERROR(INDEX(MasterTable[],MATCH(SearchResults[[#This Row],[Search Result]],MasterTable[Search Rank],0),5),"")</f>
        <v>02 9266 9900</v>
      </c>
      <c r="H560" s="21" t="str">
        <f>IFERROR(INDEX(MasterTable[],MATCH(SearchResults[[#This Row],[Search Result]],MasterTable[Search Rank],0),6),"")</f>
        <v>admin@shippingaustralia.com.au</v>
      </c>
      <c r="I560" s="21" t="str">
        <f>IFERROR(INDEX(MasterTable[],MATCH(SearchResults[[#This Row],[Search Result]],MasterTable[Search Rank],0),7),"")</f>
        <v>PO Box Q388, Sydney NSW 1230</v>
      </c>
    </row>
    <row r="561" spans="2:9" ht="41.25" customHeight="1" x14ac:dyDescent="0.2">
      <c r="B561" s="4">
        <v>555</v>
      </c>
      <c r="C561" s="16" t="str">
        <f>IFERROR(INDEX(MasterTable[],MATCH(SearchResults[[#This Row],[Search Result]],MasterTable[Search Rank],0),1),"")</f>
        <v>Transport, Logistics and Warehousing</v>
      </c>
      <c r="D561" s="16" t="str">
        <f>IFERROR(INDEX(MasterTable[],MATCH(SearchResults[[#This Row],[Search Result]],MasterTable[Search Rank],0),2),"")</f>
        <v>Water Transport</v>
      </c>
      <c r="E561" s="16" t="str">
        <f>IFERROR(INDEX(MasterTable[],MATCH(SearchResults[[#This Row],[Search Result]],MasterTable[Search Rank],0),3),"")</f>
        <v>Interferry</v>
      </c>
      <c r="F561" s="21" t="str">
        <f>IFERROR(INDEX(MasterTable[],MATCH(SearchResults[[#This Row],[Search Result]],MasterTable[Search Rank],0),4),"")</f>
        <v>http://www.interferry.com/</v>
      </c>
      <c r="G561" s="21" t="str">
        <f>IFERROR(INDEX(MasterTable[],MATCH(SearchResults[[#This Row],[Search Result]],MasterTable[Search Rank],0),5),"")</f>
        <v>0419 306 363</v>
      </c>
      <c r="H561" s="21" t="str">
        <f>IFERROR(INDEX(MasterTable[],MATCH(SearchResults[[#This Row],[Search Result]],MasterTable[Search Rank],0),6),"")</f>
        <v>mike.grainger@interferry.com</v>
      </c>
      <c r="I561" s="21" t="str">
        <f>IFERROR(INDEX(MasterTable[],MATCH(SearchResults[[#This Row],[Search Result]],MasterTable[Search Rank],0),7),"")</f>
        <v>5 Sunmont Street, Hobart TAS 7009</v>
      </c>
    </row>
    <row r="562" spans="2:9" ht="41.25" customHeight="1" x14ac:dyDescent="0.2">
      <c r="B562" s="4">
        <v>556</v>
      </c>
      <c r="C562" s="16" t="str">
        <f>IFERROR(INDEX(MasterTable[],MATCH(SearchResults[[#This Row],[Search Result]],MasterTable[Search Rank],0),1),"")</f>
        <v>Transport, Logistics and Warehousing</v>
      </c>
      <c r="D562" s="16" t="str">
        <f>IFERROR(INDEX(MasterTable[],MATCH(SearchResults[[#This Row],[Search Result]],MasterTable[Search Rank],0),2),"")</f>
        <v>Water Transport</v>
      </c>
      <c r="E562" s="16" t="str">
        <f>IFERROR(INDEX(MasterTable[],MATCH(SearchResults[[#This Row],[Search Result]],MasterTable[Search Rank],0),3),"")</f>
        <v>Freight &amp; Trade Alliance / Australian Peak Shippers Association</v>
      </c>
      <c r="F562" s="21" t="str">
        <f>IFERROR(INDEX(MasterTable[],MATCH(SearchResults[[#This Row],[Search Result]],MasterTable[Search Rank],0),4),"")</f>
        <v>http://www.ftalliance.com.au/</v>
      </c>
      <c r="G562" s="21" t="str">
        <f>IFERROR(INDEX(MasterTable[],MATCH(SearchResults[[#This Row],[Search Result]],MasterTable[Search Rank],0),5),"")</f>
        <v>03 8545 0498</v>
      </c>
      <c r="H562" s="21" t="str">
        <f>IFERROR(INDEX(MasterTable[],MATCH(SearchResults[[#This Row],[Search Result]],MasterTable[Search Rank],0),6),"")</f>
        <v>info@FTAlliance.com.au</v>
      </c>
      <c r="I562" s="21" t="str">
        <f>IFERROR(INDEX(MasterTable[],MATCH(SearchResults[[#This Row],[Search Result]],MasterTable[Search Rank],0),7),"")</f>
        <v>Level 3, Building 3, Acacia Place, Notting Hill VIC 3168</v>
      </c>
    </row>
    <row r="563" spans="2:9" ht="41.25" customHeight="1" x14ac:dyDescent="0.2">
      <c r="B563" s="4">
        <v>557</v>
      </c>
      <c r="C563" s="16" t="str">
        <f>IFERROR(INDEX(MasterTable[],MATCH(SearchResults[[#This Row],[Search Result]],MasterTable[Search Rank],0),1),"")</f>
        <v>Transport, Logistics and Warehousing</v>
      </c>
      <c r="D563" s="16" t="str">
        <f>IFERROR(INDEX(MasterTable[],MATCH(SearchResults[[#This Row],[Search Result]],MasterTable[Search Rank],0),2),"")</f>
        <v>Water Transport</v>
      </c>
      <c r="E563" s="16" t="str">
        <f>IFERROR(INDEX(MasterTable[],MATCH(SearchResults[[#This Row],[Search Result]],MasterTable[Search Rank],0),3),"")</f>
        <v>Ports Australia</v>
      </c>
      <c r="F563" s="21" t="str">
        <f>IFERROR(INDEX(MasterTable[],MATCH(SearchResults[[#This Row],[Search Result]],MasterTable[Search Rank],0),4),"")</f>
        <v>http://www.portsaustralia.com.au/</v>
      </c>
      <c r="G563" s="21" t="str">
        <f>IFERROR(INDEX(MasterTable[],MATCH(SearchResults[[#This Row],[Search Result]],MasterTable[Search Rank],0),5),"")</f>
        <v>02 9247 7581</v>
      </c>
      <c r="H563" s="21" t="str">
        <f>IFERROR(INDEX(MasterTable[],MATCH(SearchResults[[#This Row],[Search Result]],MasterTable[Search Rank],0),6),"")</f>
        <v>info@portsaustralia.com.au</v>
      </c>
      <c r="I563" s="21" t="str">
        <f>IFERROR(INDEX(MasterTable[],MATCH(SearchResults[[#This Row],[Search Result]],MasterTable[Search Rank],0),7),"")</f>
        <v>Level 16, 1 York Street, Sydney NSW 2000</v>
      </c>
    </row>
    <row r="564" spans="2:9" ht="41.25" customHeight="1" x14ac:dyDescent="0.2">
      <c r="B564" s="4">
        <v>558</v>
      </c>
      <c r="C564" s="16" t="str">
        <f>IFERROR(INDEX(MasterTable[],MATCH(SearchResults[[#This Row],[Search Result]],MasterTable[Search Rank],0),1),"")</f>
        <v>Unions and Employee Organisations</v>
      </c>
      <c r="D564" s="16" t="str">
        <f>IFERROR(INDEX(MasterTable[],MATCH(SearchResults[[#This Row],[Search Result]],MasterTable[Search Rank],0),2),"")</f>
        <v>Unions and Employee Organisations</v>
      </c>
      <c r="E564" s="16" t="str">
        <f>IFERROR(INDEX(MasterTable[],MATCH(SearchResults[[#This Row],[Search Result]],MasterTable[Search Rank],0),3),"")</f>
        <v>Australian Council of Trade Unions</v>
      </c>
      <c r="F564" s="21" t="str">
        <f>IFERROR(INDEX(MasterTable[],MATCH(SearchResults[[#This Row],[Search Result]],MasterTable[Search Rank],0),4),"")</f>
        <v>http://www.actu.org.au/</v>
      </c>
      <c r="G564" s="21" t="str">
        <f>IFERROR(INDEX(MasterTable[],MATCH(SearchResults[[#This Row],[Search Result]],MasterTable[Search Rank],0),5),"")</f>
        <v>1300 362 223</v>
      </c>
      <c r="H564" s="21" t="str">
        <f>IFERROR(INDEX(MasterTable[],MATCH(SearchResults[[#This Row],[Search Result]],MasterTable[Search Rank],0),6),"")</f>
        <v>help@actu.org.au</v>
      </c>
      <c r="I564" s="21" t="str">
        <f>IFERROR(INDEX(MasterTable[],MATCH(SearchResults[[#This Row],[Search Result]],MasterTable[Search Rank],0),7),"")</f>
        <v>Level 4/365 Queen Street, Melbourne VIC 3000</v>
      </c>
    </row>
    <row r="565" spans="2:9" ht="41.25" customHeight="1" x14ac:dyDescent="0.2">
      <c r="B565" s="4">
        <v>559</v>
      </c>
      <c r="C565" s="16" t="str">
        <f>IFERROR(INDEX(MasterTable[],MATCH(SearchResults[[#This Row],[Search Result]],MasterTable[Search Rank],0),1),"")</f>
        <v>Unions and Employee Organisations</v>
      </c>
      <c r="D565" s="16" t="str">
        <f>IFERROR(INDEX(MasterTable[],MATCH(SearchResults[[#This Row],[Search Result]],MasterTable[Search Rank],0),2),"")</f>
        <v>Unions and Employee Organisations</v>
      </c>
      <c r="E565" s="16" t="str">
        <f>IFERROR(INDEX(MasterTable[],MATCH(SearchResults[[#This Row],[Search Result]],MasterTable[Search Rank],0),3),"")</f>
        <v>Community and Public Sector Union / Civil Service Association</v>
      </c>
      <c r="F565" s="21" t="str">
        <f>IFERROR(INDEX(MasterTable[],MATCH(SearchResults[[#This Row],[Search Result]],MasterTable[Search Rank],0),4),"")</f>
        <v>http://www.cpsucsa.org/</v>
      </c>
      <c r="G565" s="21" t="str">
        <f>IFERROR(INDEX(MasterTable[],MATCH(SearchResults[[#This Row],[Search Result]],MasterTable[Search Rank],0),5),"")</f>
        <v>1300 733 800</v>
      </c>
      <c r="H565" s="21" t="str">
        <f>IFERROR(INDEX(MasterTable[],MATCH(SearchResults[[#This Row],[Search Result]],MasterTable[Search Rank],0),6),"")</f>
        <v>N/A</v>
      </c>
      <c r="I565" s="21" t="str">
        <f>IFERROR(INDEX(MasterTable[],MATCH(SearchResults[[#This Row],[Search Result]],MasterTable[Search Rank],0),7),"")</f>
        <v>PO Box X2252, Perth WA 6847</v>
      </c>
    </row>
    <row r="566" spans="2:9" ht="41.25" customHeight="1" x14ac:dyDescent="0.2">
      <c r="B566" s="4">
        <v>560</v>
      </c>
      <c r="C566" s="16" t="str">
        <f>IFERROR(INDEX(MasterTable[],MATCH(SearchResults[[#This Row],[Search Result]],MasterTable[Search Rank],0),1),"")</f>
        <v>Unions and Employee Organisations</v>
      </c>
      <c r="D566" s="16" t="str">
        <f>IFERROR(INDEX(MasterTable[],MATCH(SearchResults[[#This Row],[Search Result]],MasterTable[Search Rank],0),2),"")</f>
        <v>Unions and Employee Organisations</v>
      </c>
      <c r="E566" s="16" t="str">
        <f>IFERROR(INDEX(MasterTable[],MATCH(SearchResults[[#This Row],[Search Result]],MasterTable[Search Rank],0),3),"")</f>
        <v>Australian Education Union</v>
      </c>
      <c r="F566" s="21" t="str">
        <f>IFERROR(INDEX(MasterTable[],MATCH(SearchResults[[#This Row],[Search Result]],MasterTable[Search Rank],0),4),"")</f>
        <v>http://www.aeufederal.org.au/</v>
      </c>
      <c r="G566" s="21" t="str">
        <f>IFERROR(INDEX(MasterTable[],MATCH(SearchResults[[#This Row],[Search Result]],MasterTable[Search Rank],0),5),"")</f>
        <v>03 9693 1800</v>
      </c>
      <c r="H566" s="21" t="str">
        <f>IFERROR(INDEX(MasterTable[],MATCH(SearchResults[[#This Row],[Search Result]],MasterTable[Search Rank],0),6),"")</f>
        <v>aeu@aeufederal.org.au</v>
      </c>
      <c r="I566" s="21" t="str">
        <f>IFERROR(INDEX(MasterTable[],MATCH(SearchResults[[#This Row],[Search Result]],MasterTable[Search Rank],0),7),"")</f>
        <v>PO Box 1158, South Melbourne VIC 3205</v>
      </c>
    </row>
    <row r="567" spans="2:9" ht="41.25" customHeight="1" x14ac:dyDescent="0.2">
      <c r="B567" s="4">
        <v>561</v>
      </c>
      <c r="C567" s="16" t="str">
        <f>IFERROR(INDEX(MasterTable[],MATCH(SearchResults[[#This Row],[Search Result]],MasterTable[Search Rank],0),1),"")</f>
        <v>Unions and Employee Organisations</v>
      </c>
      <c r="D567" s="16" t="str">
        <f>IFERROR(INDEX(MasterTable[],MATCH(SearchResults[[#This Row],[Search Result]],MasterTable[Search Rank],0),2),"")</f>
        <v>Unions and Employee Organisations</v>
      </c>
      <c r="E567" s="16" t="str">
        <f>IFERROR(INDEX(MasterTable[],MATCH(SearchResults[[#This Row],[Search Result]],MasterTable[Search Rank],0),3),"")</f>
        <v>Australian Services Union</v>
      </c>
      <c r="F567" s="21" t="str">
        <f>IFERROR(INDEX(MasterTable[],MATCH(SearchResults[[#This Row],[Search Result]],MasterTable[Search Rank],0),4),"")</f>
        <v>http://www.asu.asn.au</v>
      </c>
      <c r="G567" s="21" t="str">
        <f>IFERROR(INDEX(MasterTable[],MATCH(SearchResults[[#This Row],[Search Result]],MasterTable[Search Rank],0),5),"")</f>
        <v>08 9427 7777</v>
      </c>
      <c r="H567" s="21" t="str">
        <f>IFERROR(INDEX(MasterTable[],MATCH(SearchResults[[#This Row],[Search Result]],MasterTable[Search Rank],0),6),"")</f>
        <v>branch.secretary@asuwa.org</v>
      </c>
      <c r="I567" s="21" t="str">
        <f>IFERROR(INDEX(MasterTable[],MATCH(SearchResults[[#This Row],[Search Result]],MasterTable[Search Rank],0),7),"")</f>
        <v>PO Box 8208, Perth Business Centre WA 6849</v>
      </c>
    </row>
    <row r="568" spans="2:9" ht="41.25" customHeight="1" x14ac:dyDescent="0.2">
      <c r="B568" s="4">
        <v>562</v>
      </c>
      <c r="C568" s="16" t="str">
        <f>IFERROR(INDEX(MasterTable[],MATCH(SearchResults[[#This Row],[Search Result]],MasterTable[Search Rank],0),1),"")</f>
        <v>Unions and Employee Organisations</v>
      </c>
      <c r="D568" s="16" t="str">
        <f>IFERROR(INDEX(MasterTable[],MATCH(SearchResults[[#This Row],[Search Result]],MasterTable[Search Rank],0),2),"")</f>
        <v>Unions and Employee Organisations</v>
      </c>
      <c r="E568" s="16" t="str">
        <f>IFERROR(INDEX(MasterTable[],MATCH(SearchResults[[#This Row],[Search Result]],MasterTable[Search Rank],0),3),"")</f>
        <v>Australian Workers Union</v>
      </c>
      <c r="F568" s="21" t="str">
        <f>IFERROR(INDEX(MasterTable[],MATCH(SearchResults[[#This Row],[Search Result]],MasterTable[Search Rank],0),4),"")</f>
        <v>https://www.awu.net.au/</v>
      </c>
      <c r="G568" s="21" t="str">
        <f>IFERROR(INDEX(MasterTable[],MATCH(SearchResults[[#This Row],[Search Result]],MasterTable[Search Rank],0),5),"")</f>
        <v>1300 885 653</v>
      </c>
      <c r="H568" s="21" t="str">
        <f>IFERROR(INDEX(MasterTable[],MATCH(SearchResults[[#This Row],[Search Result]],MasterTable[Search Rank],0),6),"")</f>
        <v>members@nat.awu.net.au</v>
      </c>
      <c r="I568" s="21" t="str">
        <f>IFERROR(INDEX(MasterTable[],MATCH(SearchResults[[#This Row],[Search Result]],MasterTable[Search Rank],0),7),"")</f>
        <v>Level 10, 377-383 Sussex Street, Sydney NSW 2000</v>
      </c>
    </row>
    <row r="569" spans="2:9" ht="41.25" customHeight="1" x14ac:dyDescent="0.2">
      <c r="B569" s="4">
        <v>563</v>
      </c>
      <c r="C569" s="16" t="str">
        <f>IFERROR(INDEX(MasterTable[],MATCH(SearchResults[[#This Row],[Search Result]],MasterTable[Search Rank],0),1),"")</f>
        <v>Unions and Employee Organisations</v>
      </c>
      <c r="D569" s="16" t="str">
        <f>IFERROR(INDEX(MasterTable[],MATCH(SearchResults[[#This Row],[Search Result]],MasterTable[Search Rank],0),2),"")</f>
        <v>Unions and Employee Organisations</v>
      </c>
      <c r="E569" s="16" t="str">
        <f>IFERROR(INDEX(MasterTable[],MATCH(SearchResults[[#This Row],[Search Result]],MasterTable[Search Rank],0),3),"")</f>
        <v>Unions WA</v>
      </c>
      <c r="F569" s="21" t="str">
        <f>IFERROR(INDEX(MasterTable[],MATCH(SearchResults[[#This Row],[Search Result]],MasterTable[Search Rank],0),4),"")</f>
        <v>http://www.unionswa.com.au/</v>
      </c>
      <c r="G569" s="21" t="str">
        <f>IFERROR(INDEX(MasterTable[],MATCH(SearchResults[[#This Row],[Search Result]],MasterTable[Search Rank],0),5),"")</f>
        <v>08 9328 7877</v>
      </c>
      <c r="H569" s="21" t="str">
        <f>IFERROR(INDEX(MasterTable[],MATCH(SearchResults[[#This Row],[Search Result]],MasterTable[Search Rank],0),6),"")</f>
        <v>unionsyes@unionswa.com.au</v>
      </c>
      <c r="I569" s="21" t="str">
        <f>IFERROR(INDEX(MasterTable[],MATCH(SearchResults[[#This Row],[Search Result]],MasterTable[Search Rank],0),7),"")</f>
        <v>PO Box Z5380, St Georges Tce, Perth WA 6831</v>
      </c>
    </row>
    <row r="570" spans="2:9" ht="41.25" customHeight="1" x14ac:dyDescent="0.2">
      <c r="B570" s="4">
        <v>564</v>
      </c>
      <c r="C570" s="16" t="str">
        <f>IFERROR(INDEX(MasterTable[],MATCH(SearchResults[[#This Row],[Search Result]],MasterTable[Search Rank],0),1),"")</f>
        <v>Unions and Employee Organisations</v>
      </c>
      <c r="D570" s="16" t="str">
        <f>IFERROR(INDEX(MasterTable[],MATCH(SearchResults[[#This Row],[Search Result]],MasterTable[Search Rank],0),2),"")</f>
        <v>Unions and Employee Organisations</v>
      </c>
      <c r="E570" s="16" t="str">
        <f>IFERROR(INDEX(MasterTable[],MATCH(SearchResults[[#This Row],[Search Result]],MasterTable[Search Rank],0),3),"")</f>
        <v>Australian Manufacturing Workers Union</v>
      </c>
      <c r="F570" s="21" t="str">
        <f>IFERROR(INDEX(MasterTable[],MATCH(SearchResults[[#This Row],[Search Result]],MasterTable[Search Rank],0),4),"")</f>
        <v>http://www.amwu.org.au/</v>
      </c>
      <c r="G570" s="21" t="str">
        <f>IFERROR(INDEX(MasterTable[],MATCH(SearchResults[[#This Row],[Search Result]],MasterTable[Search Rank],0),5),"")</f>
        <v>1300 732 698</v>
      </c>
      <c r="H570" s="21" t="str">
        <f>IFERROR(INDEX(MasterTable[],MATCH(SearchResults[[#This Row],[Search Result]],MasterTable[Search Rank],0),6),"")</f>
        <v>info@amwu.asn.au</v>
      </c>
      <c r="I570" s="21" t="str">
        <f>IFERROR(INDEX(MasterTable[],MATCH(SearchResults[[#This Row],[Search Result]],MasterTable[Search Rank],0),7),"")</f>
        <v>PO Box 160, Granville NSW 2142</v>
      </c>
    </row>
    <row r="571" spans="2:9" ht="41.25" customHeight="1" x14ac:dyDescent="0.2">
      <c r="B571" s="4">
        <v>565</v>
      </c>
      <c r="C571" s="16" t="str">
        <f>IFERROR(INDEX(MasterTable[],MATCH(SearchResults[[#This Row],[Search Result]],MasterTable[Search Rank],0),1),"")</f>
        <v>Unions and Employee Organisations</v>
      </c>
      <c r="D571" s="16" t="str">
        <f>IFERROR(INDEX(MasterTable[],MATCH(SearchResults[[#This Row],[Search Result]],MasterTable[Search Rank],0),2),"")</f>
        <v>Unions and Employee Organisations</v>
      </c>
      <c r="E571" s="16" t="str">
        <f>IFERROR(INDEX(MasterTable[],MATCH(SearchResults[[#This Row],[Search Result]],MasterTable[Search Rank],0),3),"")</f>
        <v>National Union of Workers</v>
      </c>
      <c r="F571" s="21" t="str">
        <f>IFERROR(INDEX(MasterTable[],MATCH(SearchResults[[#This Row],[Search Result]],MasterTable[Search Rank],0),4),"")</f>
        <v>https://www.nuw.org.au/</v>
      </c>
      <c r="G571" s="21" t="str">
        <f>IFERROR(INDEX(MasterTable[],MATCH(SearchResults[[#This Row],[Search Result]],MasterTable[Search Rank],0),5),"")</f>
        <v>08 9473 0713</v>
      </c>
      <c r="H571" s="21" t="str">
        <f>IFERROR(INDEX(MasterTable[],MATCH(SearchResults[[#This Row],[Search Result]],MasterTable[Search Rank],0),6),"")</f>
        <v>nuwassist@nuw.org.au</v>
      </c>
      <c r="I571" s="21" t="str">
        <f>IFERROR(INDEX(MasterTable[],MATCH(SearchResults[[#This Row],[Search Result]],MasterTable[Search Rank],0),7),"")</f>
        <v>5/896 Beaufort Street, Inglewood WA 6052</v>
      </c>
    </row>
    <row r="572" spans="2:9" ht="41.25" customHeight="1" x14ac:dyDescent="0.2">
      <c r="B572" s="4">
        <v>566</v>
      </c>
      <c r="C572" s="16" t="str">
        <f>IFERROR(INDEX(MasterTable[],MATCH(SearchResults[[#This Row],[Search Result]],MasterTable[Search Rank],0),1),"")</f>
        <v>Unions and Employee Organisations</v>
      </c>
      <c r="D572" s="16" t="str">
        <f>IFERROR(INDEX(MasterTable[],MATCH(SearchResults[[#This Row],[Search Result]],MasterTable[Search Rank],0),2),"")</f>
        <v>Unions and Employee Organisations</v>
      </c>
      <c r="E572" s="16" t="str">
        <f>IFERROR(INDEX(MasterTable[],MATCH(SearchResults[[#This Row],[Search Result]],MasterTable[Search Rank],0),3),"")</f>
        <v>Construction, Forestry, Mining and Energy Union (CFMEU)</v>
      </c>
      <c r="F572" s="21" t="str">
        <f>IFERROR(INDEX(MasterTable[],MATCH(SearchResults[[#This Row],[Search Result]],MasterTable[Search Rank],0),4),"")</f>
        <v>http://www.cfmeu.asn.au</v>
      </c>
      <c r="G572" s="21" t="str">
        <f>IFERROR(INDEX(MasterTable[],MATCH(SearchResults[[#This Row],[Search Result]],MasterTable[Search Rank],0),5),"")</f>
        <v>02 8524 5800</v>
      </c>
      <c r="H572" s="21" t="str">
        <f>IFERROR(INDEX(MasterTable[],MATCH(SearchResults[[#This Row],[Search Result]],MasterTable[Search Rank],0),6),"")</f>
        <v>N/A</v>
      </c>
      <c r="I572" s="21" t="str">
        <f>IFERROR(INDEX(MasterTable[],MATCH(SearchResults[[#This Row],[Search Result]],MasterTable[Search Rank],0),7),"")</f>
        <v>PO Box Q235, Queen Victoria Building Post Office, Sydney NSW 1230</v>
      </c>
    </row>
    <row r="573" spans="2:9" ht="41.25" customHeight="1" x14ac:dyDescent="0.2">
      <c r="B573" s="4">
        <v>567</v>
      </c>
      <c r="C573" s="16" t="str">
        <f>IFERROR(INDEX(MasterTable[],MATCH(SearchResults[[#This Row],[Search Result]],MasterTable[Search Rank],0),1),"")</f>
        <v>Unions and Employee Organisations</v>
      </c>
      <c r="D573" s="16" t="str">
        <f>IFERROR(INDEX(MasterTable[],MATCH(SearchResults[[#This Row],[Search Result]],MasterTable[Search Rank],0),2),"")</f>
        <v>Unions and Employee Organisations</v>
      </c>
      <c r="E573" s="16" t="str">
        <f>IFERROR(INDEX(MasterTable[],MATCH(SearchResults[[#This Row],[Search Result]],MasterTable[Search Rank],0),3),"")</f>
        <v>Australian Nursing &amp; Midwifery Federation</v>
      </c>
      <c r="F573" s="21" t="str">
        <f>IFERROR(INDEX(MasterTable[],MATCH(SearchResults[[#This Row],[Search Result]],MasterTable[Search Rank],0),4),"")</f>
        <v>https://www.anfiuwp.org.au/</v>
      </c>
      <c r="G573" s="21" t="str">
        <f>IFERROR(INDEX(MasterTable[],MATCH(SearchResults[[#This Row],[Search Result]],MasterTable[Search Rank],0),5),"")</f>
        <v>08 6218 9444</v>
      </c>
      <c r="H573" s="21" t="str">
        <f>IFERROR(INDEX(MasterTable[],MATCH(SearchResults[[#This Row],[Search Result]],MasterTable[Search Rank],0),6),"")</f>
        <v>anf@anfiuwp.org.au</v>
      </c>
      <c r="I573" s="21" t="str">
        <f>IFERROR(INDEX(MasterTable[],MATCH(SearchResults[[#This Row],[Search Result]],MasterTable[Search Rank],0),7),"")</f>
        <v>PO Box 8240, Perth Business Centre WA 6849</v>
      </c>
    </row>
    <row r="574" spans="2:9" ht="41.25" customHeight="1" x14ac:dyDescent="0.2">
      <c r="B574" s="4">
        <v>568</v>
      </c>
      <c r="C574" s="16" t="str">
        <f>IFERROR(INDEX(MasterTable[],MATCH(SearchResults[[#This Row],[Search Result]],MasterTable[Search Rank],0),1),"")</f>
        <v>Unions and Employee Organisations</v>
      </c>
      <c r="D574" s="16" t="str">
        <f>IFERROR(INDEX(MasterTable[],MATCH(SearchResults[[#This Row],[Search Result]],MasterTable[Search Rank],0),2),"")</f>
        <v>Unions and Employee Organisations</v>
      </c>
      <c r="E574" s="16" t="str">
        <f>IFERROR(INDEX(MasterTable[],MATCH(SearchResults[[#This Row],[Search Result]],MasterTable[Search Rank],0),3),"")</f>
        <v>Transport Workers Union</v>
      </c>
      <c r="F574" s="21" t="str">
        <f>IFERROR(INDEX(MasterTable[],MATCH(SearchResults[[#This Row],[Search Result]],MasterTable[Search Rank],0),4),"")</f>
        <v>http://www.twu.com.au/</v>
      </c>
      <c r="G574" s="21" t="str">
        <f>IFERROR(INDEX(MasterTable[],MATCH(SearchResults[[#This Row],[Search Result]],MasterTable[Search Rank],0),5),"")</f>
        <v>1800 657 477</v>
      </c>
      <c r="H574" s="21" t="str">
        <f>IFERROR(INDEX(MasterTable[],MATCH(SearchResults[[#This Row],[Search Result]],MasterTable[Search Rank],0),6),"")</f>
        <v>info@twuwa.org.au</v>
      </c>
      <c r="I574" s="21" t="str">
        <f>IFERROR(INDEX(MasterTable[],MATCH(SearchResults[[#This Row],[Search Result]],MasterTable[Search Rank],0),7),"")</f>
        <v>PO Box 8497, Perth Business Centre WA 6849</v>
      </c>
    </row>
    <row r="575" spans="2:9" ht="41.25" customHeight="1" x14ac:dyDescent="0.2">
      <c r="B575" s="4">
        <v>569</v>
      </c>
      <c r="C575" s="16" t="str">
        <f>IFERROR(INDEX(MasterTable[],MATCH(SearchResults[[#This Row],[Search Result]],MasterTable[Search Rank],0),1),"")</f>
        <v>Unions and Employee Organisations</v>
      </c>
      <c r="D575" s="16" t="str">
        <f>IFERROR(INDEX(MasterTable[],MATCH(SearchResults[[#This Row],[Search Result]],MasterTable[Search Rank],0),2),"")</f>
        <v>Unions and Employee Organisations</v>
      </c>
      <c r="E575" s="16" t="str">
        <f>IFERROR(INDEX(MasterTable[],MATCH(SearchResults[[#This Row],[Search Result]],MasterTable[Search Rank],0),3),"")</f>
        <v>Shop, Distributive, and Allied Employees Association (SDA)</v>
      </c>
      <c r="F575" s="21" t="str">
        <f>IFERROR(INDEX(MasterTable[],MATCH(SearchResults[[#This Row],[Search Result]],MasterTable[Search Rank],0),4),"")</f>
        <v>http://www.sda.org.au/</v>
      </c>
      <c r="G575" s="21" t="str">
        <f>IFERROR(INDEX(MasterTable[],MATCH(SearchResults[[#This Row],[Search Result]],MasterTable[Search Rank],0),5),"")</f>
        <v>08 9221 4321</v>
      </c>
      <c r="H575" s="21" t="str">
        <f>IFERROR(INDEX(MasterTable[],MATCH(SearchResults[[#This Row],[Search Result]],MasterTable[Search Rank],0),6),"")</f>
        <v>sda@sdawa.asn.au</v>
      </c>
      <c r="I575" s="21" t="str">
        <f>IFERROR(INDEX(MasterTable[],MATCH(SearchResults[[#This Row],[Search Result]],MasterTable[Search Rank],0),7),"")</f>
        <v>Level 5, 25 Barrack Street, Perth WA 6000</v>
      </c>
    </row>
    <row r="576" spans="2:9" ht="41.25" customHeight="1" x14ac:dyDescent="0.2">
      <c r="B576" s="4">
        <v>570</v>
      </c>
      <c r="C576" s="16" t="str">
        <f>IFERROR(INDEX(MasterTable[],MATCH(SearchResults[[#This Row],[Search Result]],MasterTable[Search Rank],0),1),"")</f>
        <v>Unions and Employee Organisations</v>
      </c>
      <c r="D576" s="16" t="str">
        <f>IFERROR(INDEX(MasterTable[],MATCH(SearchResults[[#This Row],[Search Result]],MasterTable[Search Rank],0),2),"")</f>
        <v>Unions and Employee Organisations</v>
      </c>
      <c r="E576" s="16" t="str">
        <f>IFERROR(INDEX(MasterTable[],MATCH(SearchResults[[#This Row],[Search Result]],MasterTable[Search Rank],0),3),"")</f>
        <v>Maritime Union of Australia</v>
      </c>
      <c r="F576" s="21" t="str">
        <f>IFERROR(INDEX(MasterTable[],MATCH(SearchResults[[#This Row],[Search Result]],MasterTable[Search Rank],0),4),"")</f>
        <v>http://www.mua.org.au/</v>
      </c>
      <c r="G576" s="21" t="str">
        <f>IFERROR(INDEX(MasterTable[],MATCH(SearchResults[[#This Row],[Search Result]],MasterTable[Search Rank],0),5),"")</f>
        <v>02 9267 9134</v>
      </c>
      <c r="H576" s="21" t="str">
        <f>IFERROR(INDEX(MasterTable[],MATCH(SearchResults[[#This Row],[Search Result]],MasterTable[Search Rank],0),6),"")</f>
        <v>muano@mua.org.au</v>
      </c>
      <c r="I576" s="21" t="str">
        <f>IFERROR(INDEX(MasterTable[],MATCH(SearchResults[[#This Row],[Search Result]],MasterTable[Search Rank],0),7),"")</f>
        <v>Level 2, 365 Sussex Street, Sydney NSW 2000</v>
      </c>
    </row>
    <row r="577" spans="2:9" ht="41.25" customHeight="1" x14ac:dyDescent="0.2">
      <c r="B577" s="4">
        <v>571</v>
      </c>
      <c r="C577" s="16" t="str">
        <f>IFERROR(INDEX(MasterTable[],MATCH(SearchResults[[#This Row],[Search Result]],MasterTable[Search Rank],0),1),"")</f>
        <v>Unions and Employee Organisations</v>
      </c>
      <c r="D577" s="16" t="str">
        <f>IFERROR(INDEX(MasterTable[],MATCH(SearchResults[[#This Row],[Search Result]],MasterTable[Search Rank],0),2),"")</f>
        <v>Unions and Employee Organisations</v>
      </c>
      <c r="E577" s="16" t="str">
        <f>IFERROR(INDEX(MasterTable[],MATCH(SearchResults[[#This Row],[Search Result]],MasterTable[Search Rank],0),3),"")</f>
        <v>Media Entertainment &amp; Arts Alliance</v>
      </c>
      <c r="F577" s="21" t="str">
        <f>IFERROR(INDEX(MasterTable[],MATCH(SearchResults[[#This Row],[Search Result]],MasterTable[Search Rank],0),4),"")</f>
        <v>https://www.meaa.org/</v>
      </c>
      <c r="G577" s="21" t="str">
        <f>IFERROR(INDEX(MasterTable[],MATCH(SearchResults[[#This Row],[Search Result]],MasterTable[Search Rank],0),5),"")</f>
        <v>1300 656 513</v>
      </c>
      <c r="H577" s="21" t="str">
        <f>IFERROR(INDEX(MasterTable[],MATCH(SearchResults[[#This Row],[Search Result]],MasterTable[Search Rank],0),6),"")</f>
        <v>N/A</v>
      </c>
      <c r="I577" s="21" t="str">
        <f>IFERROR(INDEX(MasterTable[],MATCH(SearchResults[[#This Row],[Search Result]],MasterTable[Search Rank],0),7),"")</f>
        <v>Locked Bag 526, Spring Hill QLD 4004</v>
      </c>
    </row>
    <row r="578" spans="2:9" ht="41.25" customHeight="1" x14ac:dyDescent="0.2">
      <c r="B578" s="4">
        <v>572</v>
      </c>
      <c r="C578" s="16" t="str">
        <f>IFERROR(INDEX(MasterTable[],MATCH(SearchResults[[#This Row],[Search Result]],MasterTable[Search Rank],0),1),"")</f>
        <v>Unions and Employee Organisations</v>
      </c>
      <c r="D578" s="16" t="str">
        <f>IFERROR(INDEX(MasterTable[],MATCH(SearchResults[[#This Row],[Search Result]],MasterTable[Search Rank],0),2),"")</f>
        <v>Unions and Employee Organisations</v>
      </c>
      <c r="E578" s="16" t="str">
        <f>IFERROR(INDEX(MasterTable[],MATCH(SearchResults[[#This Row],[Search Result]],MasterTable[Search Rank],0),3),"")</f>
        <v>National Tertiary Education Union</v>
      </c>
      <c r="F578" s="21" t="str">
        <f>IFERROR(INDEX(MasterTable[],MATCH(SearchResults[[#This Row],[Search Result]],MasterTable[Search Rank],0),4),"")</f>
        <v>https://www.nteu.org.au/</v>
      </c>
      <c r="G578" s="21" t="str">
        <f>IFERROR(INDEX(MasterTable[],MATCH(SearchResults[[#This Row],[Search Result]],MasterTable[Search Rank],0),5),"")</f>
        <v>08 6114 7890</v>
      </c>
      <c r="H578" s="21" t="str">
        <f>IFERROR(INDEX(MasterTable[],MATCH(SearchResults[[#This Row],[Search Result]],MasterTable[Search Rank],0),6),"")</f>
        <v>wa@nteu.org.au</v>
      </c>
      <c r="I578" s="21" t="str">
        <f>IFERROR(INDEX(MasterTable[],MATCH(SearchResults[[#This Row],[Search Result]],MasterTable[Search Rank],0),7),"")</f>
        <v>1/27 Railway Road, Subiaco WA 6008</v>
      </c>
    </row>
    <row r="579" spans="2:9" ht="41.25" customHeight="1" x14ac:dyDescent="0.2">
      <c r="B579" s="4">
        <v>573</v>
      </c>
      <c r="C579" s="16" t="str">
        <f>IFERROR(INDEX(MasterTable[],MATCH(SearchResults[[#This Row],[Search Result]],MasterTable[Search Rank],0),1),"")</f>
        <v>Unions and Employee Organisations</v>
      </c>
      <c r="D579" s="16" t="str">
        <f>IFERROR(INDEX(MasterTable[],MATCH(SearchResults[[#This Row],[Search Result]],MasterTable[Search Rank],0),2),"")</f>
        <v>Unions and Employee Organisations</v>
      </c>
      <c r="E579" s="16" t="str">
        <f>IFERROR(INDEX(MasterTable[],MATCH(SearchResults[[#This Row],[Search Result]],MasterTable[Search Rank],0),3),"")</f>
        <v>National Union of Students</v>
      </c>
      <c r="F579" s="21" t="str">
        <f>IFERROR(INDEX(MasterTable[],MATCH(SearchResults[[#This Row],[Search Result]],MasterTable[Search Rank],0),4),"")</f>
        <v>http://www.nus.org.au/</v>
      </c>
      <c r="G579" s="21" t="str">
        <f>IFERROR(INDEX(MasterTable[],MATCH(SearchResults[[#This Row],[Search Result]],MasterTable[Search Rank],0),5),"")</f>
        <v>N/A</v>
      </c>
      <c r="H579" s="21" t="str">
        <f>IFERROR(INDEX(MasterTable[],MATCH(SearchResults[[#This Row],[Search Result]],MasterTable[Search Rank],0),6),"")</f>
        <v>wa.pres@nus.asn.au</v>
      </c>
      <c r="I579" s="21" t="str">
        <f>IFERROR(INDEX(MasterTable[],MATCH(SearchResults[[#This Row],[Search Result]],MasterTable[Search Rank],0),7),"")</f>
        <v>N/A</v>
      </c>
    </row>
    <row r="580" spans="2:9" ht="41.25" customHeight="1" x14ac:dyDescent="0.2">
      <c r="B580" s="4">
        <v>574</v>
      </c>
      <c r="C580" s="16" t="str">
        <f>IFERROR(INDEX(MasterTable[],MATCH(SearchResults[[#This Row],[Search Result]],MasterTable[Search Rank],0),1),"")</f>
        <v>Unions and Employee Organisations</v>
      </c>
      <c r="D580" s="16" t="str">
        <f>IFERROR(INDEX(MasterTable[],MATCH(SearchResults[[#This Row],[Search Result]],MasterTable[Search Rank],0),2),"")</f>
        <v>Unions and Employee Organisations</v>
      </c>
      <c r="E580" s="16" t="str">
        <f>IFERROR(INDEX(MasterTable[],MATCH(SearchResults[[#This Row],[Search Result]],MasterTable[Search Rank],0),3),"")</f>
        <v>Independent Education Union</v>
      </c>
      <c r="F580" s="21" t="str">
        <f>IFERROR(INDEX(MasterTable[],MATCH(SearchResults[[#This Row],[Search Result]],MasterTable[Search Rank],0),4),"")</f>
        <v>http://www.ieu.org.au/</v>
      </c>
      <c r="G580" s="21" t="str">
        <f>IFERROR(INDEX(MasterTable[],MATCH(SearchResults[[#This Row],[Search Result]],MasterTable[Search Rank],0),5),"")</f>
        <v>08 9373 1000</v>
      </c>
      <c r="H580" s="21" t="str">
        <f>IFERROR(INDEX(MasterTable[],MATCH(SearchResults[[#This Row],[Search Result]],MasterTable[Search Rank],0),6),"")</f>
        <v>unity@ieuwa.asn.au</v>
      </c>
      <c r="I580" s="21" t="str">
        <f>IFERROR(INDEX(MasterTable[],MATCH(SearchResults[[#This Row],[Search Result]],MasterTable[Search Rank],0),7),"")</f>
        <v>Suite 20, 63 Knutsford Ave, Rivervale WA 6103</v>
      </c>
    </row>
    <row r="581" spans="2:9" ht="41.25" customHeight="1" x14ac:dyDescent="0.2">
      <c r="B581" s="4">
        <v>575</v>
      </c>
      <c r="C581" s="16" t="str">
        <f>IFERROR(INDEX(MasterTable[],MATCH(SearchResults[[#This Row],[Search Result]],MasterTable[Search Rank],0),1),"")</f>
        <v>Unions and Employee Organisations</v>
      </c>
      <c r="D581" s="16" t="str">
        <f>IFERROR(INDEX(MasterTable[],MATCH(SearchResults[[#This Row],[Search Result]],MasterTable[Search Rank],0),2),"")</f>
        <v>Unions and Employee Organisations</v>
      </c>
      <c r="E581" s="16" t="str">
        <f>IFERROR(INDEX(MasterTable[],MATCH(SearchResults[[#This Row],[Search Result]],MasterTable[Search Rank],0),3),"")</f>
        <v>Police Federation of Australia</v>
      </c>
      <c r="F581" s="21" t="str">
        <f>IFERROR(INDEX(MasterTable[],MATCH(SearchResults[[#This Row],[Search Result]],MasterTable[Search Rank],0),4),"")</f>
        <v>http://www.pfa.org.au/</v>
      </c>
      <c r="G581" s="21" t="str">
        <f>IFERROR(INDEX(MasterTable[],MATCH(SearchResults[[#This Row],[Search Result]],MasterTable[Search Rank],0),5),"")</f>
        <v>02 6239 8900</v>
      </c>
      <c r="H581" s="21" t="str">
        <f>IFERROR(INDEX(MasterTable[],MATCH(SearchResults[[#This Row],[Search Result]],MasterTable[Search Rank],0),6),"")</f>
        <v>N/A</v>
      </c>
      <c r="I581" s="21" t="str">
        <f>IFERROR(INDEX(MasterTable[],MATCH(SearchResults[[#This Row],[Search Result]],MasterTable[Search Rank],0),7),"")</f>
        <v>Level 1, 21 Murray Crescent, Griffith ACT 2603</v>
      </c>
    </row>
    <row r="582" spans="2:9" ht="41.25" customHeight="1" x14ac:dyDescent="0.2">
      <c r="B582" s="4">
        <v>576</v>
      </c>
      <c r="C582" s="16" t="str">
        <f>IFERROR(INDEX(MasterTable[],MATCH(SearchResults[[#This Row],[Search Result]],MasterTable[Search Rank],0),1),"")</f>
        <v>Unions and Employee Organisations</v>
      </c>
      <c r="D582" s="16" t="str">
        <f>IFERROR(INDEX(MasterTable[],MATCH(SearchResults[[#This Row],[Search Result]],MasterTable[Search Rank],0),2),"")</f>
        <v>Unions and Employee Organisations</v>
      </c>
      <c r="E582" s="16" t="str">
        <f>IFERROR(INDEX(MasterTable[],MATCH(SearchResults[[#This Row],[Search Result]],MasterTable[Search Rank],0),3),"")</f>
        <v>Professionals Australia</v>
      </c>
      <c r="F582" s="21" t="str">
        <f>IFERROR(INDEX(MasterTable[],MATCH(SearchResults[[#This Row],[Search Result]],MasterTable[Search Rank],0),4),"")</f>
        <v>http://www.professionalsaustralia.org.au/</v>
      </c>
      <c r="G582" s="21" t="str">
        <f>IFERROR(INDEX(MasterTable[],MATCH(SearchResults[[#This Row],[Search Result]],MasterTable[Search Rank],0),5),"")</f>
        <v>1300 273 762</v>
      </c>
      <c r="H582" s="21" t="str">
        <f>IFERROR(INDEX(MasterTable[],MATCH(SearchResults[[#This Row],[Search Result]],MasterTable[Search Rank],0),6),"")</f>
        <v>info@ProfessionalsAustralia.org.au</v>
      </c>
      <c r="I582" s="21" t="str">
        <f>IFERROR(INDEX(MasterTable[],MATCH(SearchResults[[#This Row],[Search Result]],MasterTable[Search Rank],0),7),"")</f>
        <v>163 Eastern Rd, South Melbourne VIC 3205</v>
      </c>
    </row>
    <row r="583" spans="2:9" ht="41.25" customHeight="1" x14ac:dyDescent="0.2">
      <c r="B583" s="4">
        <v>577</v>
      </c>
      <c r="C583" s="16" t="str">
        <f>IFERROR(INDEX(MasterTable[],MATCH(SearchResults[[#This Row],[Search Result]],MasterTable[Search Rank],0),1),"")</f>
        <v>Unions and Employee Organisations</v>
      </c>
      <c r="D583" s="16" t="str">
        <f>IFERROR(INDEX(MasterTable[],MATCH(SearchResults[[#This Row],[Search Result]],MasterTable[Search Rank],0),2),"")</f>
        <v>Unions and Employee Organisations</v>
      </c>
      <c r="E583" s="16" t="str">
        <f>IFERROR(INDEX(MasterTable[],MATCH(SearchResults[[#This Row],[Search Result]],MasterTable[Search Rank],0),3),"")</f>
        <v>Rail Tram &amp; Bus Union</v>
      </c>
      <c r="F583" s="21" t="str">
        <f>IFERROR(INDEX(MasterTable[],MATCH(SearchResults[[#This Row],[Search Result]],MasterTable[Search Rank],0),4),"")</f>
        <v>http://www.rtbu.org.au/</v>
      </c>
      <c r="G583" s="21" t="str">
        <f>IFERROR(INDEX(MasterTable[],MATCH(SearchResults[[#This Row],[Search Result]],MasterTable[Search Rank],0),5),"")</f>
        <v>08 9225 6722</v>
      </c>
      <c r="H583" s="21" t="str">
        <f>IFERROR(INDEX(MasterTable[],MATCH(SearchResults[[#This Row],[Search Result]],MasterTable[Search Rank],0),6),"")</f>
        <v>general@rtbuwa.asn.au</v>
      </c>
      <c r="I583" s="21" t="str">
        <f>IFERROR(INDEX(MasterTable[],MATCH(SearchResults[[#This Row],[Search Result]],MasterTable[Search Rank],0),7),"")</f>
        <v>2/10 Nash Street, Perth WA 6000</v>
      </c>
    </row>
    <row r="584" spans="2:9" ht="41.25" customHeight="1" x14ac:dyDescent="0.2">
      <c r="B584" s="4">
        <v>578</v>
      </c>
      <c r="C584" s="16" t="str">
        <f>IFERROR(INDEX(MasterTable[],MATCH(SearchResults[[#This Row],[Search Result]],MasterTable[Search Rank],0),1),"")</f>
        <v>Unions and Employee Organisations</v>
      </c>
      <c r="D584" s="16" t="str">
        <f>IFERROR(INDEX(MasterTable[],MATCH(SearchResults[[#This Row],[Search Result]],MasterTable[Search Rank],0),2),"")</f>
        <v>Unions and Employee Organisations</v>
      </c>
      <c r="E584" s="16" t="str">
        <f>IFERROR(INDEX(MasterTable[],MATCH(SearchResults[[#This Row],[Search Result]],MasterTable[Search Rank],0),3),"")</f>
        <v>Textile Clothing &amp; Footwear Union of Australia</v>
      </c>
      <c r="F584" s="21" t="str">
        <f>IFERROR(INDEX(MasterTable[],MATCH(SearchResults[[#This Row],[Search Result]],MasterTable[Search Rank],0),4),"")</f>
        <v>http://tcfua.org.au/</v>
      </c>
      <c r="G584" s="21" t="str">
        <f>IFERROR(INDEX(MasterTable[],MATCH(SearchResults[[#This Row],[Search Result]],MasterTable[Search Rank],0),5),"")</f>
        <v>03 9639 2955</v>
      </c>
      <c r="H584" s="21" t="str">
        <f>IFERROR(INDEX(MasterTable[],MATCH(SearchResults[[#This Row],[Search Result]],MasterTable[Search Rank],0),6),"")</f>
        <v>nationaloffice@tcfvic.org.au</v>
      </c>
      <c r="I584" s="21" t="str">
        <f>IFERROR(INDEX(MasterTable[],MATCH(SearchResults[[#This Row],[Search Result]],MasterTable[Search Rank],0),7),"")</f>
        <v xml:space="preserve">500 Swanston Street, Carlton VIC 3053 </v>
      </c>
    </row>
    <row r="585" spans="2:9" ht="41.25" customHeight="1" x14ac:dyDescent="0.2">
      <c r="B585" s="4">
        <v>579</v>
      </c>
      <c r="C585" s="16" t="str">
        <f>IFERROR(INDEX(MasterTable[],MATCH(SearchResults[[#This Row],[Search Result]],MasterTable[Search Rank],0),1),"")</f>
        <v>Unions and Employee Organisations</v>
      </c>
      <c r="D585" s="16" t="str">
        <f>IFERROR(INDEX(MasterTable[],MATCH(SearchResults[[#This Row],[Search Result]],MasterTable[Search Rank],0),2),"")</f>
        <v>Unions and Employee Organisations</v>
      </c>
      <c r="E585" s="16" t="str">
        <f>IFERROR(INDEX(MasterTable[],MATCH(SearchResults[[#This Row],[Search Result]],MasterTable[Search Rank],0),3),"")</f>
        <v>Health Services Union</v>
      </c>
      <c r="F585" s="21" t="str">
        <f>IFERROR(INDEX(MasterTable[],MATCH(SearchResults[[#This Row],[Search Result]],MasterTable[Search Rank],0),4),"")</f>
        <v>http://hsu.net.au/</v>
      </c>
      <c r="G585" s="21" t="str">
        <f>IFERROR(INDEX(MasterTable[],MATCH(SearchResults[[#This Row],[Search Result]],MasterTable[Search Rank],0),5),"")</f>
        <v>1300 478 000</v>
      </c>
      <c r="H585" s="21" t="str">
        <f>IFERROR(INDEX(MasterTable[],MATCH(SearchResults[[#This Row],[Search Result]],MasterTable[Search Rank],0),6),"")</f>
        <v>N/A</v>
      </c>
      <c r="I585" s="21" t="str">
        <f>IFERROR(INDEX(MasterTable[],MATCH(SearchResults[[#This Row],[Search Result]],MasterTable[Search Rank],0),7),"")</f>
        <v>Suite 408, 454 Collins Street, Melbourne VIC 3000</v>
      </c>
    </row>
    <row r="586" spans="2:9" ht="41.25" customHeight="1" x14ac:dyDescent="0.2">
      <c r="B586" s="4">
        <v>580</v>
      </c>
      <c r="C586" s="16" t="str">
        <f>IFERROR(INDEX(MasterTable[],MATCH(SearchResults[[#This Row],[Search Result]],MasterTable[Search Rank],0),1),"")</f>
        <v>Unions and Employee Organisations</v>
      </c>
      <c r="D586" s="16" t="str">
        <f>IFERROR(INDEX(MasterTable[],MATCH(SearchResults[[#This Row],[Search Result]],MasterTable[Search Rank],0),2),"")</f>
        <v>Unions and Employee Organisations</v>
      </c>
      <c r="E586" s="16" t="str">
        <f>IFERROR(INDEX(MasterTable[],MATCH(SearchResults[[#This Row],[Search Result]],MasterTable[Search Rank],0),3),"")</f>
        <v>United Firefighters Union Western Australia</v>
      </c>
      <c r="F586" s="21" t="str">
        <f>IFERROR(INDEX(MasterTable[],MATCH(SearchResults[[#This Row],[Search Result]],MasterTable[Search Rank],0),4),"")</f>
        <v>http://www.ufuofwa.net.au/</v>
      </c>
      <c r="G586" s="21" t="str">
        <f>IFERROR(INDEX(MasterTable[],MATCH(SearchResults[[#This Row],[Search Result]],MasterTable[Search Rank],0),5),"")</f>
        <v>08 9228 8122</v>
      </c>
      <c r="H586" s="21" t="str">
        <f>IFERROR(INDEX(MasterTable[],MATCH(SearchResults[[#This Row],[Search Result]],MasterTable[Search Rank],0),6),"")</f>
        <v>admin@ufuofwa.net.au</v>
      </c>
      <c r="I586" s="21" t="str">
        <f>IFERROR(INDEX(MasterTable[],MATCH(SearchResults[[#This Row],[Search Result]],MasterTable[Search Rank],0),7),"")</f>
        <v>21 View Street, North Perth WA 6006</v>
      </c>
    </row>
    <row r="587" spans="2:9" ht="41.25" customHeight="1" x14ac:dyDescent="0.2">
      <c r="B587" s="4">
        <v>581</v>
      </c>
      <c r="C587" s="16" t="str">
        <f>IFERROR(INDEX(MasterTable[],MATCH(SearchResults[[#This Row],[Search Result]],MasterTable[Search Rank],0),1),"")</f>
        <v>Unions and Employee Organisations</v>
      </c>
      <c r="D587" s="16" t="str">
        <f>IFERROR(INDEX(MasterTable[],MATCH(SearchResults[[#This Row],[Search Result]],MasterTable[Search Rank],0),2),"")</f>
        <v>Unions and Employee Organisations</v>
      </c>
      <c r="E587" s="16" t="str">
        <f>IFERROR(INDEX(MasterTable[],MATCH(SearchResults[[#This Row],[Search Result]],MasterTable[Search Rank],0),3),"")</f>
        <v>Australasian Meat Industry Employees Union</v>
      </c>
      <c r="F587" s="21" t="str">
        <f>IFERROR(INDEX(MasterTable[],MATCH(SearchResults[[#This Row],[Search Result]],MasterTable[Search Rank],0),4),"")</f>
        <v>http://amieu.asn.au/</v>
      </c>
      <c r="G587" s="21" t="str">
        <f>IFERROR(INDEX(MasterTable[],MATCH(SearchResults[[#This Row],[Search Result]],MasterTable[Search Rank],0),5),"")</f>
        <v>08 8274 4100</v>
      </c>
      <c r="H587" s="21" t="str">
        <f>IFERROR(INDEX(MasterTable[],MATCH(SearchResults[[#This Row],[Search Result]],MasterTable[Search Rank],0),6),"")</f>
        <v>grahamsmith@internode.on.net</v>
      </c>
      <c r="I587" s="21" t="str">
        <f>IFERROR(INDEX(MasterTable[],MATCH(SearchResults[[#This Row],[Search Result]],MasterTable[Search Rank],0),7),"")</f>
        <v>227 Henley Beach Road, Torrensville SA 5031</v>
      </c>
    </row>
    <row r="588" spans="2:9" ht="41.25" customHeight="1" x14ac:dyDescent="0.2">
      <c r="B588" s="4">
        <v>582</v>
      </c>
      <c r="C588" s="16" t="str">
        <f>IFERROR(INDEX(MasterTable[],MATCH(SearchResults[[#This Row],[Search Result]],MasterTable[Search Rank],0),1),"")</f>
        <v>Unions and Employee Organisations</v>
      </c>
      <c r="D588" s="16" t="str">
        <f>IFERROR(INDEX(MasterTable[],MATCH(SearchResults[[#This Row],[Search Result]],MasterTable[Search Rank],0),2),"")</f>
        <v>Unions and Employee Organisations</v>
      </c>
      <c r="E588" s="16" t="str">
        <f>IFERROR(INDEX(MasterTable[],MATCH(SearchResults[[#This Row],[Search Result]],MasterTable[Search Rank],0),3),"")</f>
        <v>Finance Sector Union</v>
      </c>
      <c r="F588" s="21" t="str">
        <f>IFERROR(INDEX(MasterTable[],MATCH(SearchResults[[#This Row],[Search Result]],MasterTable[Search Rank],0),4),"")</f>
        <v>http://www.fsunion.org.au/</v>
      </c>
      <c r="G588" s="21" t="str">
        <f>IFERROR(INDEX(MasterTable[],MATCH(SearchResults[[#This Row],[Search Result]],MasterTable[Search Rank],0),5),"")</f>
        <v>1300 366 378</v>
      </c>
      <c r="H588" s="21" t="str">
        <f>IFERROR(INDEX(MasterTable[],MATCH(SearchResults[[#This Row],[Search Result]],MasterTable[Search Rank],0),6),"")</f>
        <v>wa@fsunion.org.au</v>
      </c>
      <c r="I588" s="21" t="str">
        <f>IFERROR(INDEX(MasterTable[],MATCH(SearchResults[[#This Row],[Search Result]],MasterTable[Search Rank],0),7),"")</f>
        <v>GPO Box 9893, Perth WA 6001</v>
      </c>
    </row>
    <row r="589" spans="2:9" ht="41.25" customHeight="1" x14ac:dyDescent="0.2">
      <c r="B589" s="4">
        <v>583</v>
      </c>
      <c r="C589" s="16" t="str">
        <f>IFERROR(INDEX(MasterTable[],MATCH(SearchResults[[#This Row],[Search Result]],MasterTable[Search Rank],0),1),"")</f>
        <v>Unions and Employee Organisations</v>
      </c>
      <c r="D589" s="16" t="str">
        <f>IFERROR(INDEX(MasterTable[],MATCH(SearchResults[[#This Row],[Search Result]],MasterTable[Search Rank],0),2),"")</f>
        <v>Unions and Employee Organisations</v>
      </c>
      <c r="E589" s="16" t="str">
        <f>IFERROR(INDEX(MasterTable[],MATCH(SearchResults[[#This Row],[Search Result]],MasterTable[Search Rank],0),3),"")</f>
        <v>Communications Electrical Plumbing Union (CEPU)</v>
      </c>
      <c r="F589" s="21" t="str">
        <f>IFERROR(INDEX(MasterTable[],MATCH(SearchResults[[#This Row],[Search Result]],MasterTable[Search Rank],0),4),"")</f>
        <v>http://www.cepu.asn.au</v>
      </c>
      <c r="G589" s="21" t="str">
        <f>IFERROR(INDEX(MasterTable[],MATCH(SearchResults[[#This Row],[Search Result]],MasterTable[Search Rank],0),5),"")</f>
        <v xml:space="preserve">02 9663 3699 </v>
      </c>
      <c r="H589" s="21" t="str">
        <f>IFERROR(INDEX(MasterTable[],MATCH(SearchResults[[#This Row],[Search Result]],MasterTable[Search Rank],0),6),"")</f>
        <v>admin@etuaustralia.org.au</v>
      </c>
      <c r="I589" s="21" t="str">
        <f>IFERROR(INDEX(MasterTable[],MATCH(SearchResults[[#This Row],[Search Result]],MasterTable[Search Rank],0),7),"")</f>
        <v>N/A</v>
      </c>
    </row>
    <row r="590" spans="2:9" ht="41.25" customHeight="1" x14ac:dyDescent="0.2">
      <c r="B590" s="4">
        <v>584</v>
      </c>
      <c r="C590" s="16" t="str">
        <f>IFERROR(INDEX(MasterTable[],MATCH(SearchResults[[#This Row],[Search Result]],MasterTable[Search Rank],0),1),"")</f>
        <v>Wholesaling &amp; Retailing</v>
      </c>
      <c r="D590" s="16" t="str">
        <f>IFERROR(INDEX(MasterTable[],MATCH(SearchResults[[#This Row],[Search Result]],MasterTable[Search Rank],0),2),"")</f>
        <v>General</v>
      </c>
      <c r="E590" s="16" t="str">
        <f>IFERROR(INDEX(MasterTable[],MATCH(SearchResults[[#This Row],[Search Result]],MasterTable[Search Rank],0),3),"")</f>
        <v>Australian Retailers Association</v>
      </c>
      <c r="F590" s="21" t="str">
        <f>IFERROR(INDEX(MasterTable[],MATCH(SearchResults[[#This Row],[Search Result]],MasterTable[Search Rank],0),4),"")</f>
        <v>http://retail.org.au/</v>
      </c>
      <c r="G590" s="21" t="str">
        <f>IFERROR(INDEX(MasterTable[],MATCH(SearchResults[[#This Row],[Search Result]],MasterTable[Search Rank],0),5),"")</f>
        <v>1300 368 041</v>
      </c>
      <c r="H590" s="21" t="str">
        <f>IFERROR(INDEX(MasterTable[],MATCH(SearchResults[[#This Row],[Search Result]],MasterTable[Search Rank],0),6),"")</f>
        <v>info@retail.org.au</v>
      </c>
      <c r="I590" s="21" t="str">
        <f>IFERROR(INDEX(MasterTable[],MATCH(SearchResults[[#This Row],[Search Result]],MasterTable[Search Rank],0),7),"")</f>
        <v>Level 1, 112 Wellington Parade, East Melbourne VIC 3002</v>
      </c>
    </row>
    <row r="591" spans="2:9" ht="41.25" customHeight="1" x14ac:dyDescent="0.2">
      <c r="B591" s="4">
        <v>585</v>
      </c>
      <c r="C591" s="16" t="str">
        <f>IFERROR(INDEX(MasterTable[],MATCH(SearchResults[[#This Row],[Search Result]],MasterTable[Search Rank],0),1),"")</f>
        <v>Wholesaling &amp; Retailing</v>
      </c>
      <c r="D591" s="16" t="str">
        <f>IFERROR(INDEX(MasterTable[],MATCH(SearchResults[[#This Row],[Search Result]],MasterTable[Search Rank],0),2),"")</f>
        <v>General</v>
      </c>
      <c r="E591" s="16" t="str">
        <f>IFERROR(INDEX(MasterTable[],MATCH(SearchResults[[#This Row],[Search Result]],MasterTable[Search Rank],0),3),"")</f>
        <v>Also check the appropriate Agriculture, Mining or Manufacturing category.</v>
      </c>
      <c r="F591" s="21" t="str">
        <f>IFERROR(INDEX(MasterTable[],MATCH(SearchResults[[#This Row],[Search Result]],MasterTable[Search Rank],0),4),"")</f>
        <v>N/A</v>
      </c>
      <c r="G591" s="21" t="str">
        <f>IFERROR(INDEX(MasterTable[],MATCH(SearchResults[[#This Row],[Search Result]],MasterTable[Search Rank],0),5),"")</f>
        <v>N/A</v>
      </c>
      <c r="H591" s="21" t="str">
        <f>IFERROR(INDEX(MasterTable[],MATCH(SearchResults[[#This Row],[Search Result]],MasterTable[Search Rank],0),6),"")</f>
        <v>N/A</v>
      </c>
      <c r="I591" s="21" t="str">
        <f>IFERROR(INDEX(MasterTable[],MATCH(SearchResults[[#This Row],[Search Result]],MasterTable[Search Rank],0),7),"")</f>
        <v>N/A</v>
      </c>
    </row>
    <row r="592" spans="2:9" ht="41.25" customHeight="1" x14ac:dyDescent="0.2">
      <c r="B592" s="4">
        <v>586</v>
      </c>
      <c r="C592" s="16" t="str">
        <f>IFERROR(INDEX(MasterTable[],MATCH(SearchResults[[#This Row],[Search Result]],MasterTable[Search Rank],0),1),"")</f>
        <v>Wholesaling &amp; Retailing</v>
      </c>
      <c r="D592" s="16" t="str">
        <f>IFERROR(INDEX(MasterTable[],MATCH(SearchResults[[#This Row],[Search Result]],MasterTable[Search Rank],0),2),"")</f>
        <v>Grocery, Liquor and Tobacco</v>
      </c>
      <c r="E592" s="16" t="str">
        <f>IFERROR(INDEX(MasterTable[],MATCH(SearchResults[[#This Row],[Search Result]],MasterTable[Search Rank],0),3),"")</f>
        <v>Australian Food &amp; Grocery Council</v>
      </c>
      <c r="F592" s="21" t="str">
        <f>IFERROR(INDEX(MasterTable[],MATCH(SearchResults[[#This Row],[Search Result]],MasterTable[Search Rank],0),4),"")</f>
        <v>http://www.afgc.org.au/</v>
      </c>
      <c r="G592" s="21" t="str">
        <f>IFERROR(INDEX(MasterTable[],MATCH(SearchResults[[#This Row],[Search Result]],MasterTable[Search Rank],0),5),"")</f>
        <v>02 6273 1466</v>
      </c>
      <c r="H592" s="21" t="str">
        <f>IFERROR(INDEX(MasterTable[],MATCH(SearchResults[[#This Row],[Search Result]],MasterTable[Search Rank],0),6),"")</f>
        <v>N/A</v>
      </c>
      <c r="I592" s="21" t="str">
        <f>IFERROR(INDEX(MasterTable[],MATCH(SearchResults[[#This Row],[Search Result]],MasterTable[Search Rank],0),7),"")</f>
        <v>2-4 Brisbane Ave, Barton ACT 2600</v>
      </c>
    </row>
    <row r="593" spans="2:9" ht="41.25" customHeight="1" x14ac:dyDescent="0.2">
      <c r="B593" s="4">
        <v>587</v>
      </c>
      <c r="C593" s="16" t="str">
        <f>IFERROR(INDEX(MasterTable[],MATCH(SearchResults[[#This Row],[Search Result]],MasterTable[Search Rank],0),1),"")</f>
        <v>Wholesaling &amp; Retailing</v>
      </c>
      <c r="D593" s="16" t="str">
        <f>IFERROR(INDEX(MasterTable[],MATCH(SearchResults[[#This Row],[Search Result]],MasterTable[Search Rank],0),2),"")</f>
        <v>Grocery, Liquor and Tobacco</v>
      </c>
      <c r="E593" s="16" t="str">
        <f>IFERROR(INDEX(MasterTable[],MATCH(SearchResults[[#This Row],[Search Result]],MasterTable[Search Rank],0),3),"")</f>
        <v>Food and Beverages Importers Association</v>
      </c>
      <c r="F593" s="21" t="str">
        <f>IFERROR(INDEX(MasterTable[],MATCH(SearchResults[[#This Row],[Search Result]],MasterTable[Search Rank],0),4),"")</f>
        <v>http://www.fbia.org.au/</v>
      </c>
      <c r="G593" s="21" t="str">
        <f>IFERROR(INDEX(MasterTable[],MATCH(SearchResults[[#This Row],[Search Result]],MasterTable[Search Rank],0),5),"")</f>
        <v>08 8394 0008</v>
      </c>
      <c r="H593" s="21" t="str">
        <f>IFERROR(INDEX(MasterTable[],MATCH(SearchResults[[#This Row],[Search Result]],MasterTable[Search Rank],0),6),"")</f>
        <v>info@fbia.org.au</v>
      </c>
      <c r="I593" s="21" t="str">
        <f>IFERROR(INDEX(MasterTable[],MATCH(SearchResults[[#This Row],[Search Result]],MasterTable[Search Rank],0),7),"")</f>
        <v>PO Box 7622, Melbourne VIC 3004</v>
      </c>
    </row>
    <row r="594" spans="2:9" ht="41.25" customHeight="1" x14ac:dyDescent="0.2">
      <c r="B594" s="4">
        <v>588</v>
      </c>
      <c r="C594" s="16" t="str">
        <f>IFERROR(INDEX(MasterTable[],MATCH(SearchResults[[#This Row],[Search Result]],MasterTable[Search Rank],0),1),"")</f>
        <v>Wholesaling &amp; Retailing</v>
      </c>
      <c r="D594" s="16" t="str">
        <f>IFERROR(INDEX(MasterTable[],MATCH(SearchResults[[#This Row],[Search Result]],MasterTable[Search Rank],0),2),"")</f>
        <v>Grocery, Liquor and Tobacco</v>
      </c>
      <c r="E594" s="16" t="str">
        <f>IFERROR(INDEX(MasterTable[],MATCH(SearchResults[[#This Row],[Search Result]],MasterTable[Search Rank],0),3),"")</f>
        <v>Seafood Importers Association of Australia</v>
      </c>
      <c r="F594" s="21" t="str">
        <f>IFERROR(INDEX(MasterTable[],MATCH(SearchResults[[#This Row],[Search Result]],MasterTable[Search Rank],0),4),"")</f>
        <v>http://www.seafoodimporters.com.au/</v>
      </c>
      <c r="G594" s="21" t="str">
        <f>IFERROR(INDEX(MasterTable[],MATCH(SearchResults[[#This Row],[Search Result]],MasterTable[Search Rank],0),5),"")</f>
        <v>02 9880 7010</v>
      </c>
      <c r="H594" s="21" t="str">
        <f>IFERROR(INDEX(MasterTable[],MATCH(SearchResults[[#This Row],[Search Result]],MasterTable[Search Rank],0),6),"")</f>
        <v>seafooda@bigpond.net.au</v>
      </c>
      <c r="I594" s="21" t="str">
        <f>IFERROR(INDEX(MasterTable[],MATCH(SearchResults[[#This Row],[Search Result]],MasterTable[Search Rank],0),7),"")</f>
        <v>N/A</v>
      </c>
    </row>
    <row r="595" spans="2:9" ht="41.25" customHeight="1" x14ac:dyDescent="0.2">
      <c r="B595" s="4">
        <v>589</v>
      </c>
      <c r="C595" s="16" t="str">
        <f>IFERROR(INDEX(MasterTable[],MATCH(SearchResults[[#This Row],[Search Result]],MasterTable[Search Rank],0),1),"")</f>
        <v>Wholesaling &amp; Retailing</v>
      </c>
      <c r="D595" s="16" t="str">
        <f>IFERROR(INDEX(MasterTable[],MATCH(SearchResults[[#This Row],[Search Result]],MasterTable[Search Rank],0),2),"")</f>
        <v>Grocery, Liquor and Tobacco</v>
      </c>
      <c r="E595" s="16" t="str">
        <f>IFERROR(INDEX(MasterTable[],MATCH(SearchResults[[#This Row],[Search Result]],MasterTable[Search Rank],0),3),"")</f>
        <v>Master Fish Merchants Association of Australia</v>
      </c>
      <c r="F595" s="21" t="str">
        <f>IFERROR(INDEX(MasterTable[],MATCH(SearchResults[[#This Row],[Search Result]],MasterTable[Search Rank],0),4),"")</f>
        <v>http://www.mfma.com.au/</v>
      </c>
      <c r="G595" s="21" t="str">
        <f>IFERROR(INDEX(MasterTable[],MATCH(SearchResults[[#This Row],[Search Result]],MasterTable[Search Rank],0),5),"")</f>
        <v>02 9552 1611</v>
      </c>
      <c r="H595" s="21" t="str">
        <f>IFERROR(INDEX(MasterTable[],MATCH(SearchResults[[#This Row],[Search Result]],MasterTable[Search Rank],0),6),"")</f>
        <v>michael@mfma.com.au</v>
      </c>
      <c r="I595" s="21" t="str">
        <f>IFERROR(INDEX(MasterTable[],MATCH(SearchResults[[#This Row],[Search Result]],MasterTable[Search Rank],0),7),"")</f>
        <v>PO Box 247, Pyrmont NSW 2009</v>
      </c>
    </row>
    <row r="596" spans="2:9" ht="41.25" customHeight="1" x14ac:dyDescent="0.2">
      <c r="B596" s="4">
        <v>590</v>
      </c>
      <c r="C596" s="16" t="str">
        <f>IFERROR(INDEX(MasterTable[],MATCH(SearchResults[[#This Row],[Search Result]],MasterTable[Search Rank],0),1),"")</f>
        <v>Wholesaling &amp; Retailing</v>
      </c>
      <c r="D596" s="16" t="str">
        <f>IFERROR(INDEX(MasterTable[],MATCH(SearchResults[[#This Row],[Search Result]],MasterTable[Search Rank],0),2),"")</f>
        <v>Grocery, Liquor and Tobacco</v>
      </c>
      <c r="E596" s="16" t="str">
        <f>IFERROR(INDEX(MasterTable[],MATCH(SearchResults[[#This Row],[Search Result]],MasterTable[Search Rank],0),3),"")</f>
        <v>Seafood Importers Association of Australia</v>
      </c>
      <c r="F596" s="21" t="str">
        <f>IFERROR(INDEX(MasterTable[],MATCH(SearchResults[[#This Row],[Search Result]],MasterTable[Search Rank],0),4),"")</f>
        <v>http://www.seafoodimporters.com.au/</v>
      </c>
      <c r="G596" s="21" t="str">
        <f>IFERROR(INDEX(MasterTable[],MATCH(SearchResults[[#This Row],[Search Result]],MasterTable[Search Rank],0),5),"")</f>
        <v>02 9880 7010</v>
      </c>
      <c r="H596" s="21" t="str">
        <f>IFERROR(INDEX(MasterTable[],MATCH(SearchResults[[#This Row],[Search Result]],MasterTable[Search Rank],0),6),"")</f>
        <v>seafooda@bigpond.net.au</v>
      </c>
      <c r="I596" s="21" t="str">
        <f>IFERROR(INDEX(MasterTable[],MATCH(SearchResults[[#This Row],[Search Result]],MasterTable[Search Rank],0),7),"")</f>
        <v>N/A</v>
      </c>
    </row>
    <row r="597" spans="2:9" ht="41.25" customHeight="1" x14ac:dyDescent="0.2">
      <c r="B597" s="4">
        <v>591</v>
      </c>
      <c r="C597" s="16" t="str">
        <f>IFERROR(INDEX(MasterTable[],MATCH(SearchResults[[#This Row],[Search Result]],MasterTable[Search Rank],0),1),"")</f>
        <v>Wholesaling &amp; Retailing</v>
      </c>
      <c r="D597" s="16" t="str">
        <f>IFERROR(INDEX(MasterTable[],MATCH(SearchResults[[#This Row],[Search Result]],MasterTable[Search Rank],0),2),"")</f>
        <v>Grocery, Liquor and Tobacco</v>
      </c>
      <c r="E597" s="16" t="str">
        <f>IFERROR(INDEX(MasterTable[],MATCH(SearchResults[[#This Row],[Search Result]],MasterTable[Search Rank],0),3),"")</f>
        <v>Australian Coffee Traders Association</v>
      </c>
      <c r="F597" s="21" t="str">
        <f>IFERROR(INDEX(MasterTable[],MATCH(SearchResults[[#This Row],[Search Result]],MasterTable[Search Rank],0),4),"")</f>
        <v>http://www.acta.org.au/</v>
      </c>
      <c r="G597" s="21" t="str">
        <f>IFERROR(INDEX(MasterTable[],MATCH(SearchResults[[#This Row],[Search Result]],MasterTable[Search Rank],0),5),"")</f>
        <v>N/A</v>
      </c>
      <c r="H597" s="21" t="str">
        <f>IFERROR(INDEX(MasterTable[],MATCH(SearchResults[[#This Row],[Search Result]],MasterTable[Search Rank],0),6),"")</f>
        <v>catherine@acta.org.au</v>
      </c>
      <c r="I597" s="21" t="str">
        <f>IFERROR(INDEX(MasterTable[],MATCH(SearchResults[[#This Row],[Search Result]],MasterTable[Search Rank],0),7),"")</f>
        <v xml:space="preserve">PO Box 371, Coogee NSW 2034 </v>
      </c>
    </row>
    <row r="598" spans="2:9" ht="41.25" customHeight="1" x14ac:dyDescent="0.2">
      <c r="B598" s="4">
        <v>592</v>
      </c>
      <c r="C598" s="16" t="str">
        <f>IFERROR(INDEX(MasterTable[],MATCH(SearchResults[[#This Row],[Search Result]],MasterTable[Search Rank],0),1),"")</f>
        <v>Wholesaling &amp; Retailing</v>
      </c>
      <c r="D598" s="16" t="str">
        <f>IFERROR(INDEX(MasterTable[],MATCH(SearchResults[[#This Row],[Search Result]],MasterTable[Search Rank],0),2),"")</f>
        <v>Grocery, Liquor and Tobacco</v>
      </c>
      <c r="E598" s="16" t="str">
        <f>IFERROR(INDEX(MasterTable[],MATCH(SearchResults[[#This Row],[Search Result]],MasterTable[Search Rank],0),3),"")</f>
        <v>Australian Liquor Stores Association</v>
      </c>
      <c r="F598" s="21" t="str">
        <f>IFERROR(INDEX(MasterTable[],MATCH(SearchResults[[#This Row],[Search Result]],MasterTable[Search Rank],0),4),"")</f>
        <v>http://www.alsa.com.au/</v>
      </c>
      <c r="G598" s="21" t="str">
        <f>IFERROR(INDEX(MasterTable[],MATCH(SearchResults[[#This Row],[Search Result]],MasterTable[Search Rank],0),5),"")</f>
        <v>0410 440 645</v>
      </c>
      <c r="H598" s="21" t="str">
        <f>IFERROR(INDEX(MasterTable[],MATCH(SearchResults[[#This Row],[Search Result]],MasterTable[Search Rank],0),6),"")</f>
        <v>info@alsa.com.au</v>
      </c>
      <c r="I598" s="21" t="str">
        <f>IFERROR(INDEX(MasterTable[],MATCH(SearchResults[[#This Row],[Search Result]],MasterTable[Search Rank],0),7),"")</f>
        <v>Suite W3G, Sydney Corporate Park, 75 - 85 O'Riordan Street, Alexandria NSW 2015</v>
      </c>
    </row>
    <row r="599" spans="2:9" ht="41.25" customHeight="1" x14ac:dyDescent="0.2">
      <c r="B599" s="4">
        <v>593</v>
      </c>
      <c r="C599" s="16" t="str">
        <f>IFERROR(INDEX(MasterTable[],MATCH(SearchResults[[#This Row],[Search Result]],MasterTable[Search Rank],0),1),"")</f>
        <v>Wholesaling &amp; Retailing</v>
      </c>
      <c r="D599" s="16" t="str">
        <f>IFERROR(INDEX(MasterTable[],MATCH(SearchResults[[#This Row],[Search Result]],MasterTable[Search Rank],0),2),"")</f>
        <v>Grocery, Liquor and Tobacco</v>
      </c>
      <c r="E599" s="16" t="str">
        <f>IFERROR(INDEX(MasterTable[],MATCH(SearchResults[[#This Row],[Search Result]],MasterTable[Search Rank],0),3),"")</f>
        <v>MGA Independent Retailers</v>
      </c>
      <c r="F599" s="21" t="str">
        <f>IFERROR(INDEX(MasterTable[],MATCH(SearchResults[[#This Row],[Search Result]],MasterTable[Search Rank],0),4),"")</f>
        <v>http://www.mga.asn.au/</v>
      </c>
      <c r="G599" s="21" t="str">
        <f>IFERROR(INDEX(MasterTable[],MATCH(SearchResults[[#This Row],[Search Result]],MasterTable[Search Rank],0),5),"")</f>
        <v>1800 888 479</v>
      </c>
      <c r="H599" s="21" t="str">
        <f>IFERROR(INDEX(MasterTable[],MATCH(SearchResults[[#This Row],[Search Result]],MasterTable[Search Rank],0),6),"")</f>
        <v>N/A</v>
      </c>
      <c r="I599" s="21" t="str">
        <f>IFERROR(INDEX(MasterTable[],MATCH(SearchResults[[#This Row],[Search Result]],MasterTable[Search Rank],0),7),"")</f>
        <v>Suite 5/1 Milton Parade, Malvern VIC 3144</v>
      </c>
    </row>
    <row r="600" spans="2:9" ht="41.25" customHeight="1" x14ac:dyDescent="0.2">
      <c r="B600" s="4">
        <v>594</v>
      </c>
      <c r="C600" s="16" t="str">
        <f>IFERROR(INDEX(MasterTable[],MATCH(SearchResults[[#This Row],[Search Result]],MasterTable[Search Rank],0),1),"")</f>
        <v>Wholesaling &amp; Retailing</v>
      </c>
      <c r="D600" s="16" t="str">
        <f>IFERROR(INDEX(MasterTable[],MATCH(SearchResults[[#This Row],[Search Result]],MasterTable[Search Rank],0),2),"")</f>
        <v>Grocery, Liquor and Tobacco</v>
      </c>
      <c r="E600" s="16" t="str">
        <f>IFERROR(INDEX(MasterTable[],MATCH(SearchResults[[#This Row],[Search Result]],MasterTable[Search Rank],0),3),"")</f>
        <v>Liquor Stores Association of WA</v>
      </c>
      <c r="F600" s="21" t="str">
        <f>IFERROR(INDEX(MasterTable[],MATCH(SearchResults[[#This Row],[Search Result]],MasterTable[Search Rank],0),4),"")</f>
        <v>http://www.lsawa.asn.au/</v>
      </c>
      <c r="G600" s="21" t="str">
        <f>IFERROR(INDEX(MasterTable[],MATCH(SearchResults[[#This Row],[Search Result]],MasterTable[Search Rank],0),5),"")</f>
        <v>1800 627 233</v>
      </c>
      <c r="H600" s="21" t="str">
        <f>IFERROR(INDEX(MasterTable[],MATCH(SearchResults[[#This Row],[Search Result]],MasterTable[Search Rank],0),6),"")</f>
        <v>info@lsawa.asn.au</v>
      </c>
      <c r="I600" s="21" t="str">
        <f>IFERROR(INDEX(MasterTable[],MATCH(SearchResults[[#This Row],[Search Result]],MasterTable[Search Rank],0),7),"")</f>
        <v>PO Box 1074, West Perth WA 6872</v>
      </c>
    </row>
    <row r="601" spans="2:9" ht="41.25" customHeight="1" x14ac:dyDescent="0.2">
      <c r="B601" s="4">
        <v>595</v>
      </c>
      <c r="C601" s="16" t="str">
        <f>IFERROR(INDEX(MasterTable[],MATCH(SearchResults[[#This Row],[Search Result]],MasterTable[Search Rank],0),1),"")</f>
        <v>Wholesaling &amp; Retailing</v>
      </c>
      <c r="D601" s="16" t="str">
        <f>IFERROR(INDEX(MasterTable[],MATCH(SearchResults[[#This Row],[Search Result]],MasterTable[Search Rank],0),2),"")</f>
        <v>Motor Vehicles &amp; Parts</v>
      </c>
      <c r="E601" s="16" t="str">
        <f>IFERROR(INDEX(MasterTable[],MATCH(SearchResults[[#This Row],[Search Result]],MasterTable[Search Rank],0),3),"")</f>
        <v>Australian Automotive Dealer Association</v>
      </c>
      <c r="F601" s="21" t="str">
        <f>IFERROR(INDEX(MasterTable[],MATCH(SearchResults[[#This Row],[Search Result]],MasterTable[Search Rank],0),4),"")</f>
        <v>http://aada.asn.au/</v>
      </c>
      <c r="G601" s="21" t="str">
        <f>IFERROR(INDEX(MasterTable[],MATCH(SearchResults[[#This Row],[Search Result]],MasterTable[Search Rank],0),5),"")</f>
        <v>0417 755 200</v>
      </c>
      <c r="H601" s="21" t="str">
        <f>IFERROR(INDEX(MasterTable[],MATCH(SearchResults[[#This Row],[Search Result]],MasterTable[Search Rank],0),6),"")</f>
        <v>lou.divirgilio@dvg.com.au</v>
      </c>
      <c r="I601" s="21" t="str">
        <f>IFERROR(INDEX(MasterTable[],MATCH(SearchResults[[#This Row],[Search Result]],MasterTable[Search Rank],0),7),"")</f>
        <v>8/2728 Logan Road, Eight Mile Plains QLD 4113</v>
      </c>
    </row>
    <row r="602" spans="2:9" ht="41.25" customHeight="1" x14ac:dyDescent="0.2">
      <c r="B602" s="4">
        <v>596</v>
      </c>
      <c r="C602" s="17" t="str">
        <f>IFERROR(INDEX(MasterTable[],MATCH(SearchResults[[#This Row],[Search Result]],MasterTable[Search Rank],0),1),"")</f>
        <v>Wholesaling &amp; Retailing</v>
      </c>
      <c r="D602" s="17" t="str">
        <f>IFERROR(INDEX(MasterTable[],MATCH(SearchResults[[#This Row],[Search Result]],MasterTable[Search Rank],0),2),"")</f>
        <v>Motor Vehicles &amp; Parts</v>
      </c>
      <c r="E602" s="17" t="str">
        <f>IFERROR(INDEX(MasterTable[],MATCH(SearchResults[[#This Row],[Search Result]],MasterTable[Search Rank],0),3),"")</f>
        <v>Australian Motorcycle Dealers Association</v>
      </c>
      <c r="F602" s="22" t="str">
        <f>IFERROR(INDEX(MasterTable[],MATCH(SearchResults[[#This Row],[Search Result]],MasterTable[Search Rank],0),4),"")</f>
        <v>http://www.amda.org.au/</v>
      </c>
      <c r="G602" s="22" t="str">
        <f>IFERROR(INDEX(MasterTable[],MATCH(SearchResults[[#This Row],[Search Result]],MasterTable[Search Rank],0),5),"")</f>
        <v>02 6233 0800</v>
      </c>
      <c r="H602" s="22" t="str">
        <f>IFERROR(INDEX(MasterTable[],MATCH(SearchResults[[#This Row],[Search Result]],MasterTable[Search Rank],0),6),"")</f>
        <v>admin@mtaa.com.au</v>
      </c>
      <c r="I602" s="22" t="str">
        <f>IFERROR(INDEX(MasterTable[],MATCH(SearchResults[[#This Row],[Search Result]],MasterTable[Search Rank],0),7),"")</f>
        <v>PO Box 6298, Kingston ACT 2604</v>
      </c>
    </row>
    <row r="603" spans="2:9" ht="41.25" customHeight="1" x14ac:dyDescent="0.2">
      <c r="B603" s="4"/>
      <c r="C603" s="19" t="str">
        <f>IFERROR(INDEX(MasterTable[],MATCH(SearchResults[[#This Row],[Search Result]],MasterTable[Search Rank],0),1),"")</f>
        <v/>
      </c>
      <c r="D603" s="19" t="str">
        <f>IFERROR(INDEX(MasterTable[],MATCH(SearchResults[[#This Row],[Search Result]],MasterTable[Search Rank],0),2),"")</f>
        <v/>
      </c>
      <c r="E603" s="19" t="str">
        <f>IFERROR(INDEX(MasterTable[],MATCH(SearchResults[[#This Row],[Search Result]],MasterTable[Search Rank],0),3),"")</f>
        <v/>
      </c>
      <c r="F603" s="20" t="str">
        <f>IFERROR(INDEX(MasterTable[],MATCH(SearchResults[[#This Row],[Search Result]],MasterTable[Search Rank],0),4),"")</f>
        <v/>
      </c>
      <c r="G603" s="20" t="str">
        <f>IFERROR(INDEX(MasterTable[],MATCH(SearchResults[[#This Row],[Search Result]],MasterTable[Search Rank],0),5),"")</f>
        <v/>
      </c>
      <c r="H603" s="20" t="str">
        <f>IFERROR(INDEX(MasterTable[],MATCH(SearchResults[[#This Row],[Search Result]],MasterTable[Search Rank],0),6),"")</f>
        <v/>
      </c>
      <c r="I603" s="20" t="str">
        <f>IFERROR(INDEX(MasterTable[],MATCH(SearchResults[[#This Row],[Search Result]],MasterTable[Search Rank],0),7),"")</f>
        <v/>
      </c>
    </row>
    <row r="604" spans="2:9" ht="41.25" customHeight="1" x14ac:dyDescent="0.2">
      <c r="B604" s="4"/>
      <c r="C604" s="19" t="str">
        <f>IFERROR(INDEX(MasterTable[],MATCH(SearchResults[[#This Row],[Search Result]],MasterTable[Search Rank],0),1),"")</f>
        <v/>
      </c>
      <c r="D604" s="19" t="str">
        <f>IFERROR(INDEX(MasterTable[],MATCH(SearchResults[[#This Row],[Search Result]],MasterTable[Search Rank],0),2),"")</f>
        <v/>
      </c>
      <c r="E604" s="19" t="str">
        <f>IFERROR(INDEX(MasterTable[],MATCH(SearchResults[[#This Row],[Search Result]],MasterTable[Search Rank],0),3),"")</f>
        <v/>
      </c>
      <c r="F604" s="20" t="str">
        <f>IFERROR(INDEX(MasterTable[],MATCH(SearchResults[[#This Row],[Search Result]],MasterTable[Search Rank],0),4),"")</f>
        <v/>
      </c>
      <c r="G604" s="20" t="str">
        <f>IFERROR(INDEX(MasterTable[],MATCH(SearchResults[[#This Row],[Search Result]],MasterTable[Search Rank],0),5),"")</f>
        <v/>
      </c>
      <c r="H604" s="20" t="str">
        <f>IFERROR(INDEX(MasterTable[],MATCH(SearchResults[[#This Row],[Search Result]],MasterTable[Search Rank],0),6),"")</f>
        <v/>
      </c>
      <c r="I604" s="20" t="str">
        <f>IFERROR(INDEX(MasterTable[],MATCH(SearchResults[[#This Row],[Search Result]],MasterTable[Search Rank],0),7),"")</f>
        <v/>
      </c>
    </row>
    <row r="605" spans="2:9" ht="41.25" customHeight="1" x14ac:dyDescent="0.2">
      <c r="B605" s="4"/>
      <c r="C605" s="19" t="str">
        <f>IFERROR(INDEX(MasterTable[],MATCH(SearchResults[[#This Row],[Search Result]],MasterTable[Search Rank],0),1),"")</f>
        <v/>
      </c>
      <c r="D605" s="19" t="str">
        <f>IFERROR(INDEX(MasterTable[],MATCH(SearchResults[[#This Row],[Search Result]],MasterTable[Search Rank],0),2),"")</f>
        <v/>
      </c>
      <c r="E605" s="19" t="str">
        <f>IFERROR(INDEX(MasterTable[],MATCH(SearchResults[[#This Row],[Search Result]],MasterTable[Search Rank],0),3),"")</f>
        <v/>
      </c>
      <c r="F605" s="20" t="str">
        <f>IFERROR(INDEX(MasterTable[],MATCH(SearchResults[[#This Row],[Search Result]],MasterTable[Search Rank],0),4),"")</f>
        <v/>
      </c>
      <c r="G605" s="20" t="str">
        <f>IFERROR(INDEX(MasterTable[],MATCH(SearchResults[[#This Row],[Search Result]],MasterTable[Search Rank],0),5),"")</f>
        <v/>
      </c>
      <c r="H605" s="20" t="str">
        <f>IFERROR(INDEX(MasterTable[],MATCH(SearchResults[[#This Row],[Search Result]],MasterTable[Search Rank],0),6),"")</f>
        <v/>
      </c>
      <c r="I605" s="20" t="str">
        <f>IFERROR(INDEX(MasterTable[],MATCH(SearchResults[[#This Row],[Search Result]],MasterTable[Search Rank],0),7),"")</f>
        <v/>
      </c>
    </row>
    <row r="606" spans="2:9" ht="41.25" customHeight="1" x14ac:dyDescent="0.2">
      <c r="B606" s="4"/>
      <c r="C606" s="19" t="str">
        <f>IFERROR(INDEX(MasterTable[],MATCH(SearchResults[[#This Row],[Search Result]],MasterTable[Search Rank],0),1),"")</f>
        <v/>
      </c>
      <c r="D606" s="19" t="str">
        <f>IFERROR(INDEX(MasterTable[],MATCH(SearchResults[[#This Row],[Search Result]],MasterTable[Search Rank],0),2),"")</f>
        <v/>
      </c>
      <c r="E606" s="19" t="str">
        <f>IFERROR(INDEX(MasterTable[],MATCH(SearchResults[[#This Row],[Search Result]],MasterTable[Search Rank],0),3),"")</f>
        <v/>
      </c>
      <c r="F606" s="20" t="str">
        <f>IFERROR(INDEX(MasterTable[],MATCH(SearchResults[[#This Row],[Search Result]],MasterTable[Search Rank],0),4),"")</f>
        <v/>
      </c>
      <c r="G606" s="20" t="str">
        <f>IFERROR(INDEX(MasterTable[],MATCH(SearchResults[[#This Row],[Search Result]],MasterTable[Search Rank],0),5),"")</f>
        <v/>
      </c>
      <c r="H606" s="20" t="str">
        <f>IFERROR(INDEX(MasterTable[],MATCH(SearchResults[[#This Row],[Search Result]],MasterTable[Search Rank],0),6),"")</f>
        <v/>
      </c>
      <c r="I606" s="20" t="str">
        <f>IFERROR(INDEX(MasterTable[],MATCH(SearchResults[[#This Row],[Search Result]],MasterTable[Search Rank],0),7),"")</f>
        <v/>
      </c>
    </row>
    <row r="607" spans="2:9" ht="41.25" customHeight="1" x14ac:dyDescent="0.2">
      <c r="B607" s="4"/>
      <c r="C607" s="19" t="str">
        <f>IFERROR(INDEX(MasterTable[],MATCH(SearchResults[[#This Row],[Search Result]],MasterTable[Search Rank],0),1),"")</f>
        <v/>
      </c>
      <c r="D607" s="19" t="str">
        <f>IFERROR(INDEX(MasterTable[],MATCH(SearchResults[[#This Row],[Search Result]],MasterTable[Search Rank],0),2),"")</f>
        <v/>
      </c>
      <c r="E607" s="19" t="str">
        <f>IFERROR(INDEX(MasterTable[],MATCH(SearchResults[[#This Row],[Search Result]],MasterTable[Search Rank],0),3),"")</f>
        <v/>
      </c>
      <c r="F607" s="20" t="str">
        <f>IFERROR(INDEX(MasterTable[],MATCH(SearchResults[[#This Row],[Search Result]],MasterTable[Search Rank],0),4),"")</f>
        <v/>
      </c>
      <c r="G607" s="20" t="str">
        <f>IFERROR(INDEX(MasterTable[],MATCH(SearchResults[[#This Row],[Search Result]],MasterTable[Search Rank],0),5),"")</f>
        <v/>
      </c>
      <c r="H607" s="20" t="str">
        <f>IFERROR(INDEX(MasterTable[],MATCH(SearchResults[[#This Row],[Search Result]],MasterTable[Search Rank],0),6),"")</f>
        <v/>
      </c>
      <c r="I607" s="20" t="str">
        <f>IFERROR(INDEX(MasterTable[],MATCH(SearchResults[[#This Row],[Search Result]],MasterTable[Search Rank],0),7),"")</f>
        <v/>
      </c>
    </row>
    <row r="608" spans="2:9" ht="41.25" customHeight="1" x14ac:dyDescent="0.2">
      <c r="B608" s="4"/>
      <c r="C608" s="19" t="str">
        <f>IFERROR(INDEX(MasterTable[],MATCH(SearchResults[[#This Row],[Search Result]],MasterTable[Search Rank],0),1),"")</f>
        <v/>
      </c>
      <c r="D608" s="19" t="str">
        <f>IFERROR(INDEX(MasterTable[],MATCH(SearchResults[[#This Row],[Search Result]],MasterTable[Search Rank],0),2),"")</f>
        <v/>
      </c>
      <c r="E608" s="19" t="str">
        <f>IFERROR(INDEX(MasterTable[],MATCH(SearchResults[[#This Row],[Search Result]],MasterTable[Search Rank],0),3),"")</f>
        <v/>
      </c>
      <c r="F608" s="20" t="str">
        <f>IFERROR(INDEX(MasterTable[],MATCH(SearchResults[[#This Row],[Search Result]],MasterTable[Search Rank],0),4),"")</f>
        <v/>
      </c>
      <c r="G608" s="20" t="str">
        <f>IFERROR(INDEX(MasterTable[],MATCH(SearchResults[[#This Row],[Search Result]],MasterTable[Search Rank],0),5),"")</f>
        <v/>
      </c>
      <c r="H608" s="20" t="str">
        <f>IFERROR(INDEX(MasterTable[],MATCH(SearchResults[[#This Row],[Search Result]],MasterTable[Search Rank],0),6),"")</f>
        <v/>
      </c>
      <c r="I608" s="20" t="str">
        <f>IFERROR(INDEX(MasterTable[],MATCH(SearchResults[[#This Row],[Search Result]],MasterTable[Search Rank],0),7),"")</f>
        <v/>
      </c>
    </row>
    <row r="609" spans="2:9" ht="41.25" customHeight="1" x14ac:dyDescent="0.2">
      <c r="B609" s="4"/>
      <c r="C609" s="19" t="str">
        <f>IFERROR(INDEX(MasterTable[],MATCH(SearchResults[[#This Row],[Search Result]],MasterTable[Search Rank],0),1),"")</f>
        <v/>
      </c>
      <c r="D609" s="19" t="str">
        <f>IFERROR(INDEX(MasterTable[],MATCH(SearchResults[[#This Row],[Search Result]],MasterTable[Search Rank],0),2),"")</f>
        <v/>
      </c>
      <c r="E609" s="19" t="str">
        <f>IFERROR(INDEX(MasterTable[],MATCH(SearchResults[[#This Row],[Search Result]],MasterTable[Search Rank],0),3),"")</f>
        <v/>
      </c>
      <c r="F609" s="20" t="str">
        <f>IFERROR(INDEX(MasterTable[],MATCH(SearchResults[[#This Row],[Search Result]],MasterTable[Search Rank],0),4),"")</f>
        <v/>
      </c>
      <c r="G609" s="20" t="str">
        <f>IFERROR(INDEX(MasterTable[],MATCH(SearchResults[[#This Row],[Search Result]],MasterTable[Search Rank],0),5),"")</f>
        <v/>
      </c>
      <c r="H609" s="20" t="str">
        <f>IFERROR(INDEX(MasterTable[],MATCH(SearchResults[[#This Row],[Search Result]],MasterTable[Search Rank],0),6),"")</f>
        <v/>
      </c>
      <c r="I609" s="20" t="str">
        <f>IFERROR(INDEX(MasterTable[],MATCH(SearchResults[[#This Row],[Search Result]],MasterTable[Search Rank],0),7),"")</f>
        <v/>
      </c>
    </row>
    <row r="610" spans="2:9" ht="41.25" customHeight="1" x14ac:dyDescent="0.2">
      <c r="B610" s="4"/>
      <c r="C610" s="19" t="str">
        <f>IFERROR(INDEX(MasterTable[],MATCH(SearchResults[[#This Row],[Search Result]],MasterTable[Search Rank],0),1),"")</f>
        <v/>
      </c>
      <c r="D610" s="19" t="str">
        <f>IFERROR(INDEX(MasterTable[],MATCH(SearchResults[[#This Row],[Search Result]],MasterTable[Search Rank],0),2),"")</f>
        <v/>
      </c>
      <c r="E610" s="19" t="str">
        <f>IFERROR(INDEX(MasterTable[],MATCH(SearchResults[[#This Row],[Search Result]],MasterTable[Search Rank],0),3),"")</f>
        <v/>
      </c>
      <c r="F610" s="20" t="str">
        <f>IFERROR(INDEX(MasterTable[],MATCH(SearchResults[[#This Row],[Search Result]],MasterTable[Search Rank],0),4),"")</f>
        <v/>
      </c>
      <c r="G610" s="20" t="str">
        <f>IFERROR(INDEX(MasterTable[],MATCH(SearchResults[[#This Row],[Search Result]],MasterTable[Search Rank],0),5),"")</f>
        <v/>
      </c>
      <c r="H610" s="20" t="str">
        <f>IFERROR(INDEX(MasterTable[],MATCH(SearchResults[[#This Row],[Search Result]],MasterTable[Search Rank],0),6),"")</f>
        <v/>
      </c>
      <c r="I610" s="20" t="str">
        <f>IFERROR(INDEX(MasterTable[],MATCH(SearchResults[[#This Row],[Search Result]],MasterTable[Search Rank],0),7),"")</f>
        <v/>
      </c>
    </row>
    <row r="611" spans="2:9" ht="41.25" customHeight="1" x14ac:dyDescent="0.2">
      <c r="B611" s="4"/>
      <c r="C611" s="19" t="str">
        <f>IFERROR(INDEX(MasterTable[],MATCH(SearchResults[[#This Row],[Search Result]],MasterTable[Search Rank],0),1),"")</f>
        <v/>
      </c>
      <c r="D611" s="19" t="str">
        <f>IFERROR(INDEX(MasterTable[],MATCH(SearchResults[[#This Row],[Search Result]],MasterTable[Search Rank],0),2),"")</f>
        <v/>
      </c>
      <c r="E611" s="19" t="str">
        <f>IFERROR(INDEX(MasterTable[],MATCH(SearchResults[[#This Row],[Search Result]],MasterTable[Search Rank],0),3),"")</f>
        <v/>
      </c>
      <c r="F611" s="20" t="str">
        <f>IFERROR(INDEX(MasterTable[],MATCH(SearchResults[[#This Row],[Search Result]],MasterTable[Search Rank],0),4),"")</f>
        <v/>
      </c>
      <c r="G611" s="20" t="str">
        <f>IFERROR(INDEX(MasterTable[],MATCH(SearchResults[[#This Row],[Search Result]],MasterTable[Search Rank],0),5),"")</f>
        <v/>
      </c>
      <c r="H611" s="20" t="str">
        <f>IFERROR(INDEX(MasterTable[],MATCH(SearchResults[[#This Row],[Search Result]],MasterTable[Search Rank],0),6),"")</f>
        <v/>
      </c>
      <c r="I611" s="20" t="str">
        <f>IFERROR(INDEX(MasterTable[],MATCH(SearchResults[[#This Row],[Search Result]],MasterTable[Search Rank],0),7),"")</f>
        <v/>
      </c>
    </row>
    <row r="612" spans="2:9" ht="41.25" customHeight="1" x14ac:dyDescent="0.2">
      <c r="B612" s="4"/>
      <c r="C612" s="19" t="str">
        <f>IFERROR(INDEX(MasterTable[],MATCH(SearchResults[[#This Row],[Search Result]],MasterTable[Search Rank],0),1),"")</f>
        <v/>
      </c>
      <c r="D612" s="19" t="str">
        <f>IFERROR(INDEX(MasterTable[],MATCH(SearchResults[[#This Row],[Search Result]],MasterTable[Search Rank],0),2),"")</f>
        <v/>
      </c>
      <c r="E612" s="19" t="str">
        <f>IFERROR(INDEX(MasterTable[],MATCH(SearchResults[[#This Row],[Search Result]],MasterTable[Search Rank],0),3),"")</f>
        <v/>
      </c>
      <c r="F612" s="20" t="str">
        <f>IFERROR(INDEX(MasterTable[],MATCH(SearchResults[[#This Row],[Search Result]],MasterTable[Search Rank],0),4),"")</f>
        <v/>
      </c>
      <c r="G612" s="20" t="str">
        <f>IFERROR(INDEX(MasterTable[],MATCH(SearchResults[[#This Row],[Search Result]],MasterTable[Search Rank],0),5),"")</f>
        <v/>
      </c>
      <c r="H612" s="20" t="str">
        <f>IFERROR(INDEX(MasterTable[],MATCH(SearchResults[[#This Row],[Search Result]],MasterTable[Search Rank],0),6),"")</f>
        <v/>
      </c>
      <c r="I612" s="20" t="str">
        <f>IFERROR(INDEX(MasterTable[],MATCH(SearchResults[[#This Row],[Search Result]],MasterTable[Search Rank],0),7),"")</f>
        <v/>
      </c>
    </row>
    <row r="613" spans="2:9" ht="41.25" customHeight="1" x14ac:dyDescent="0.2">
      <c r="B613" s="4"/>
      <c r="C613" s="19" t="str">
        <f>IFERROR(INDEX(MasterTable[],MATCH(SearchResults[[#This Row],[Search Result]],MasterTable[Search Rank],0),1),"")</f>
        <v/>
      </c>
      <c r="D613" s="19" t="str">
        <f>IFERROR(INDEX(MasterTable[],MATCH(SearchResults[[#This Row],[Search Result]],MasterTable[Search Rank],0),2),"")</f>
        <v/>
      </c>
      <c r="E613" s="19" t="str">
        <f>IFERROR(INDEX(MasterTable[],MATCH(SearchResults[[#This Row],[Search Result]],MasterTable[Search Rank],0),3),"")</f>
        <v/>
      </c>
      <c r="F613" s="20" t="str">
        <f>IFERROR(INDEX(MasterTable[],MATCH(SearchResults[[#This Row],[Search Result]],MasterTable[Search Rank],0),4),"")</f>
        <v/>
      </c>
      <c r="G613" s="20" t="str">
        <f>IFERROR(INDEX(MasterTable[],MATCH(SearchResults[[#This Row],[Search Result]],MasterTable[Search Rank],0),5),"")</f>
        <v/>
      </c>
      <c r="H613" s="20" t="str">
        <f>IFERROR(INDEX(MasterTable[],MATCH(SearchResults[[#This Row],[Search Result]],MasterTable[Search Rank],0),6),"")</f>
        <v/>
      </c>
      <c r="I613" s="20" t="str">
        <f>IFERROR(INDEX(MasterTable[],MATCH(SearchResults[[#This Row],[Search Result]],MasterTable[Search Rank],0),7),"")</f>
        <v/>
      </c>
    </row>
    <row r="614" spans="2:9" ht="41.25" customHeight="1" x14ac:dyDescent="0.2">
      <c r="B614" s="4"/>
      <c r="C614" s="19" t="str">
        <f>IFERROR(INDEX(MasterTable[],MATCH(SearchResults[[#This Row],[Search Result]],MasterTable[Search Rank],0),1),"")</f>
        <v/>
      </c>
      <c r="D614" s="19" t="str">
        <f>IFERROR(INDEX(MasterTable[],MATCH(SearchResults[[#This Row],[Search Result]],MasterTable[Search Rank],0),2),"")</f>
        <v/>
      </c>
      <c r="E614" s="19" t="str">
        <f>IFERROR(INDEX(MasterTable[],MATCH(SearchResults[[#This Row],[Search Result]],MasterTable[Search Rank],0),3),"")</f>
        <v/>
      </c>
      <c r="F614" s="20" t="str">
        <f>IFERROR(INDEX(MasterTable[],MATCH(SearchResults[[#This Row],[Search Result]],MasterTable[Search Rank],0),4),"")</f>
        <v/>
      </c>
      <c r="G614" s="20" t="str">
        <f>IFERROR(INDEX(MasterTable[],MATCH(SearchResults[[#This Row],[Search Result]],MasterTable[Search Rank],0),5),"")</f>
        <v/>
      </c>
      <c r="H614" s="20" t="str">
        <f>IFERROR(INDEX(MasterTable[],MATCH(SearchResults[[#This Row],[Search Result]],MasterTable[Search Rank],0),6),"")</f>
        <v/>
      </c>
      <c r="I614" s="20" t="str">
        <f>IFERROR(INDEX(MasterTable[],MATCH(SearchResults[[#This Row],[Search Result]],MasterTable[Search Rank],0),7),"")</f>
        <v/>
      </c>
    </row>
    <row r="615" spans="2:9" ht="41.25" customHeight="1" x14ac:dyDescent="0.2">
      <c r="B615" s="4"/>
      <c r="C615" s="19" t="str">
        <f>IFERROR(INDEX(MasterTable[],MATCH(SearchResults[[#This Row],[Search Result]],MasterTable[Search Rank],0),1),"")</f>
        <v/>
      </c>
      <c r="D615" s="19" t="str">
        <f>IFERROR(INDEX(MasterTable[],MATCH(SearchResults[[#This Row],[Search Result]],MasterTable[Search Rank],0),2),"")</f>
        <v/>
      </c>
      <c r="E615" s="19" t="str">
        <f>IFERROR(INDEX(MasterTable[],MATCH(SearchResults[[#This Row],[Search Result]],MasterTable[Search Rank],0),3),"")</f>
        <v/>
      </c>
      <c r="F615" s="20" t="str">
        <f>IFERROR(INDEX(MasterTable[],MATCH(SearchResults[[#This Row],[Search Result]],MasterTable[Search Rank],0),4),"")</f>
        <v/>
      </c>
      <c r="G615" s="20" t="str">
        <f>IFERROR(INDEX(MasterTable[],MATCH(SearchResults[[#This Row],[Search Result]],MasterTable[Search Rank],0),5),"")</f>
        <v/>
      </c>
      <c r="H615" s="20" t="str">
        <f>IFERROR(INDEX(MasterTable[],MATCH(SearchResults[[#This Row],[Search Result]],MasterTable[Search Rank],0),6),"")</f>
        <v/>
      </c>
      <c r="I615" s="20" t="str">
        <f>IFERROR(INDEX(MasterTable[],MATCH(SearchResults[[#This Row],[Search Result]],MasterTable[Search Rank],0),7),"")</f>
        <v/>
      </c>
    </row>
    <row r="616" spans="2:9" ht="41.25" customHeight="1" x14ac:dyDescent="0.2">
      <c r="B616" s="4"/>
      <c r="C616" s="19" t="str">
        <f>IFERROR(INDEX(MasterTable[],MATCH(SearchResults[[#This Row],[Search Result]],MasterTable[Search Rank],0),1),"")</f>
        <v/>
      </c>
      <c r="D616" s="19" t="str">
        <f>IFERROR(INDEX(MasterTable[],MATCH(SearchResults[[#This Row],[Search Result]],MasterTable[Search Rank],0),2),"")</f>
        <v/>
      </c>
      <c r="E616" s="19" t="str">
        <f>IFERROR(INDEX(MasterTable[],MATCH(SearchResults[[#This Row],[Search Result]],MasterTable[Search Rank],0),3),"")</f>
        <v/>
      </c>
      <c r="F616" s="20" t="str">
        <f>IFERROR(INDEX(MasterTable[],MATCH(SearchResults[[#This Row],[Search Result]],MasterTable[Search Rank],0),4),"")</f>
        <v/>
      </c>
      <c r="G616" s="20" t="str">
        <f>IFERROR(INDEX(MasterTable[],MATCH(SearchResults[[#This Row],[Search Result]],MasterTable[Search Rank],0),5),"")</f>
        <v/>
      </c>
      <c r="H616" s="20" t="str">
        <f>IFERROR(INDEX(MasterTable[],MATCH(SearchResults[[#This Row],[Search Result]],MasterTable[Search Rank],0),6),"")</f>
        <v/>
      </c>
      <c r="I616" s="20" t="str">
        <f>IFERROR(INDEX(MasterTable[],MATCH(SearchResults[[#This Row],[Search Result]],MasterTable[Search Rank],0),7),"")</f>
        <v/>
      </c>
    </row>
    <row r="617" spans="2:9" ht="41.25" customHeight="1" x14ac:dyDescent="0.2">
      <c r="B617" s="4"/>
      <c r="C617" s="19" t="str">
        <f>IFERROR(INDEX(MasterTable[],MATCH(SearchResults[[#This Row],[Search Result]],MasterTable[Search Rank],0),1),"")</f>
        <v/>
      </c>
      <c r="D617" s="19" t="str">
        <f>IFERROR(INDEX(MasterTable[],MATCH(SearchResults[[#This Row],[Search Result]],MasterTable[Search Rank],0),2),"")</f>
        <v/>
      </c>
      <c r="E617" s="19" t="str">
        <f>IFERROR(INDEX(MasterTable[],MATCH(SearchResults[[#This Row],[Search Result]],MasterTable[Search Rank],0),3),"")</f>
        <v/>
      </c>
      <c r="F617" s="20" t="str">
        <f>IFERROR(INDEX(MasterTable[],MATCH(SearchResults[[#This Row],[Search Result]],MasterTable[Search Rank],0),4),"")</f>
        <v/>
      </c>
      <c r="G617" s="20" t="str">
        <f>IFERROR(INDEX(MasterTable[],MATCH(SearchResults[[#This Row],[Search Result]],MasterTable[Search Rank],0),5),"")</f>
        <v/>
      </c>
      <c r="H617" s="20" t="str">
        <f>IFERROR(INDEX(MasterTable[],MATCH(SearchResults[[#This Row],[Search Result]],MasterTable[Search Rank],0),6),"")</f>
        <v/>
      </c>
      <c r="I617" s="20" t="str">
        <f>IFERROR(INDEX(MasterTable[],MATCH(SearchResults[[#This Row],[Search Result]],MasterTable[Search Rank],0),7),"")</f>
        <v/>
      </c>
    </row>
    <row r="618" spans="2:9" ht="41.25" customHeight="1" x14ac:dyDescent="0.2">
      <c r="B618" s="4"/>
      <c r="C618" s="19" t="str">
        <f>IFERROR(INDEX(MasterTable[],MATCH(SearchResults[[#This Row],[Search Result]],MasterTable[Search Rank],0),1),"")</f>
        <v/>
      </c>
      <c r="D618" s="19" t="str">
        <f>IFERROR(INDEX(MasterTable[],MATCH(SearchResults[[#This Row],[Search Result]],MasterTable[Search Rank],0),2),"")</f>
        <v/>
      </c>
      <c r="E618" s="19" t="str">
        <f>IFERROR(INDEX(MasterTable[],MATCH(SearchResults[[#This Row],[Search Result]],MasterTable[Search Rank],0),3),"")</f>
        <v/>
      </c>
      <c r="F618" s="20" t="str">
        <f>IFERROR(INDEX(MasterTable[],MATCH(SearchResults[[#This Row],[Search Result]],MasterTable[Search Rank],0),4),"")</f>
        <v/>
      </c>
      <c r="G618" s="20" t="str">
        <f>IFERROR(INDEX(MasterTable[],MATCH(SearchResults[[#This Row],[Search Result]],MasterTable[Search Rank],0),5),"")</f>
        <v/>
      </c>
      <c r="H618" s="20" t="str">
        <f>IFERROR(INDEX(MasterTable[],MATCH(SearchResults[[#This Row],[Search Result]],MasterTable[Search Rank],0),6),"")</f>
        <v/>
      </c>
      <c r="I618" s="20" t="str">
        <f>IFERROR(INDEX(MasterTable[],MATCH(SearchResults[[#This Row],[Search Result]],MasterTable[Search Rank],0),7),"")</f>
        <v/>
      </c>
    </row>
    <row r="619" spans="2:9" ht="41.25" customHeight="1" x14ac:dyDescent="0.2">
      <c r="B619" s="4"/>
      <c r="C619" s="19" t="str">
        <f>IFERROR(INDEX(MasterTable[],MATCH(SearchResults[[#This Row],[Search Result]],MasterTable[Search Rank],0),1),"")</f>
        <v/>
      </c>
      <c r="D619" s="19" t="str">
        <f>IFERROR(INDEX(MasterTable[],MATCH(SearchResults[[#This Row],[Search Result]],MasterTable[Search Rank],0),2),"")</f>
        <v/>
      </c>
      <c r="E619" s="19" t="str">
        <f>IFERROR(INDEX(MasterTable[],MATCH(SearchResults[[#This Row],[Search Result]],MasterTable[Search Rank],0),3),"")</f>
        <v/>
      </c>
      <c r="F619" s="20" t="str">
        <f>IFERROR(INDEX(MasterTable[],MATCH(SearchResults[[#This Row],[Search Result]],MasterTable[Search Rank],0),4),"")</f>
        <v/>
      </c>
      <c r="G619" s="20" t="str">
        <f>IFERROR(INDEX(MasterTable[],MATCH(SearchResults[[#This Row],[Search Result]],MasterTable[Search Rank],0),5),"")</f>
        <v/>
      </c>
      <c r="H619" s="20" t="str">
        <f>IFERROR(INDEX(MasterTable[],MATCH(SearchResults[[#This Row],[Search Result]],MasterTable[Search Rank],0),6),"")</f>
        <v/>
      </c>
      <c r="I619" s="20" t="str">
        <f>IFERROR(INDEX(MasterTable[],MATCH(SearchResults[[#This Row],[Search Result]],MasterTable[Search Rank],0),7),"")</f>
        <v/>
      </c>
    </row>
    <row r="620" spans="2:9" ht="41.25" customHeight="1" x14ac:dyDescent="0.2">
      <c r="B620" s="4"/>
      <c r="C620" s="19" t="str">
        <f>IFERROR(INDEX(MasterTable[],MATCH(SearchResults[[#This Row],[Search Result]],MasterTable[Search Rank],0),1),"")</f>
        <v/>
      </c>
      <c r="D620" s="19" t="str">
        <f>IFERROR(INDEX(MasterTable[],MATCH(SearchResults[[#This Row],[Search Result]],MasterTable[Search Rank],0),2),"")</f>
        <v/>
      </c>
      <c r="E620" s="19" t="str">
        <f>IFERROR(INDEX(MasterTable[],MATCH(SearchResults[[#This Row],[Search Result]],MasterTable[Search Rank],0),3),"")</f>
        <v/>
      </c>
      <c r="F620" s="20" t="str">
        <f>IFERROR(INDEX(MasterTable[],MATCH(SearchResults[[#This Row],[Search Result]],MasterTable[Search Rank],0),4),"")</f>
        <v/>
      </c>
      <c r="G620" s="20" t="str">
        <f>IFERROR(INDEX(MasterTable[],MATCH(SearchResults[[#This Row],[Search Result]],MasterTable[Search Rank],0),5),"")</f>
        <v/>
      </c>
      <c r="H620" s="20" t="str">
        <f>IFERROR(INDEX(MasterTable[],MATCH(SearchResults[[#This Row],[Search Result]],MasterTable[Search Rank],0),6),"")</f>
        <v/>
      </c>
      <c r="I620" s="20" t="str">
        <f>IFERROR(INDEX(MasterTable[],MATCH(SearchResults[[#This Row],[Search Result]],MasterTable[Search Rank],0),7),"")</f>
        <v/>
      </c>
    </row>
    <row r="621" spans="2:9" ht="41.25" customHeight="1" x14ac:dyDescent="0.2">
      <c r="B621" s="4"/>
      <c r="C621" s="19" t="str">
        <f>IFERROR(INDEX(MasterTable[],MATCH(SearchResults[[#This Row],[Search Result]],MasterTable[Search Rank],0),1),"")</f>
        <v/>
      </c>
      <c r="D621" s="19" t="str">
        <f>IFERROR(INDEX(MasterTable[],MATCH(SearchResults[[#This Row],[Search Result]],MasterTable[Search Rank],0),2),"")</f>
        <v/>
      </c>
      <c r="E621" s="19" t="str">
        <f>IFERROR(INDEX(MasterTable[],MATCH(SearchResults[[#This Row],[Search Result]],MasterTable[Search Rank],0),3),"")</f>
        <v/>
      </c>
      <c r="F621" s="20" t="str">
        <f>IFERROR(INDEX(MasterTable[],MATCH(SearchResults[[#This Row],[Search Result]],MasterTable[Search Rank],0),4),"")</f>
        <v/>
      </c>
      <c r="G621" s="20" t="str">
        <f>IFERROR(INDEX(MasterTable[],MATCH(SearchResults[[#This Row],[Search Result]],MasterTable[Search Rank],0),5),"")</f>
        <v/>
      </c>
      <c r="H621" s="20" t="str">
        <f>IFERROR(INDEX(MasterTable[],MATCH(SearchResults[[#This Row],[Search Result]],MasterTable[Search Rank],0),6),"")</f>
        <v/>
      </c>
      <c r="I621" s="20" t="str">
        <f>IFERROR(INDEX(MasterTable[],MATCH(SearchResults[[#This Row],[Search Result]],MasterTable[Search Rank],0),7),"")</f>
        <v/>
      </c>
    </row>
    <row r="622" spans="2:9" ht="41.25" customHeight="1" x14ac:dyDescent="0.2">
      <c r="B622" s="4"/>
      <c r="C622" s="19" t="str">
        <f>IFERROR(INDEX(MasterTable[],MATCH(SearchResults[[#This Row],[Search Result]],MasterTable[Search Rank],0),1),"")</f>
        <v/>
      </c>
      <c r="D622" s="19" t="str">
        <f>IFERROR(INDEX(MasterTable[],MATCH(SearchResults[[#This Row],[Search Result]],MasterTable[Search Rank],0),2),"")</f>
        <v/>
      </c>
      <c r="E622" s="19" t="str">
        <f>IFERROR(INDEX(MasterTable[],MATCH(SearchResults[[#This Row],[Search Result]],MasterTable[Search Rank],0),3),"")</f>
        <v/>
      </c>
      <c r="F622" s="20" t="str">
        <f>IFERROR(INDEX(MasterTable[],MATCH(SearchResults[[#This Row],[Search Result]],MasterTable[Search Rank],0),4),"")</f>
        <v/>
      </c>
      <c r="G622" s="20" t="str">
        <f>IFERROR(INDEX(MasterTable[],MATCH(SearchResults[[#This Row],[Search Result]],MasterTable[Search Rank],0),5),"")</f>
        <v/>
      </c>
      <c r="H622" s="20" t="str">
        <f>IFERROR(INDEX(MasterTable[],MATCH(SearchResults[[#This Row],[Search Result]],MasterTable[Search Rank],0),6),"")</f>
        <v/>
      </c>
      <c r="I622" s="20" t="str">
        <f>IFERROR(INDEX(MasterTable[],MATCH(SearchResults[[#This Row],[Search Result]],MasterTable[Search Rank],0),7),"")</f>
        <v/>
      </c>
    </row>
    <row r="623" spans="2:9" ht="41.25" customHeight="1" x14ac:dyDescent="0.2">
      <c r="B623" s="4"/>
      <c r="C623" s="19" t="str">
        <f>IFERROR(INDEX(MasterTable[],MATCH(SearchResults[[#This Row],[Search Result]],MasterTable[Search Rank],0),1),"")</f>
        <v/>
      </c>
      <c r="D623" s="19" t="str">
        <f>IFERROR(INDEX(MasterTable[],MATCH(SearchResults[[#This Row],[Search Result]],MasterTable[Search Rank],0),2),"")</f>
        <v/>
      </c>
      <c r="E623" s="19" t="str">
        <f>IFERROR(INDEX(MasterTable[],MATCH(SearchResults[[#This Row],[Search Result]],MasterTable[Search Rank],0),3),"")</f>
        <v/>
      </c>
      <c r="F623" s="20" t="str">
        <f>IFERROR(INDEX(MasterTable[],MATCH(SearchResults[[#This Row],[Search Result]],MasterTable[Search Rank],0),4),"")</f>
        <v/>
      </c>
      <c r="G623" s="20" t="str">
        <f>IFERROR(INDEX(MasterTable[],MATCH(SearchResults[[#This Row],[Search Result]],MasterTable[Search Rank],0),5),"")</f>
        <v/>
      </c>
      <c r="H623" s="20" t="str">
        <f>IFERROR(INDEX(MasterTable[],MATCH(SearchResults[[#This Row],[Search Result]],MasterTable[Search Rank],0),6),"")</f>
        <v/>
      </c>
      <c r="I623" s="20" t="str">
        <f>IFERROR(INDEX(MasterTable[],MATCH(SearchResults[[#This Row],[Search Result]],MasterTable[Search Rank],0),7),"")</f>
        <v/>
      </c>
    </row>
    <row r="624" spans="2:9" ht="41.25" customHeight="1" x14ac:dyDescent="0.2">
      <c r="B624" s="4"/>
      <c r="C624" s="19" t="str">
        <f>IFERROR(INDEX(MasterTable[],MATCH(SearchResults[[#This Row],[Search Result]],MasterTable[Search Rank],0),1),"")</f>
        <v/>
      </c>
      <c r="D624" s="19" t="str">
        <f>IFERROR(INDEX(MasterTable[],MATCH(SearchResults[[#This Row],[Search Result]],MasterTable[Search Rank],0),2),"")</f>
        <v/>
      </c>
      <c r="E624" s="19" t="str">
        <f>IFERROR(INDEX(MasterTable[],MATCH(SearchResults[[#This Row],[Search Result]],MasterTable[Search Rank],0),3),"")</f>
        <v/>
      </c>
      <c r="F624" s="20" t="str">
        <f>IFERROR(INDEX(MasterTable[],MATCH(SearchResults[[#This Row],[Search Result]],MasterTable[Search Rank],0),4),"")</f>
        <v/>
      </c>
      <c r="G624" s="20" t="str">
        <f>IFERROR(INDEX(MasterTable[],MATCH(SearchResults[[#This Row],[Search Result]],MasterTable[Search Rank],0),5),"")</f>
        <v/>
      </c>
      <c r="H624" s="20" t="str">
        <f>IFERROR(INDEX(MasterTable[],MATCH(SearchResults[[#This Row],[Search Result]],MasterTable[Search Rank],0),6),"")</f>
        <v/>
      </c>
      <c r="I624" s="20" t="str">
        <f>IFERROR(INDEX(MasterTable[],MATCH(SearchResults[[#This Row],[Search Result]],MasterTable[Search Rank],0),7),"")</f>
        <v/>
      </c>
    </row>
    <row r="625" spans="2:9" ht="41.25" customHeight="1" x14ac:dyDescent="0.2">
      <c r="B625" s="4"/>
      <c r="C625" s="19" t="str">
        <f>IFERROR(INDEX(MasterTable[],MATCH(SearchResults[[#This Row],[Search Result]],MasterTable[Search Rank],0),1),"")</f>
        <v/>
      </c>
      <c r="D625" s="19" t="str">
        <f>IFERROR(INDEX(MasterTable[],MATCH(SearchResults[[#This Row],[Search Result]],MasterTable[Search Rank],0),2),"")</f>
        <v/>
      </c>
      <c r="E625" s="19" t="str">
        <f>IFERROR(INDEX(MasterTable[],MATCH(SearchResults[[#This Row],[Search Result]],MasterTable[Search Rank],0),3),"")</f>
        <v/>
      </c>
      <c r="F625" s="20" t="str">
        <f>IFERROR(INDEX(MasterTable[],MATCH(SearchResults[[#This Row],[Search Result]],MasterTable[Search Rank],0),4),"")</f>
        <v/>
      </c>
      <c r="G625" s="20" t="str">
        <f>IFERROR(INDEX(MasterTable[],MATCH(SearchResults[[#This Row],[Search Result]],MasterTable[Search Rank],0),5),"")</f>
        <v/>
      </c>
      <c r="H625" s="20" t="str">
        <f>IFERROR(INDEX(MasterTable[],MATCH(SearchResults[[#This Row],[Search Result]],MasterTable[Search Rank],0),6),"")</f>
        <v/>
      </c>
      <c r="I625" s="20" t="str">
        <f>IFERROR(INDEX(MasterTable[],MATCH(SearchResults[[#This Row],[Search Result]],MasterTable[Search Rank],0),7),"")</f>
        <v/>
      </c>
    </row>
    <row r="626" spans="2:9" ht="41.25" customHeight="1" x14ac:dyDescent="0.2">
      <c r="B626" s="4"/>
      <c r="C626" s="19" t="str">
        <f>IFERROR(INDEX(MasterTable[],MATCH(SearchResults[[#This Row],[Search Result]],MasterTable[Search Rank],0),1),"")</f>
        <v/>
      </c>
      <c r="D626" s="19" t="str">
        <f>IFERROR(INDEX(MasterTable[],MATCH(SearchResults[[#This Row],[Search Result]],MasterTable[Search Rank],0),2),"")</f>
        <v/>
      </c>
      <c r="E626" s="19" t="str">
        <f>IFERROR(INDEX(MasterTable[],MATCH(SearchResults[[#This Row],[Search Result]],MasterTable[Search Rank],0),3),"")</f>
        <v/>
      </c>
      <c r="F626" s="20" t="str">
        <f>IFERROR(INDEX(MasterTable[],MATCH(SearchResults[[#This Row],[Search Result]],MasterTable[Search Rank],0),4),"")</f>
        <v/>
      </c>
      <c r="G626" s="20" t="str">
        <f>IFERROR(INDEX(MasterTable[],MATCH(SearchResults[[#This Row],[Search Result]],MasterTable[Search Rank],0),5),"")</f>
        <v/>
      </c>
      <c r="H626" s="20" t="str">
        <f>IFERROR(INDEX(MasterTable[],MATCH(SearchResults[[#This Row],[Search Result]],MasterTable[Search Rank],0),6),"")</f>
        <v/>
      </c>
      <c r="I626" s="20" t="str">
        <f>IFERROR(INDEX(MasterTable[],MATCH(SearchResults[[#This Row],[Search Result]],MasterTable[Search Rank],0),7),"")</f>
        <v/>
      </c>
    </row>
    <row r="627" spans="2:9" ht="41.25" customHeight="1" x14ac:dyDescent="0.2">
      <c r="B627" s="4"/>
      <c r="C627" s="19" t="str">
        <f>IFERROR(INDEX(MasterTable[],MATCH(SearchResults[[#This Row],[Search Result]],MasterTable[Search Rank],0),1),"")</f>
        <v/>
      </c>
      <c r="D627" s="19" t="str">
        <f>IFERROR(INDEX(MasterTable[],MATCH(SearchResults[[#This Row],[Search Result]],MasterTable[Search Rank],0),2),"")</f>
        <v/>
      </c>
      <c r="E627" s="19" t="str">
        <f>IFERROR(INDEX(MasterTable[],MATCH(SearchResults[[#This Row],[Search Result]],MasterTable[Search Rank],0),3),"")</f>
        <v/>
      </c>
      <c r="F627" s="20" t="str">
        <f>IFERROR(INDEX(MasterTable[],MATCH(SearchResults[[#This Row],[Search Result]],MasterTable[Search Rank],0),4),"")</f>
        <v/>
      </c>
      <c r="G627" s="20" t="str">
        <f>IFERROR(INDEX(MasterTable[],MATCH(SearchResults[[#This Row],[Search Result]],MasterTable[Search Rank],0),5),"")</f>
        <v/>
      </c>
      <c r="H627" s="20" t="str">
        <f>IFERROR(INDEX(MasterTable[],MATCH(SearchResults[[#This Row],[Search Result]],MasterTable[Search Rank],0),6),"")</f>
        <v/>
      </c>
      <c r="I627" s="20" t="str">
        <f>IFERROR(INDEX(MasterTable[],MATCH(SearchResults[[#This Row],[Search Result]],MasterTable[Search Rank],0),7),"")</f>
        <v/>
      </c>
    </row>
    <row r="628" spans="2:9" ht="41.25" customHeight="1" x14ac:dyDescent="0.2">
      <c r="B628" s="4"/>
      <c r="C628" s="19" t="str">
        <f>IFERROR(INDEX(MasterTable[],MATCH(SearchResults[[#This Row],[Search Result]],MasterTable[Search Rank],0),1),"")</f>
        <v/>
      </c>
      <c r="D628" s="19" t="str">
        <f>IFERROR(INDEX(MasterTable[],MATCH(SearchResults[[#This Row],[Search Result]],MasterTable[Search Rank],0),2),"")</f>
        <v/>
      </c>
      <c r="E628" s="19" t="str">
        <f>IFERROR(INDEX(MasterTable[],MATCH(SearchResults[[#This Row],[Search Result]],MasterTable[Search Rank],0),3),"")</f>
        <v/>
      </c>
      <c r="F628" s="20" t="str">
        <f>IFERROR(INDEX(MasterTable[],MATCH(SearchResults[[#This Row],[Search Result]],MasterTable[Search Rank],0),4),"")</f>
        <v/>
      </c>
      <c r="G628" s="20" t="str">
        <f>IFERROR(INDEX(MasterTable[],MATCH(SearchResults[[#This Row],[Search Result]],MasterTable[Search Rank],0),5),"")</f>
        <v/>
      </c>
      <c r="H628" s="20" t="str">
        <f>IFERROR(INDEX(MasterTable[],MATCH(SearchResults[[#This Row],[Search Result]],MasterTable[Search Rank],0),6),"")</f>
        <v/>
      </c>
      <c r="I628" s="20" t="str">
        <f>IFERROR(INDEX(MasterTable[],MATCH(SearchResults[[#This Row],[Search Result]],MasterTable[Search Rank],0),7),"")</f>
        <v/>
      </c>
    </row>
    <row r="629" spans="2:9" ht="41.25" customHeight="1" x14ac:dyDescent="0.2">
      <c r="B629" s="4"/>
      <c r="C629" s="19" t="str">
        <f>IFERROR(INDEX(MasterTable[],MATCH(SearchResults[[#This Row],[Search Result]],MasterTable[Search Rank],0),1),"")</f>
        <v/>
      </c>
      <c r="D629" s="19" t="str">
        <f>IFERROR(INDEX(MasterTable[],MATCH(SearchResults[[#This Row],[Search Result]],MasterTable[Search Rank],0),2),"")</f>
        <v/>
      </c>
      <c r="E629" s="19" t="str">
        <f>IFERROR(INDEX(MasterTable[],MATCH(SearchResults[[#This Row],[Search Result]],MasterTable[Search Rank],0),3),"")</f>
        <v/>
      </c>
      <c r="F629" s="20" t="str">
        <f>IFERROR(INDEX(MasterTable[],MATCH(SearchResults[[#This Row],[Search Result]],MasterTable[Search Rank],0),4),"")</f>
        <v/>
      </c>
      <c r="G629" s="20" t="str">
        <f>IFERROR(INDEX(MasterTable[],MATCH(SearchResults[[#This Row],[Search Result]],MasterTable[Search Rank],0),5),"")</f>
        <v/>
      </c>
      <c r="H629" s="20" t="str">
        <f>IFERROR(INDEX(MasterTable[],MATCH(SearchResults[[#This Row],[Search Result]],MasterTable[Search Rank],0),6),"")</f>
        <v/>
      </c>
      <c r="I629" s="20" t="str">
        <f>IFERROR(INDEX(MasterTable[],MATCH(SearchResults[[#This Row],[Search Result]],MasterTable[Search Rank],0),7),"")</f>
        <v/>
      </c>
    </row>
    <row r="630" spans="2:9" ht="41.25" customHeight="1" x14ac:dyDescent="0.2">
      <c r="B630" s="4"/>
      <c r="C630" s="19" t="str">
        <f>IFERROR(INDEX(MasterTable[],MATCH(SearchResults[[#This Row],[Search Result]],MasterTable[Search Rank],0),1),"")</f>
        <v/>
      </c>
      <c r="D630" s="19" t="str">
        <f>IFERROR(INDEX(MasterTable[],MATCH(SearchResults[[#This Row],[Search Result]],MasterTable[Search Rank],0),2),"")</f>
        <v/>
      </c>
      <c r="E630" s="19" t="str">
        <f>IFERROR(INDEX(MasterTable[],MATCH(SearchResults[[#This Row],[Search Result]],MasterTable[Search Rank],0),3),"")</f>
        <v/>
      </c>
      <c r="F630" s="20" t="str">
        <f>IFERROR(INDEX(MasterTable[],MATCH(SearchResults[[#This Row],[Search Result]],MasterTable[Search Rank],0),4),"")</f>
        <v/>
      </c>
      <c r="G630" s="20" t="str">
        <f>IFERROR(INDEX(MasterTable[],MATCH(SearchResults[[#This Row],[Search Result]],MasterTable[Search Rank],0),5),"")</f>
        <v/>
      </c>
      <c r="H630" s="20" t="str">
        <f>IFERROR(INDEX(MasterTable[],MATCH(SearchResults[[#This Row],[Search Result]],MasterTable[Search Rank],0),6),"")</f>
        <v/>
      </c>
      <c r="I630" s="20" t="str">
        <f>IFERROR(INDEX(MasterTable[],MATCH(SearchResults[[#This Row],[Search Result]],MasterTable[Search Rank],0),7),"")</f>
        <v/>
      </c>
    </row>
    <row r="631" spans="2:9" ht="41.25" customHeight="1" x14ac:dyDescent="0.2">
      <c r="B631" s="4"/>
      <c r="C631" s="19" t="str">
        <f>IFERROR(INDEX(MasterTable[],MATCH(SearchResults[[#This Row],[Search Result]],MasterTable[Search Rank],0),1),"")</f>
        <v/>
      </c>
      <c r="D631" s="19" t="str">
        <f>IFERROR(INDEX(MasterTable[],MATCH(SearchResults[[#This Row],[Search Result]],MasterTable[Search Rank],0),2),"")</f>
        <v/>
      </c>
      <c r="E631" s="19" t="str">
        <f>IFERROR(INDEX(MasterTable[],MATCH(SearchResults[[#This Row],[Search Result]],MasterTable[Search Rank],0),3),"")</f>
        <v/>
      </c>
      <c r="F631" s="20" t="str">
        <f>IFERROR(INDEX(MasterTable[],MATCH(SearchResults[[#This Row],[Search Result]],MasterTable[Search Rank],0),4),"")</f>
        <v/>
      </c>
      <c r="G631" s="20" t="str">
        <f>IFERROR(INDEX(MasterTable[],MATCH(SearchResults[[#This Row],[Search Result]],MasterTable[Search Rank],0),5),"")</f>
        <v/>
      </c>
      <c r="H631" s="20" t="str">
        <f>IFERROR(INDEX(MasterTable[],MATCH(SearchResults[[#This Row],[Search Result]],MasterTable[Search Rank],0),6),"")</f>
        <v/>
      </c>
      <c r="I631" s="20" t="str">
        <f>IFERROR(INDEX(MasterTable[],MATCH(SearchResults[[#This Row],[Search Result]],MasterTable[Search Rank],0),7),"")</f>
        <v/>
      </c>
    </row>
    <row r="632" spans="2:9" ht="41.25" customHeight="1" x14ac:dyDescent="0.2">
      <c r="B632" s="4"/>
      <c r="C632" s="19" t="str">
        <f>IFERROR(INDEX(MasterTable[],MATCH(SearchResults[[#This Row],[Search Result]],MasterTable[Search Rank],0),1),"")</f>
        <v/>
      </c>
      <c r="D632" s="19" t="str">
        <f>IFERROR(INDEX(MasterTable[],MATCH(SearchResults[[#This Row],[Search Result]],MasterTable[Search Rank],0),2),"")</f>
        <v/>
      </c>
      <c r="E632" s="19" t="str">
        <f>IFERROR(INDEX(MasterTable[],MATCH(SearchResults[[#This Row],[Search Result]],MasterTable[Search Rank],0),3),"")</f>
        <v/>
      </c>
      <c r="F632" s="20" t="str">
        <f>IFERROR(INDEX(MasterTable[],MATCH(SearchResults[[#This Row],[Search Result]],MasterTable[Search Rank],0),4),"")</f>
        <v/>
      </c>
      <c r="G632" s="20" t="str">
        <f>IFERROR(INDEX(MasterTable[],MATCH(SearchResults[[#This Row],[Search Result]],MasterTable[Search Rank],0),5),"")</f>
        <v/>
      </c>
      <c r="H632" s="20" t="str">
        <f>IFERROR(INDEX(MasterTable[],MATCH(SearchResults[[#This Row],[Search Result]],MasterTable[Search Rank],0),6),"")</f>
        <v/>
      </c>
      <c r="I632" s="20" t="str">
        <f>IFERROR(INDEX(MasterTable[],MATCH(SearchResults[[#This Row],[Search Result]],MasterTable[Search Rank],0),7),"")</f>
        <v/>
      </c>
    </row>
    <row r="633" spans="2:9" ht="41.25" customHeight="1" x14ac:dyDescent="0.2">
      <c r="B633" s="4"/>
      <c r="C633" s="19" t="str">
        <f>IFERROR(INDEX(MasterTable[],MATCH(SearchResults[[#This Row],[Search Result]],MasterTable[Search Rank],0),1),"")</f>
        <v/>
      </c>
      <c r="D633" s="19" t="str">
        <f>IFERROR(INDEX(MasterTable[],MATCH(SearchResults[[#This Row],[Search Result]],MasterTable[Search Rank],0),2),"")</f>
        <v/>
      </c>
      <c r="E633" s="19" t="str">
        <f>IFERROR(INDEX(MasterTable[],MATCH(SearchResults[[#This Row],[Search Result]],MasterTable[Search Rank],0),3),"")</f>
        <v/>
      </c>
      <c r="F633" s="20" t="str">
        <f>IFERROR(INDEX(MasterTable[],MATCH(SearchResults[[#This Row],[Search Result]],MasterTable[Search Rank],0),4),"")</f>
        <v/>
      </c>
      <c r="G633" s="20" t="str">
        <f>IFERROR(INDEX(MasterTable[],MATCH(SearchResults[[#This Row],[Search Result]],MasterTable[Search Rank],0),5),"")</f>
        <v/>
      </c>
      <c r="H633" s="20" t="str">
        <f>IFERROR(INDEX(MasterTable[],MATCH(SearchResults[[#This Row],[Search Result]],MasterTable[Search Rank],0),6),"")</f>
        <v/>
      </c>
      <c r="I633" s="20" t="str">
        <f>IFERROR(INDEX(MasterTable[],MATCH(SearchResults[[#This Row],[Search Result]],MasterTable[Search Rank],0),7),"")</f>
        <v/>
      </c>
    </row>
    <row r="634" spans="2:9" ht="41.25" customHeight="1" x14ac:dyDescent="0.2">
      <c r="B634" s="4"/>
      <c r="C634" s="19" t="str">
        <f>IFERROR(INDEX(MasterTable[],MATCH(SearchResults[[#This Row],[Search Result]],MasterTable[Search Rank],0),1),"")</f>
        <v/>
      </c>
      <c r="D634" s="19" t="str">
        <f>IFERROR(INDEX(MasterTable[],MATCH(SearchResults[[#This Row],[Search Result]],MasterTable[Search Rank],0),2),"")</f>
        <v/>
      </c>
      <c r="E634" s="19" t="str">
        <f>IFERROR(INDEX(MasterTable[],MATCH(SearchResults[[#This Row],[Search Result]],MasterTable[Search Rank],0),3),"")</f>
        <v/>
      </c>
      <c r="F634" s="20" t="str">
        <f>IFERROR(INDEX(MasterTable[],MATCH(SearchResults[[#This Row],[Search Result]],MasterTable[Search Rank],0),4),"")</f>
        <v/>
      </c>
      <c r="G634" s="20" t="str">
        <f>IFERROR(INDEX(MasterTable[],MATCH(SearchResults[[#This Row],[Search Result]],MasterTable[Search Rank],0),5),"")</f>
        <v/>
      </c>
      <c r="H634" s="20" t="str">
        <f>IFERROR(INDEX(MasterTable[],MATCH(SearchResults[[#This Row],[Search Result]],MasterTable[Search Rank],0),6),"")</f>
        <v/>
      </c>
      <c r="I634" s="20" t="str">
        <f>IFERROR(INDEX(MasterTable[],MATCH(SearchResults[[#This Row],[Search Result]],MasterTable[Search Rank],0),7),"")</f>
        <v/>
      </c>
    </row>
    <row r="635" spans="2:9" ht="41.25" customHeight="1" x14ac:dyDescent="0.2">
      <c r="B635" s="4"/>
      <c r="C635" s="19" t="str">
        <f>IFERROR(INDEX(MasterTable[],MATCH(SearchResults[[#This Row],[Search Result]],MasterTable[Search Rank],0),1),"")</f>
        <v/>
      </c>
      <c r="D635" s="19" t="str">
        <f>IFERROR(INDEX(MasterTable[],MATCH(SearchResults[[#This Row],[Search Result]],MasterTable[Search Rank],0),2),"")</f>
        <v/>
      </c>
      <c r="E635" s="19" t="str">
        <f>IFERROR(INDEX(MasterTable[],MATCH(SearchResults[[#This Row],[Search Result]],MasterTable[Search Rank],0),3),"")</f>
        <v/>
      </c>
      <c r="F635" s="20" t="str">
        <f>IFERROR(INDEX(MasterTable[],MATCH(SearchResults[[#This Row],[Search Result]],MasterTable[Search Rank],0),4),"")</f>
        <v/>
      </c>
      <c r="G635" s="20" t="str">
        <f>IFERROR(INDEX(MasterTable[],MATCH(SearchResults[[#This Row],[Search Result]],MasterTable[Search Rank],0),5),"")</f>
        <v/>
      </c>
      <c r="H635" s="20" t="str">
        <f>IFERROR(INDEX(MasterTable[],MATCH(SearchResults[[#This Row],[Search Result]],MasterTable[Search Rank],0),6),"")</f>
        <v/>
      </c>
      <c r="I635" s="20" t="str">
        <f>IFERROR(INDEX(MasterTable[],MATCH(SearchResults[[#This Row],[Search Result]],MasterTable[Search Rank],0),7),"")</f>
        <v/>
      </c>
    </row>
    <row r="636" spans="2:9" ht="41.25" customHeight="1" x14ac:dyDescent="0.2">
      <c r="B636" s="4"/>
      <c r="C636" s="19" t="str">
        <f>IFERROR(INDEX(MasterTable[],MATCH(SearchResults[[#This Row],[Search Result]],MasterTable[Search Rank],0),1),"")</f>
        <v/>
      </c>
      <c r="D636" s="19" t="str">
        <f>IFERROR(INDEX(MasterTable[],MATCH(SearchResults[[#This Row],[Search Result]],MasterTable[Search Rank],0),2),"")</f>
        <v/>
      </c>
      <c r="E636" s="19" t="str">
        <f>IFERROR(INDEX(MasterTable[],MATCH(SearchResults[[#This Row],[Search Result]],MasterTable[Search Rank],0),3),"")</f>
        <v/>
      </c>
      <c r="F636" s="20" t="str">
        <f>IFERROR(INDEX(MasterTable[],MATCH(SearchResults[[#This Row],[Search Result]],MasterTable[Search Rank],0),4),"")</f>
        <v/>
      </c>
      <c r="G636" s="20" t="str">
        <f>IFERROR(INDEX(MasterTable[],MATCH(SearchResults[[#This Row],[Search Result]],MasterTable[Search Rank],0),5),"")</f>
        <v/>
      </c>
      <c r="H636" s="20" t="str">
        <f>IFERROR(INDEX(MasterTable[],MATCH(SearchResults[[#This Row],[Search Result]],MasterTable[Search Rank],0),6),"")</f>
        <v/>
      </c>
      <c r="I636" s="20" t="str">
        <f>IFERROR(INDEX(MasterTable[],MATCH(SearchResults[[#This Row],[Search Result]],MasterTable[Search Rank],0),7),"")</f>
        <v/>
      </c>
    </row>
    <row r="637" spans="2:9" ht="41.25" customHeight="1" x14ac:dyDescent="0.2">
      <c r="B637" s="4"/>
      <c r="C637" s="19" t="str">
        <f>IFERROR(INDEX(MasterTable[],MATCH(SearchResults[[#This Row],[Search Result]],MasterTable[Search Rank],0),1),"")</f>
        <v/>
      </c>
      <c r="D637" s="19" t="str">
        <f>IFERROR(INDEX(MasterTable[],MATCH(SearchResults[[#This Row],[Search Result]],MasterTable[Search Rank],0),2),"")</f>
        <v/>
      </c>
      <c r="E637" s="19" t="str">
        <f>IFERROR(INDEX(MasterTable[],MATCH(SearchResults[[#This Row],[Search Result]],MasterTable[Search Rank],0),3),"")</f>
        <v/>
      </c>
      <c r="F637" s="20" t="str">
        <f>IFERROR(INDEX(MasterTable[],MATCH(SearchResults[[#This Row],[Search Result]],MasterTable[Search Rank],0),4),"")</f>
        <v/>
      </c>
      <c r="G637" s="20" t="str">
        <f>IFERROR(INDEX(MasterTable[],MATCH(SearchResults[[#This Row],[Search Result]],MasterTable[Search Rank],0),5),"")</f>
        <v/>
      </c>
      <c r="H637" s="20" t="str">
        <f>IFERROR(INDEX(MasterTable[],MATCH(SearchResults[[#This Row],[Search Result]],MasterTable[Search Rank],0),6),"")</f>
        <v/>
      </c>
      <c r="I637" s="20" t="str">
        <f>IFERROR(INDEX(MasterTable[],MATCH(SearchResults[[#This Row],[Search Result]],MasterTable[Search Rank],0),7),"")</f>
        <v/>
      </c>
    </row>
    <row r="638" spans="2:9" ht="41.25" customHeight="1" x14ac:dyDescent="0.2">
      <c r="B638" s="4"/>
      <c r="C638" s="19" t="str">
        <f>IFERROR(INDEX(MasterTable[],MATCH(SearchResults[[#This Row],[Search Result]],MasterTable[Search Rank],0),1),"")</f>
        <v/>
      </c>
      <c r="D638" s="19" t="str">
        <f>IFERROR(INDEX(MasterTable[],MATCH(SearchResults[[#This Row],[Search Result]],MasterTable[Search Rank],0),2),"")</f>
        <v/>
      </c>
      <c r="E638" s="19" t="str">
        <f>IFERROR(INDEX(MasterTable[],MATCH(SearchResults[[#This Row],[Search Result]],MasterTable[Search Rank],0),3),"")</f>
        <v/>
      </c>
      <c r="F638" s="20" t="str">
        <f>IFERROR(INDEX(MasterTable[],MATCH(SearchResults[[#This Row],[Search Result]],MasterTable[Search Rank],0),4),"")</f>
        <v/>
      </c>
      <c r="G638" s="20" t="str">
        <f>IFERROR(INDEX(MasterTable[],MATCH(SearchResults[[#This Row],[Search Result]],MasterTable[Search Rank],0),5),"")</f>
        <v/>
      </c>
      <c r="H638" s="20" t="str">
        <f>IFERROR(INDEX(MasterTable[],MATCH(SearchResults[[#This Row],[Search Result]],MasterTable[Search Rank],0),6),"")</f>
        <v/>
      </c>
      <c r="I638" s="20" t="str">
        <f>IFERROR(INDEX(MasterTable[],MATCH(SearchResults[[#This Row],[Search Result]],MasterTable[Search Rank],0),7),"")</f>
        <v/>
      </c>
    </row>
    <row r="639" spans="2:9" ht="41.25" customHeight="1" x14ac:dyDescent="0.2">
      <c r="B639" s="4"/>
      <c r="C639" s="19" t="str">
        <f>IFERROR(INDEX(MasterTable[],MATCH(SearchResults[[#This Row],[Search Result]],MasterTable[Search Rank],0),1),"")</f>
        <v/>
      </c>
      <c r="D639" s="19" t="str">
        <f>IFERROR(INDEX(MasterTable[],MATCH(SearchResults[[#This Row],[Search Result]],MasterTable[Search Rank],0),2),"")</f>
        <v/>
      </c>
      <c r="E639" s="19" t="str">
        <f>IFERROR(INDEX(MasterTable[],MATCH(SearchResults[[#This Row],[Search Result]],MasterTable[Search Rank],0),3),"")</f>
        <v/>
      </c>
      <c r="F639" s="20" t="str">
        <f>IFERROR(INDEX(MasterTable[],MATCH(SearchResults[[#This Row],[Search Result]],MasterTable[Search Rank],0),4),"")</f>
        <v/>
      </c>
      <c r="G639" s="20" t="str">
        <f>IFERROR(INDEX(MasterTable[],MATCH(SearchResults[[#This Row],[Search Result]],MasterTable[Search Rank],0),5),"")</f>
        <v/>
      </c>
      <c r="H639" s="20" t="str">
        <f>IFERROR(INDEX(MasterTable[],MATCH(SearchResults[[#This Row],[Search Result]],MasterTable[Search Rank],0),6),"")</f>
        <v/>
      </c>
      <c r="I639" s="20" t="str">
        <f>IFERROR(INDEX(MasterTable[],MATCH(SearchResults[[#This Row],[Search Result]],MasterTable[Search Rank],0),7),"")</f>
        <v/>
      </c>
    </row>
    <row r="640" spans="2:9" ht="41.25" customHeight="1" x14ac:dyDescent="0.2">
      <c r="B640" s="4"/>
      <c r="C640" s="19" t="str">
        <f>IFERROR(INDEX(MasterTable[],MATCH(SearchResults[[#This Row],[Search Result]],MasterTable[Search Rank],0),1),"")</f>
        <v/>
      </c>
      <c r="D640" s="19" t="str">
        <f>IFERROR(INDEX(MasterTable[],MATCH(SearchResults[[#This Row],[Search Result]],MasterTable[Search Rank],0),2),"")</f>
        <v/>
      </c>
      <c r="E640" s="19" t="str">
        <f>IFERROR(INDEX(MasterTable[],MATCH(SearchResults[[#This Row],[Search Result]],MasterTable[Search Rank],0),3),"")</f>
        <v/>
      </c>
      <c r="F640" s="20" t="str">
        <f>IFERROR(INDEX(MasterTable[],MATCH(SearchResults[[#This Row],[Search Result]],MasterTable[Search Rank],0),4),"")</f>
        <v/>
      </c>
      <c r="G640" s="20" t="str">
        <f>IFERROR(INDEX(MasterTable[],MATCH(SearchResults[[#This Row],[Search Result]],MasterTable[Search Rank],0),5),"")</f>
        <v/>
      </c>
      <c r="H640" s="20" t="str">
        <f>IFERROR(INDEX(MasterTable[],MATCH(SearchResults[[#This Row],[Search Result]],MasterTable[Search Rank],0),6),"")</f>
        <v/>
      </c>
      <c r="I640" s="20" t="str">
        <f>IFERROR(INDEX(MasterTable[],MATCH(SearchResults[[#This Row],[Search Result]],MasterTable[Search Rank],0),7),"")</f>
        <v/>
      </c>
    </row>
    <row r="641" spans="2:9" ht="41.25" customHeight="1" x14ac:dyDescent="0.2">
      <c r="B641" s="4"/>
      <c r="C641" s="19" t="str">
        <f>IFERROR(INDEX(MasterTable[],MATCH(SearchResults[[#This Row],[Search Result]],MasterTable[Search Rank],0),1),"")</f>
        <v/>
      </c>
      <c r="D641" s="19" t="str">
        <f>IFERROR(INDEX(MasterTable[],MATCH(SearchResults[[#This Row],[Search Result]],MasterTable[Search Rank],0),2),"")</f>
        <v/>
      </c>
      <c r="E641" s="19" t="str">
        <f>IFERROR(INDEX(MasterTable[],MATCH(SearchResults[[#This Row],[Search Result]],MasterTable[Search Rank],0),3),"")</f>
        <v/>
      </c>
      <c r="F641" s="20" t="str">
        <f>IFERROR(INDEX(MasterTable[],MATCH(SearchResults[[#This Row],[Search Result]],MasterTable[Search Rank],0),4),"")</f>
        <v/>
      </c>
      <c r="G641" s="20" t="str">
        <f>IFERROR(INDEX(MasterTable[],MATCH(SearchResults[[#This Row],[Search Result]],MasterTable[Search Rank],0),5),"")</f>
        <v/>
      </c>
      <c r="H641" s="20" t="str">
        <f>IFERROR(INDEX(MasterTable[],MATCH(SearchResults[[#This Row],[Search Result]],MasterTable[Search Rank],0),6),"")</f>
        <v/>
      </c>
      <c r="I641" s="20" t="str">
        <f>IFERROR(INDEX(MasterTable[],MATCH(SearchResults[[#This Row],[Search Result]],MasterTable[Search Rank],0),7),"")</f>
        <v/>
      </c>
    </row>
    <row r="642" spans="2:9" ht="41.25" customHeight="1" x14ac:dyDescent="0.2">
      <c r="B642" s="4"/>
      <c r="C642" s="19" t="str">
        <f>IFERROR(INDEX(MasterTable[],MATCH(SearchResults[[#This Row],[Search Result]],MasterTable[Search Rank],0),1),"")</f>
        <v/>
      </c>
      <c r="D642" s="19" t="str">
        <f>IFERROR(INDEX(MasterTable[],MATCH(SearchResults[[#This Row],[Search Result]],MasterTable[Search Rank],0),2),"")</f>
        <v/>
      </c>
      <c r="E642" s="19" t="str">
        <f>IFERROR(INDEX(MasterTable[],MATCH(SearchResults[[#This Row],[Search Result]],MasterTable[Search Rank],0),3),"")</f>
        <v/>
      </c>
      <c r="F642" s="20" t="str">
        <f>IFERROR(INDEX(MasterTable[],MATCH(SearchResults[[#This Row],[Search Result]],MasterTable[Search Rank],0),4),"")</f>
        <v/>
      </c>
      <c r="G642" s="20" t="str">
        <f>IFERROR(INDEX(MasterTable[],MATCH(SearchResults[[#This Row],[Search Result]],MasterTable[Search Rank],0),5),"")</f>
        <v/>
      </c>
      <c r="H642" s="20" t="str">
        <f>IFERROR(INDEX(MasterTable[],MATCH(SearchResults[[#This Row],[Search Result]],MasterTable[Search Rank],0),6),"")</f>
        <v/>
      </c>
      <c r="I642" s="20" t="str">
        <f>IFERROR(INDEX(MasterTable[],MATCH(SearchResults[[#This Row],[Search Result]],MasterTable[Search Rank],0),7),"")</f>
        <v/>
      </c>
    </row>
    <row r="643" spans="2:9" ht="41.25" customHeight="1" x14ac:dyDescent="0.2">
      <c r="B643" s="4"/>
      <c r="C643" s="19" t="str">
        <f>IFERROR(INDEX(MasterTable[],MATCH(SearchResults[[#This Row],[Search Result]],MasterTable[Search Rank],0),1),"")</f>
        <v/>
      </c>
      <c r="D643" s="19" t="str">
        <f>IFERROR(INDEX(MasterTable[],MATCH(SearchResults[[#This Row],[Search Result]],MasterTable[Search Rank],0),2),"")</f>
        <v/>
      </c>
      <c r="E643" s="19" t="str">
        <f>IFERROR(INDEX(MasterTable[],MATCH(SearchResults[[#This Row],[Search Result]],MasterTable[Search Rank],0),3),"")</f>
        <v/>
      </c>
      <c r="F643" s="20" t="str">
        <f>IFERROR(INDEX(MasterTable[],MATCH(SearchResults[[#This Row],[Search Result]],MasterTable[Search Rank],0),4),"")</f>
        <v/>
      </c>
      <c r="G643" s="20" t="str">
        <f>IFERROR(INDEX(MasterTable[],MATCH(SearchResults[[#This Row],[Search Result]],MasterTable[Search Rank],0),5),"")</f>
        <v/>
      </c>
      <c r="H643" s="20" t="str">
        <f>IFERROR(INDEX(MasterTable[],MATCH(SearchResults[[#This Row],[Search Result]],MasterTable[Search Rank],0),6),"")</f>
        <v/>
      </c>
      <c r="I643" s="20" t="str">
        <f>IFERROR(INDEX(MasterTable[],MATCH(SearchResults[[#This Row],[Search Result]],MasterTable[Search Rank],0),7),"")</f>
        <v/>
      </c>
    </row>
    <row r="644" spans="2:9" ht="41.25" customHeight="1" x14ac:dyDescent="0.2">
      <c r="B644" s="4"/>
      <c r="C644" s="19" t="str">
        <f>IFERROR(INDEX(MasterTable[],MATCH(SearchResults[[#This Row],[Search Result]],MasterTable[Search Rank],0),1),"")</f>
        <v/>
      </c>
      <c r="D644" s="19" t="str">
        <f>IFERROR(INDEX(MasterTable[],MATCH(SearchResults[[#This Row],[Search Result]],MasterTable[Search Rank],0),2),"")</f>
        <v/>
      </c>
      <c r="E644" s="19" t="str">
        <f>IFERROR(INDEX(MasterTable[],MATCH(SearchResults[[#This Row],[Search Result]],MasterTable[Search Rank],0),3),"")</f>
        <v/>
      </c>
      <c r="F644" s="20" t="str">
        <f>IFERROR(INDEX(MasterTable[],MATCH(SearchResults[[#This Row],[Search Result]],MasterTable[Search Rank],0),4),"")</f>
        <v/>
      </c>
      <c r="G644" s="20" t="str">
        <f>IFERROR(INDEX(MasterTable[],MATCH(SearchResults[[#This Row],[Search Result]],MasterTable[Search Rank],0),5),"")</f>
        <v/>
      </c>
      <c r="H644" s="20" t="str">
        <f>IFERROR(INDEX(MasterTable[],MATCH(SearchResults[[#This Row],[Search Result]],MasterTable[Search Rank],0),6),"")</f>
        <v/>
      </c>
      <c r="I644" s="20" t="str">
        <f>IFERROR(INDEX(MasterTable[],MATCH(SearchResults[[#This Row],[Search Result]],MasterTable[Search Rank],0),7),"")</f>
        <v/>
      </c>
    </row>
    <row r="645" spans="2:9" ht="41.25" customHeight="1" x14ac:dyDescent="0.2">
      <c r="B645" s="4"/>
      <c r="C645" s="19" t="str">
        <f>IFERROR(INDEX(MasterTable[],MATCH(SearchResults[[#This Row],[Search Result]],MasterTable[Search Rank],0),1),"")</f>
        <v/>
      </c>
      <c r="D645" s="19" t="str">
        <f>IFERROR(INDEX(MasterTable[],MATCH(SearchResults[[#This Row],[Search Result]],MasterTable[Search Rank],0),2),"")</f>
        <v/>
      </c>
      <c r="E645" s="19" t="str">
        <f>IFERROR(INDEX(MasterTable[],MATCH(SearchResults[[#This Row],[Search Result]],MasterTable[Search Rank],0),3),"")</f>
        <v/>
      </c>
      <c r="F645" s="20" t="str">
        <f>IFERROR(INDEX(MasterTable[],MATCH(SearchResults[[#This Row],[Search Result]],MasterTable[Search Rank],0),4),"")</f>
        <v/>
      </c>
      <c r="G645" s="20" t="str">
        <f>IFERROR(INDEX(MasterTable[],MATCH(SearchResults[[#This Row],[Search Result]],MasterTable[Search Rank],0),5),"")</f>
        <v/>
      </c>
      <c r="H645" s="20" t="str">
        <f>IFERROR(INDEX(MasterTable[],MATCH(SearchResults[[#This Row],[Search Result]],MasterTable[Search Rank],0),6),"")</f>
        <v/>
      </c>
      <c r="I645" s="20" t="str">
        <f>IFERROR(INDEX(MasterTable[],MATCH(SearchResults[[#This Row],[Search Result]],MasterTable[Search Rank],0),7),"")</f>
        <v/>
      </c>
    </row>
    <row r="646" spans="2:9" ht="41.25" customHeight="1" x14ac:dyDescent="0.2">
      <c r="B646" s="4"/>
      <c r="C646" s="19" t="str">
        <f>IFERROR(INDEX(MasterTable[],MATCH(SearchResults[[#This Row],[Search Result]],MasterTable[Search Rank],0),1),"")</f>
        <v/>
      </c>
      <c r="D646" s="19" t="str">
        <f>IFERROR(INDEX(MasterTable[],MATCH(SearchResults[[#This Row],[Search Result]],MasterTable[Search Rank],0),2),"")</f>
        <v/>
      </c>
      <c r="E646" s="19" t="str">
        <f>IFERROR(INDEX(MasterTable[],MATCH(SearchResults[[#This Row],[Search Result]],MasterTable[Search Rank],0),3),"")</f>
        <v/>
      </c>
      <c r="F646" s="20" t="str">
        <f>IFERROR(INDEX(MasterTable[],MATCH(SearchResults[[#This Row],[Search Result]],MasterTable[Search Rank],0),4),"")</f>
        <v/>
      </c>
      <c r="G646" s="20" t="str">
        <f>IFERROR(INDEX(MasterTable[],MATCH(SearchResults[[#This Row],[Search Result]],MasterTable[Search Rank],0),5),"")</f>
        <v/>
      </c>
      <c r="H646" s="20" t="str">
        <f>IFERROR(INDEX(MasterTable[],MATCH(SearchResults[[#This Row],[Search Result]],MasterTable[Search Rank],0),6),"")</f>
        <v/>
      </c>
      <c r="I646" s="20" t="str">
        <f>IFERROR(INDEX(MasterTable[],MATCH(SearchResults[[#This Row],[Search Result]],MasterTable[Search Rank],0),7),"")</f>
        <v/>
      </c>
    </row>
    <row r="647" spans="2:9" ht="41.25" customHeight="1" x14ac:dyDescent="0.2">
      <c r="B647" s="4"/>
      <c r="C647" s="19" t="str">
        <f>IFERROR(INDEX(MasterTable[],MATCH(SearchResults[[#This Row],[Search Result]],MasterTable[Search Rank],0),1),"")</f>
        <v/>
      </c>
      <c r="D647" s="19" t="str">
        <f>IFERROR(INDEX(MasterTable[],MATCH(SearchResults[[#This Row],[Search Result]],MasterTable[Search Rank],0),2),"")</f>
        <v/>
      </c>
      <c r="E647" s="19" t="str">
        <f>IFERROR(INDEX(MasterTable[],MATCH(SearchResults[[#This Row],[Search Result]],MasterTable[Search Rank],0),3),"")</f>
        <v/>
      </c>
      <c r="F647" s="20" t="str">
        <f>IFERROR(INDEX(MasterTable[],MATCH(SearchResults[[#This Row],[Search Result]],MasterTable[Search Rank],0),4),"")</f>
        <v/>
      </c>
      <c r="G647" s="20" t="str">
        <f>IFERROR(INDEX(MasterTable[],MATCH(SearchResults[[#This Row],[Search Result]],MasterTable[Search Rank],0),5),"")</f>
        <v/>
      </c>
      <c r="H647" s="20" t="str">
        <f>IFERROR(INDEX(MasterTable[],MATCH(SearchResults[[#This Row],[Search Result]],MasterTable[Search Rank],0),6),"")</f>
        <v/>
      </c>
      <c r="I647" s="20" t="str">
        <f>IFERROR(INDEX(MasterTable[],MATCH(SearchResults[[#This Row],[Search Result]],MasterTable[Search Rank],0),7),"")</f>
        <v/>
      </c>
    </row>
    <row r="648" spans="2:9" ht="41.25" customHeight="1" x14ac:dyDescent="0.2">
      <c r="B648" s="4"/>
      <c r="C648" s="19" t="str">
        <f>IFERROR(INDEX(MasterTable[],MATCH(SearchResults[[#This Row],[Search Result]],MasterTable[Search Rank],0),1),"")</f>
        <v/>
      </c>
      <c r="D648" s="19" t="str">
        <f>IFERROR(INDEX(MasterTable[],MATCH(SearchResults[[#This Row],[Search Result]],MasterTable[Search Rank],0),2),"")</f>
        <v/>
      </c>
      <c r="E648" s="19" t="str">
        <f>IFERROR(INDEX(MasterTable[],MATCH(SearchResults[[#This Row],[Search Result]],MasterTable[Search Rank],0),3),"")</f>
        <v/>
      </c>
      <c r="F648" s="20" t="str">
        <f>IFERROR(INDEX(MasterTable[],MATCH(SearchResults[[#This Row],[Search Result]],MasterTable[Search Rank],0),4),"")</f>
        <v/>
      </c>
      <c r="G648" s="20" t="str">
        <f>IFERROR(INDEX(MasterTable[],MATCH(SearchResults[[#This Row],[Search Result]],MasterTable[Search Rank],0),5),"")</f>
        <v/>
      </c>
      <c r="H648" s="20" t="str">
        <f>IFERROR(INDEX(MasterTable[],MATCH(SearchResults[[#This Row],[Search Result]],MasterTable[Search Rank],0),6),"")</f>
        <v/>
      </c>
      <c r="I648" s="20" t="str">
        <f>IFERROR(INDEX(MasterTable[],MATCH(SearchResults[[#This Row],[Search Result]],MasterTable[Search Rank],0),7),"")</f>
        <v/>
      </c>
    </row>
    <row r="649" spans="2:9" ht="41.25" customHeight="1" x14ac:dyDescent="0.2">
      <c r="B649" s="4"/>
      <c r="C649" s="19" t="str">
        <f>IFERROR(INDEX(MasterTable[],MATCH(SearchResults[[#This Row],[Search Result]],MasterTable[Search Rank],0),1),"")</f>
        <v/>
      </c>
      <c r="D649" s="19" t="str">
        <f>IFERROR(INDEX(MasterTable[],MATCH(SearchResults[[#This Row],[Search Result]],MasterTable[Search Rank],0),2),"")</f>
        <v/>
      </c>
      <c r="E649" s="19" t="str">
        <f>IFERROR(INDEX(MasterTable[],MATCH(SearchResults[[#This Row],[Search Result]],MasterTable[Search Rank],0),3),"")</f>
        <v/>
      </c>
      <c r="F649" s="20" t="str">
        <f>IFERROR(INDEX(MasterTable[],MATCH(SearchResults[[#This Row],[Search Result]],MasterTable[Search Rank],0),4),"")</f>
        <v/>
      </c>
      <c r="G649" s="20" t="str">
        <f>IFERROR(INDEX(MasterTable[],MATCH(SearchResults[[#This Row],[Search Result]],MasterTable[Search Rank],0),5),"")</f>
        <v/>
      </c>
      <c r="H649" s="20" t="str">
        <f>IFERROR(INDEX(MasterTable[],MATCH(SearchResults[[#This Row],[Search Result]],MasterTable[Search Rank],0),6),"")</f>
        <v/>
      </c>
      <c r="I649" s="20" t="str">
        <f>IFERROR(INDEX(MasterTable[],MATCH(SearchResults[[#This Row],[Search Result]],MasterTable[Search Rank],0),7),"")</f>
        <v/>
      </c>
    </row>
    <row r="650" spans="2:9" ht="41.25" customHeight="1" x14ac:dyDescent="0.2">
      <c r="B650" s="4"/>
      <c r="C650" s="19" t="str">
        <f>IFERROR(INDEX(MasterTable[],MATCH(SearchResults[[#This Row],[Search Result]],MasterTable[Search Rank],0),1),"")</f>
        <v/>
      </c>
      <c r="D650" s="19" t="str">
        <f>IFERROR(INDEX(MasterTable[],MATCH(SearchResults[[#This Row],[Search Result]],MasterTable[Search Rank],0),2),"")</f>
        <v/>
      </c>
      <c r="E650" s="19" t="str">
        <f>IFERROR(INDEX(MasterTable[],MATCH(SearchResults[[#This Row],[Search Result]],MasterTable[Search Rank],0),3),"")</f>
        <v/>
      </c>
      <c r="F650" s="20" t="str">
        <f>IFERROR(INDEX(MasterTable[],MATCH(SearchResults[[#This Row],[Search Result]],MasterTable[Search Rank],0),4),"")</f>
        <v/>
      </c>
      <c r="G650" s="20" t="str">
        <f>IFERROR(INDEX(MasterTable[],MATCH(SearchResults[[#This Row],[Search Result]],MasterTable[Search Rank],0),5),"")</f>
        <v/>
      </c>
      <c r="H650" s="20" t="str">
        <f>IFERROR(INDEX(MasterTable[],MATCH(SearchResults[[#This Row],[Search Result]],MasterTable[Search Rank],0),6),"")</f>
        <v/>
      </c>
      <c r="I650" s="20" t="str">
        <f>IFERROR(INDEX(MasterTable[],MATCH(SearchResults[[#This Row],[Search Result]],MasterTable[Search Rank],0),7),"")</f>
        <v/>
      </c>
    </row>
    <row r="651" spans="2:9" ht="41.25" customHeight="1" x14ac:dyDescent="0.2">
      <c r="B651" s="4"/>
      <c r="C651" s="19" t="str">
        <f>IFERROR(INDEX(MasterTable[],MATCH(SearchResults[[#This Row],[Search Result]],MasterTable[Search Rank],0),1),"")</f>
        <v/>
      </c>
      <c r="D651" s="19" t="str">
        <f>IFERROR(INDEX(MasterTable[],MATCH(SearchResults[[#This Row],[Search Result]],MasterTable[Search Rank],0),2),"")</f>
        <v/>
      </c>
      <c r="E651" s="19" t="str">
        <f>IFERROR(INDEX(MasterTable[],MATCH(SearchResults[[#This Row],[Search Result]],MasterTable[Search Rank],0),3),"")</f>
        <v/>
      </c>
      <c r="F651" s="20" t="str">
        <f>IFERROR(INDEX(MasterTable[],MATCH(SearchResults[[#This Row],[Search Result]],MasterTable[Search Rank],0),4),"")</f>
        <v/>
      </c>
      <c r="G651" s="20" t="str">
        <f>IFERROR(INDEX(MasterTable[],MATCH(SearchResults[[#This Row],[Search Result]],MasterTable[Search Rank],0),5),"")</f>
        <v/>
      </c>
      <c r="H651" s="20" t="str">
        <f>IFERROR(INDEX(MasterTable[],MATCH(SearchResults[[#This Row],[Search Result]],MasterTable[Search Rank],0),6),"")</f>
        <v/>
      </c>
      <c r="I651" s="20" t="str">
        <f>IFERROR(INDEX(MasterTable[],MATCH(SearchResults[[#This Row],[Search Result]],MasterTable[Search Rank],0),7),"")</f>
        <v/>
      </c>
    </row>
    <row r="652" spans="2:9" ht="41.25" customHeight="1" x14ac:dyDescent="0.2">
      <c r="B652" s="4"/>
      <c r="C652" s="19" t="str">
        <f>IFERROR(INDEX(MasterTable[],MATCH(SearchResults[[#This Row],[Search Result]],MasterTable[Search Rank],0),1),"")</f>
        <v/>
      </c>
      <c r="D652" s="19" t="str">
        <f>IFERROR(INDEX(MasterTable[],MATCH(SearchResults[[#This Row],[Search Result]],MasterTable[Search Rank],0),2),"")</f>
        <v/>
      </c>
      <c r="E652" s="19" t="str">
        <f>IFERROR(INDEX(MasterTable[],MATCH(SearchResults[[#This Row],[Search Result]],MasterTable[Search Rank],0),3),"")</f>
        <v/>
      </c>
      <c r="F652" s="20" t="str">
        <f>IFERROR(INDEX(MasterTable[],MATCH(SearchResults[[#This Row],[Search Result]],MasterTable[Search Rank],0),4),"")</f>
        <v/>
      </c>
      <c r="G652" s="20" t="str">
        <f>IFERROR(INDEX(MasterTable[],MATCH(SearchResults[[#This Row],[Search Result]],MasterTable[Search Rank],0),5),"")</f>
        <v/>
      </c>
      <c r="H652" s="20" t="str">
        <f>IFERROR(INDEX(MasterTable[],MATCH(SearchResults[[#This Row],[Search Result]],MasterTable[Search Rank],0),6),"")</f>
        <v/>
      </c>
      <c r="I652" s="20" t="str">
        <f>IFERROR(INDEX(MasterTable[],MATCH(SearchResults[[#This Row],[Search Result]],MasterTable[Search Rank],0),7),"")</f>
        <v/>
      </c>
    </row>
    <row r="653" spans="2:9" ht="41.25" customHeight="1" x14ac:dyDescent="0.2">
      <c r="B653" s="4"/>
      <c r="C653" s="19" t="str">
        <f>IFERROR(INDEX(MasterTable[],MATCH(SearchResults[[#This Row],[Search Result]],MasterTable[Search Rank],0),1),"")</f>
        <v/>
      </c>
      <c r="D653" s="19" t="str">
        <f>IFERROR(INDEX(MasterTable[],MATCH(SearchResults[[#This Row],[Search Result]],MasterTable[Search Rank],0),2),"")</f>
        <v/>
      </c>
      <c r="E653" s="19" t="str">
        <f>IFERROR(INDEX(MasterTable[],MATCH(SearchResults[[#This Row],[Search Result]],MasterTable[Search Rank],0),3),"")</f>
        <v/>
      </c>
      <c r="F653" s="20" t="str">
        <f>IFERROR(INDEX(MasterTable[],MATCH(SearchResults[[#This Row],[Search Result]],MasterTable[Search Rank],0),4),"")</f>
        <v/>
      </c>
      <c r="G653" s="20" t="str">
        <f>IFERROR(INDEX(MasterTable[],MATCH(SearchResults[[#This Row],[Search Result]],MasterTable[Search Rank],0),5),"")</f>
        <v/>
      </c>
      <c r="H653" s="20" t="str">
        <f>IFERROR(INDEX(MasterTable[],MATCH(SearchResults[[#This Row],[Search Result]],MasterTable[Search Rank],0),6),"")</f>
        <v/>
      </c>
      <c r="I653" s="20" t="str">
        <f>IFERROR(INDEX(MasterTable[],MATCH(SearchResults[[#This Row],[Search Result]],MasterTable[Search Rank],0),7),"")</f>
        <v/>
      </c>
    </row>
    <row r="654" spans="2:9" ht="41.25" customHeight="1" x14ac:dyDescent="0.2">
      <c r="B654" s="4"/>
      <c r="C654" s="19" t="str">
        <f>IFERROR(INDEX(MasterTable[],MATCH(SearchResults[[#This Row],[Search Result]],MasterTable[Search Rank],0),1),"")</f>
        <v/>
      </c>
      <c r="D654" s="19" t="str">
        <f>IFERROR(INDEX(MasterTable[],MATCH(SearchResults[[#This Row],[Search Result]],MasterTable[Search Rank],0),2),"")</f>
        <v/>
      </c>
      <c r="E654" s="19" t="str">
        <f>IFERROR(INDEX(MasterTable[],MATCH(SearchResults[[#This Row],[Search Result]],MasterTable[Search Rank],0),3),"")</f>
        <v/>
      </c>
      <c r="F654" s="20" t="str">
        <f>IFERROR(INDEX(MasterTable[],MATCH(SearchResults[[#This Row],[Search Result]],MasterTable[Search Rank],0),4),"")</f>
        <v/>
      </c>
      <c r="G654" s="20" t="str">
        <f>IFERROR(INDEX(MasterTable[],MATCH(SearchResults[[#This Row],[Search Result]],MasterTable[Search Rank],0),5),"")</f>
        <v/>
      </c>
      <c r="H654" s="20" t="str">
        <f>IFERROR(INDEX(MasterTable[],MATCH(SearchResults[[#This Row],[Search Result]],MasterTable[Search Rank],0),6),"")</f>
        <v/>
      </c>
      <c r="I654" s="20" t="str">
        <f>IFERROR(INDEX(MasterTable[],MATCH(SearchResults[[#This Row],[Search Result]],MasterTable[Search Rank],0),7),"")</f>
        <v/>
      </c>
    </row>
    <row r="655" spans="2:9" ht="41.25" customHeight="1" x14ac:dyDescent="0.2">
      <c r="B655" s="4"/>
      <c r="C655" s="19" t="str">
        <f>IFERROR(INDEX(MasterTable[],MATCH(SearchResults[[#This Row],[Search Result]],MasterTable[Search Rank],0),1),"")</f>
        <v/>
      </c>
      <c r="D655" s="19" t="str">
        <f>IFERROR(INDEX(MasterTable[],MATCH(SearchResults[[#This Row],[Search Result]],MasterTable[Search Rank],0),2),"")</f>
        <v/>
      </c>
      <c r="E655" s="19" t="str">
        <f>IFERROR(INDEX(MasterTable[],MATCH(SearchResults[[#This Row],[Search Result]],MasterTable[Search Rank],0),3),"")</f>
        <v/>
      </c>
      <c r="F655" s="20" t="str">
        <f>IFERROR(INDEX(MasterTable[],MATCH(SearchResults[[#This Row],[Search Result]],MasterTable[Search Rank],0),4),"")</f>
        <v/>
      </c>
      <c r="G655" s="20" t="str">
        <f>IFERROR(INDEX(MasterTable[],MATCH(SearchResults[[#This Row],[Search Result]],MasterTable[Search Rank],0),5),"")</f>
        <v/>
      </c>
      <c r="H655" s="20" t="str">
        <f>IFERROR(INDEX(MasterTable[],MATCH(SearchResults[[#This Row],[Search Result]],MasterTable[Search Rank],0),6),"")</f>
        <v/>
      </c>
      <c r="I655" s="20" t="str">
        <f>IFERROR(INDEX(MasterTable[],MATCH(SearchResults[[#This Row],[Search Result]],MasterTable[Search Rank],0),7),"")</f>
        <v/>
      </c>
    </row>
    <row r="656" spans="2:9" ht="41.25" customHeight="1" x14ac:dyDescent="0.2">
      <c r="B656" s="4"/>
      <c r="C656" s="19" t="str">
        <f>IFERROR(INDEX(MasterTable[],MATCH(SearchResults[[#This Row],[Search Result]],MasterTable[Search Rank],0),1),"")</f>
        <v/>
      </c>
      <c r="D656" s="19" t="str">
        <f>IFERROR(INDEX(MasterTable[],MATCH(SearchResults[[#This Row],[Search Result]],MasterTable[Search Rank],0),2),"")</f>
        <v/>
      </c>
      <c r="E656" s="19" t="str">
        <f>IFERROR(INDEX(MasterTable[],MATCH(SearchResults[[#This Row],[Search Result]],MasterTable[Search Rank],0),3),"")</f>
        <v/>
      </c>
      <c r="F656" s="20" t="str">
        <f>IFERROR(INDEX(MasterTable[],MATCH(SearchResults[[#This Row],[Search Result]],MasterTable[Search Rank],0),4),"")</f>
        <v/>
      </c>
      <c r="G656" s="20" t="str">
        <f>IFERROR(INDEX(MasterTable[],MATCH(SearchResults[[#This Row],[Search Result]],MasterTable[Search Rank],0),5),"")</f>
        <v/>
      </c>
      <c r="H656" s="20" t="str">
        <f>IFERROR(INDEX(MasterTable[],MATCH(SearchResults[[#This Row],[Search Result]],MasterTable[Search Rank],0),6),"")</f>
        <v/>
      </c>
      <c r="I656" s="20" t="str">
        <f>IFERROR(INDEX(MasterTable[],MATCH(SearchResults[[#This Row],[Search Result]],MasterTable[Search Rank],0),7),"")</f>
        <v/>
      </c>
    </row>
    <row r="657" spans="2:9" ht="41.25" customHeight="1" x14ac:dyDescent="0.2">
      <c r="B657" s="4"/>
      <c r="C657" s="19" t="str">
        <f>IFERROR(INDEX(MasterTable[],MATCH(SearchResults[[#This Row],[Search Result]],MasterTable[Search Rank],0),1),"")</f>
        <v/>
      </c>
      <c r="D657" s="19" t="str">
        <f>IFERROR(INDEX(MasterTable[],MATCH(SearchResults[[#This Row],[Search Result]],MasterTable[Search Rank],0),2),"")</f>
        <v/>
      </c>
      <c r="E657" s="19" t="str">
        <f>IFERROR(INDEX(MasterTable[],MATCH(SearchResults[[#This Row],[Search Result]],MasterTable[Search Rank],0),3),"")</f>
        <v/>
      </c>
      <c r="F657" s="20" t="str">
        <f>IFERROR(INDEX(MasterTable[],MATCH(SearchResults[[#This Row],[Search Result]],MasterTable[Search Rank],0),4),"")</f>
        <v/>
      </c>
      <c r="G657" s="20" t="str">
        <f>IFERROR(INDEX(MasterTable[],MATCH(SearchResults[[#This Row],[Search Result]],MasterTable[Search Rank],0),5),"")</f>
        <v/>
      </c>
      <c r="H657" s="20" t="str">
        <f>IFERROR(INDEX(MasterTable[],MATCH(SearchResults[[#This Row],[Search Result]],MasterTable[Search Rank],0),6),"")</f>
        <v/>
      </c>
      <c r="I657" s="20" t="str">
        <f>IFERROR(INDEX(MasterTable[],MATCH(SearchResults[[#This Row],[Search Result]],MasterTable[Search Rank],0),7),"")</f>
        <v/>
      </c>
    </row>
    <row r="658" spans="2:9" ht="41.25" customHeight="1" x14ac:dyDescent="0.2">
      <c r="B658" s="4"/>
      <c r="C658" s="19" t="str">
        <f>IFERROR(INDEX(MasterTable[],MATCH(SearchResults[[#This Row],[Search Result]],MasterTable[Search Rank],0),1),"")</f>
        <v/>
      </c>
      <c r="D658" s="19" t="str">
        <f>IFERROR(INDEX(MasterTable[],MATCH(SearchResults[[#This Row],[Search Result]],MasterTable[Search Rank],0),2),"")</f>
        <v/>
      </c>
      <c r="E658" s="19" t="str">
        <f>IFERROR(INDEX(MasterTable[],MATCH(SearchResults[[#This Row],[Search Result]],MasterTable[Search Rank],0),3),"")</f>
        <v/>
      </c>
      <c r="F658" s="20" t="str">
        <f>IFERROR(INDEX(MasterTable[],MATCH(SearchResults[[#This Row],[Search Result]],MasterTable[Search Rank],0),4),"")</f>
        <v/>
      </c>
      <c r="G658" s="20" t="str">
        <f>IFERROR(INDEX(MasterTable[],MATCH(SearchResults[[#This Row],[Search Result]],MasterTable[Search Rank],0),5),"")</f>
        <v/>
      </c>
      <c r="H658" s="20" t="str">
        <f>IFERROR(INDEX(MasterTable[],MATCH(SearchResults[[#This Row],[Search Result]],MasterTable[Search Rank],0),6),"")</f>
        <v/>
      </c>
      <c r="I658" s="20" t="str">
        <f>IFERROR(INDEX(MasterTable[],MATCH(SearchResults[[#This Row],[Search Result]],MasterTable[Search Rank],0),7),"")</f>
        <v/>
      </c>
    </row>
    <row r="659" spans="2:9" ht="41.25" customHeight="1" x14ac:dyDescent="0.2">
      <c r="B659" s="4"/>
      <c r="C659" s="19" t="str">
        <f>IFERROR(INDEX(MasterTable[],MATCH(SearchResults[[#This Row],[Search Result]],MasterTable[Search Rank],0),1),"")</f>
        <v/>
      </c>
      <c r="D659" s="19" t="str">
        <f>IFERROR(INDEX(MasterTable[],MATCH(SearchResults[[#This Row],[Search Result]],MasterTable[Search Rank],0),2),"")</f>
        <v/>
      </c>
      <c r="E659" s="19" t="str">
        <f>IFERROR(INDEX(MasterTable[],MATCH(SearchResults[[#This Row],[Search Result]],MasterTable[Search Rank],0),3),"")</f>
        <v/>
      </c>
      <c r="F659" s="20" t="str">
        <f>IFERROR(INDEX(MasterTable[],MATCH(SearchResults[[#This Row],[Search Result]],MasterTable[Search Rank],0),4),"")</f>
        <v/>
      </c>
      <c r="G659" s="20" t="str">
        <f>IFERROR(INDEX(MasterTable[],MATCH(SearchResults[[#This Row],[Search Result]],MasterTable[Search Rank],0),5),"")</f>
        <v/>
      </c>
      <c r="H659" s="20" t="str">
        <f>IFERROR(INDEX(MasterTable[],MATCH(SearchResults[[#This Row],[Search Result]],MasterTable[Search Rank],0),6),"")</f>
        <v/>
      </c>
      <c r="I659" s="20" t="str">
        <f>IFERROR(INDEX(MasterTable[],MATCH(SearchResults[[#This Row],[Search Result]],MasterTable[Search Rank],0),7),"")</f>
        <v/>
      </c>
    </row>
    <row r="660" spans="2:9" ht="41.25" customHeight="1" x14ac:dyDescent="0.2">
      <c r="B660" s="4"/>
      <c r="C660" s="19" t="str">
        <f>IFERROR(INDEX(MasterTable[],MATCH(SearchResults[[#This Row],[Search Result]],MasterTable[Search Rank],0),1),"")</f>
        <v/>
      </c>
      <c r="D660" s="19" t="str">
        <f>IFERROR(INDEX(MasterTable[],MATCH(SearchResults[[#This Row],[Search Result]],MasterTable[Search Rank],0),2),"")</f>
        <v/>
      </c>
      <c r="E660" s="19" t="str">
        <f>IFERROR(INDEX(MasterTable[],MATCH(SearchResults[[#This Row],[Search Result]],MasterTable[Search Rank],0),3),"")</f>
        <v/>
      </c>
      <c r="F660" s="20" t="str">
        <f>IFERROR(INDEX(MasterTable[],MATCH(SearchResults[[#This Row],[Search Result]],MasterTable[Search Rank],0),4),"")</f>
        <v/>
      </c>
      <c r="G660" s="20" t="str">
        <f>IFERROR(INDEX(MasterTable[],MATCH(SearchResults[[#This Row],[Search Result]],MasterTable[Search Rank],0),5),"")</f>
        <v/>
      </c>
      <c r="H660" s="20" t="str">
        <f>IFERROR(INDEX(MasterTable[],MATCH(SearchResults[[#This Row],[Search Result]],MasterTable[Search Rank],0),6),"")</f>
        <v/>
      </c>
      <c r="I660" s="20" t="str">
        <f>IFERROR(INDEX(MasterTable[],MATCH(SearchResults[[#This Row],[Search Result]],MasterTable[Search Rank],0),7),"")</f>
        <v/>
      </c>
    </row>
    <row r="661" spans="2:9" ht="41.25" customHeight="1" x14ac:dyDescent="0.2">
      <c r="B661" s="4"/>
      <c r="C661" s="19" t="str">
        <f>IFERROR(INDEX(MasterTable[],MATCH(SearchResults[[#This Row],[Search Result]],MasterTable[Search Rank],0),1),"")</f>
        <v/>
      </c>
      <c r="D661" s="19" t="str">
        <f>IFERROR(INDEX(MasterTable[],MATCH(SearchResults[[#This Row],[Search Result]],MasterTable[Search Rank],0),2),"")</f>
        <v/>
      </c>
      <c r="E661" s="19" t="str">
        <f>IFERROR(INDEX(MasterTable[],MATCH(SearchResults[[#This Row],[Search Result]],MasterTable[Search Rank],0),3),"")</f>
        <v/>
      </c>
      <c r="F661" s="20" t="str">
        <f>IFERROR(INDEX(MasterTable[],MATCH(SearchResults[[#This Row],[Search Result]],MasterTable[Search Rank],0),4),"")</f>
        <v/>
      </c>
      <c r="G661" s="20" t="str">
        <f>IFERROR(INDEX(MasterTable[],MATCH(SearchResults[[#This Row],[Search Result]],MasterTable[Search Rank],0),5),"")</f>
        <v/>
      </c>
      <c r="H661" s="20" t="str">
        <f>IFERROR(INDEX(MasterTable[],MATCH(SearchResults[[#This Row],[Search Result]],MasterTable[Search Rank],0),6),"")</f>
        <v/>
      </c>
      <c r="I661" s="20" t="str">
        <f>IFERROR(INDEX(MasterTable[],MATCH(SearchResults[[#This Row],[Search Result]],MasterTable[Search Rank],0),7),"")</f>
        <v/>
      </c>
    </row>
    <row r="662" spans="2:9" ht="41.25" customHeight="1" x14ac:dyDescent="0.2">
      <c r="B662" s="4"/>
      <c r="C662" s="19" t="str">
        <f>IFERROR(INDEX(MasterTable[],MATCH(SearchResults[[#This Row],[Search Result]],MasterTable[Search Rank],0),1),"")</f>
        <v/>
      </c>
      <c r="D662" s="19" t="str">
        <f>IFERROR(INDEX(MasterTable[],MATCH(SearchResults[[#This Row],[Search Result]],MasterTable[Search Rank],0),2),"")</f>
        <v/>
      </c>
      <c r="E662" s="19" t="str">
        <f>IFERROR(INDEX(MasterTable[],MATCH(SearchResults[[#This Row],[Search Result]],MasterTable[Search Rank],0),3),"")</f>
        <v/>
      </c>
      <c r="F662" s="20" t="str">
        <f>IFERROR(INDEX(MasterTable[],MATCH(SearchResults[[#This Row],[Search Result]],MasterTable[Search Rank],0),4),"")</f>
        <v/>
      </c>
      <c r="G662" s="20" t="str">
        <f>IFERROR(INDEX(MasterTable[],MATCH(SearchResults[[#This Row],[Search Result]],MasterTable[Search Rank],0),5),"")</f>
        <v/>
      </c>
      <c r="H662" s="20" t="str">
        <f>IFERROR(INDEX(MasterTable[],MATCH(SearchResults[[#This Row],[Search Result]],MasterTable[Search Rank],0),6),"")</f>
        <v/>
      </c>
      <c r="I662" s="20" t="str">
        <f>IFERROR(INDEX(MasterTable[],MATCH(SearchResults[[#This Row],[Search Result]],MasterTable[Search Rank],0),7),"")</f>
        <v/>
      </c>
    </row>
    <row r="663" spans="2:9" ht="41.25" customHeight="1" x14ac:dyDescent="0.2">
      <c r="B663" s="4"/>
      <c r="C663" s="19" t="str">
        <f>IFERROR(INDEX(MasterTable[],MATCH(SearchResults[[#This Row],[Search Result]],MasterTable[Search Rank],0),1),"")</f>
        <v/>
      </c>
      <c r="D663" s="19" t="str">
        <f>IFERROR(INDEX(MasterTable[],MATCH(SearchResults[[#This Row],[Search Result]],MasterTable[Search Rank],0),2),"")</f>
        <v/>
      </c>
      <c r="E663" s="19" t="str">
        <f>IFERROR(INDEX(MasterTable[],MATCH(SearchResults[[#This Row],[Search Result]],MasterTable[Search Rank],0),3),"")</f>
        <v/>
      </c>
      <c r="F663" s="20" t="str">
        <f>IFERROR(INDEX(MasterTable[],MATCH(SearchResults[[#This Row],[Search Result]],MasterTable[Search Rank],0),4),"")</f>
        <v/>
      </c>
      <c r="G663" s="20" t="str">
        <f>IFERROR(INDEX(MasterTable[],MATCH(SearchResults[[#This Row],[Search Result]],MasterTable[Search Rank],0),5),"")</f>
        <v/>
      </c>
      <c r="H663" s="20" t="str">
        <f>IFERROR(INDEX(MasterTable[],MATCH(SearchResults[[#This Row],[Search Result]],MasterTable[Search Rank],0),6),"")</f>
        <v/>
      </c>
      <c r="I663" s="20" t="str">
        <f>IFERROR(INDEX(MasterTable[],MATCH(SearchResults[[#This Row],[Search Result]],MasterTable[Search Rank],0),7),"")</f>
        <v/>
      </c>
    </row>
    <row r="664" spans="2:9" ht="41.25" customHeight="1" x14ac:dyDescent="0.2">
      <c r="B664" s="4"/>
      <c r="C664" s="19" t="str">
        <f>IFERROR(INDEX(MasterTable[],MATCH(SearchResults[[#This Row],[Search Result]],MasterTable[Search Rank],0),1),"")</f>
        <v/>
      </c>
      <c r="D664" s="19" t="str">
        <f>IFERROR(INDEX(MasterTable[],MATCH(SearchResults[[#This Row],[Search Result]],MasterTable[Search Rank],0),2),"")</f>
        <v/>
      </c>
      <c r="E664" s="19" t="str">
        <f>IFERROR(INDEX(MasterTable[],MATCH(SearchResults[[#This Row],[Search Result]],MasterTable[Search Rank],0),3),"")</f>
        <v/>
      </c>
      <c r="F664" s="20" t="str">
        <f>IFERROR(INDEX(MasterTable[],MATCH(SearchResults[[#This Row],[Search Result]],MasterTable[Search Rank],0),4),"")</f>
        <v/>
      </c>
      <c r="G664" s="20" t="str">
        <f>IFERROR(INDEX(MasterTable[],MATCH(SearchResults[[#This Row],[Search Result]],MasterTable[Search Rank],0),5),"")</f>
        <v/>
      </c>
      <c r="H664" s="20" t="str">
        <f>IFERROR(INDEX(MasterTable[],MATCH(SearchResults[[#This Row],[Search Result]],MasterTable[Search Rank],0),6),"")</f>
        <v/>
      </c>
      <c r="I664" s="20" t="str">
        <f>IFERROR(INDEX(MasterTable[],MATCH(SearchResults[[#This Row],[Search Result]],MasterTable[Search Rank],0),7),"")</f>
        <v/>
      </c>
    </row>
    <row r="665" spans="2:9" ht="41.25" customHeight="1" x14ac:dyDescent="0.2">
      <c r="B665" s="4"/>
      <c r="C665" s="19" t="str">
        <f>IFERROR(INDEX(MasterTable[],MATCH(SearchResults[[#This Row],[Search Result]],MasterTable[Search Rank],0),1),"")</f>
        <v/>
      </c>
      <c r="D665" s="19" t="str">
        <f>IFERROR(INDEX(MasterTable[],MATCH(SearchResults[[#This Row],[Search Result]],MasterTable[Search Rank],0),2),"")</f>
        <v/>
      </c>
      <c r="E665" s="19" t="str">
        <f>IFERROR(INDEX(MasterTable[],MATCH(SearchResults[[#This Row],[Search Result]],MasterTable[Search Rank],0),3),"")</f>
        <v/>
      </c>
      <c r="F665" s="20" t="str">
        <f>IFERROR(INDEX(MasterTable[],MATCH(SearchResults[[#This Row],[Search Result]],MasterTable[Search Rank],0),4),"")</f>
        <v/>
      </c>
      <c r="G665" s="20" t="str">
        <f>IFERROR(INDEX(MasterTable[],MATCH(SearchResults[[#This Row],[Search Result]],MasterTable[Search Rank],0),5),"")</f>
        <v/>
      </c>
      <c r="H665" s="20" t="str">
        <f>IFERROR(INDEX(MasterTable[],MATCH(SearchResults[[#This Row],[Search Result]],MasterTable[Search Rank],0),6),"")</f>
        <v/>
      </c>
      <c r="I665" s="20" t="str">
        <f>IFERROR(INDEX(MasterTable[],MATCH(SearchResults[[#This Row],[Search Result]],MasterTable[Search Rank],0),7),"")</f>
        <v/>
      </c>
    </row>
    <row r="666" spans="2:9" ht="41.25" customHeight="1" x14ac:dyDescent="0.2">
      <c r="B666" s="4"/>
      <c r="C666" s="19" t="str">
        <f>IFERROR(INDEX(MasterTable[],MATCH(SearchResults[[#This Row],[Search Result]],MasterTable[Search Rank],0),1),"")</f>
        <v/>
      </c>
      <c r="D666" s="19" t="str">
        <f>IFERROR(INDEX(MasterTable[],MATCH(SearchResults[[#This Row],[Search Result]],MasterTable[Search Rank],0),2),"")</f>
        <v/>
      </c>
      <c r="E666" s="19" t="str">
        <f>IFERROR(INDEX(MasterTable[],MATCH(SearchResults[[#This Row],[Search Result]],MasterTable[Search Rank],0),3),"")</f>
        <v/>
      </c>
      <c r="F666" s="20" t="str">
        <f>IFERROR(INDEX(MasterTable[],MATCH(SearchResults[[#This Row],[Search Result]],MasterTable[Search Rank],0),4),"")</f>
        <v/>
      </c>
      <c r="G666" s="20" t="str">
        <f>IFERROR(INDEX(MasterTable[],MATCH(SearchResults[[#This Row],[Search Result]],MasterTable[Search Rank],0),5),"")</f>
        <v/>
      </c>
      <c r="H666" s="20" t="str">
        <f>IFERROR(INDEX(MasterTable[],MATCH(SearchResults[[#This Row],[Search Result]],MasterTable[Search Rank],0),6),"")</f>
        <v/>
      </c>
      <c r="I666" s="20" t="str">
        <f>IFERROR(INDEX(MasterTable[],MATCH(SearchResults[[#This Row],[Search Result]],MasterTable[Search Rank],0),7),"")</f>
        <v/>
      </c>
    </row>
    <row r="667" spans="2:9" ht="41.25" customHeight="1" x14ac:dyDescent="0.2">
      <c r="B667" s="4"/>
      <c r="C667" s="19" t="str">
        <f>IFERROR(INDEX(MasterTable[],MATCH(SearchResults[[#This Row],[Search Result]],MasterTable[Search Rank],0),1),"")</f>
        <v/>
      </c>
      <c r="D667" s="19" t="str">
        <f>IFERROR(INDEX(MasterTable[],MATCH(SearchResults[[#This Row],[Search Result]],MasterTable[Search Rank],0),2),"")</f>
        <v/>
      </c>
      <c r="E667" s="19" t="str">
        <f>IFERROR(INDEX(MasterTable[],MATCH(SearchResults[[#This Row],[Search Result]],MasterTable[Search Rank],0),3),"")</f>
        <v/>
      </c>
      <c r="F667" s="20" t="str">
        <f>IFERROR(INDEX(MasterTable[],MATCH(SearchResults[[#This Row],[Search Result]],MasterTable[Search Rank],0),4),"")</f>
        <v/>
      </c>
      <c r="G667" s="20" t="str">
        <f>IFERROR(INDEX(MasterTable[],MATCH(SearchResults[[#This Row],[Search Result]],MasterTable[Search Rank],0),5),"")</f>
        <v/>
      </c>
      <c r="H667" s="20" t="str">
        <f>IFERROR(INDEX(MasterTable[],MATCH(SearchResults[[#This Row],[Search Result]],MasterTable[Search Rank],0),6),"")</f>
        <v/>
      </c>
      <c r="I667" s="20" t="str">
        <f>IFERROR(INDEX(MasterTable[],MATCH(SearchResults[[#This Row],[Search Result]],MasterTable[Search Rank],0),7),"")</f>
        <v/>
      </c>
    </row>
    <row r="668" spans="2:9" ht="41.25" customHeight="1" x14ac:dyDescent="0.2">
      <c r="B668" s="4"/>
      <c r="C668" s="19" t="str">
        <f>IFERROR(INDEX(MasterTable[],MATCH(SearchResults[[#This Row],[Search Result]],MasterTable[Search Rank],0),1),"")</f>
        <v/>
      </c>
      <c r="D668" s="19" t="str">
        <f>IFERROR(INDEX(MasterTable[],MATCH(SearchResults[[#This Row],[Search Result]],MasterTable[Search Rank],0),2),"")</f>
        <v/>
      </c>
      <c r="E668" s="19" t="str">
        <f>IFERROR(INDEX(MasterTable[],MATCH(SearchResults[[#This Row],[Search Result]],MasterTable[Search Rank],0),3),"")</f>
        <v/>
      </c>
      <c r="F668" s="20" t="str">
        <f>IFERROR(INDEX(MasterTable[],MATCH(SearchResults[[#This Row],[Search Result]],MasterTable[Search Rank],0),4),"")</f>
        <v/>
      </c>
      <c r="G668" s="20" t="str">
        <f>IFERROR(INDEX(MasterTable[],MATCH(SearchResults[[#This Row],[Search Result]],MasterTable[Search Rank],0),5),"")</f>
        <v/>
      </c>
      <c r="H668" s="20" t="str">
        <f>IFERROR(INDEX(MasterTable[],MATCH(SearchResults[[#This Row],[Search Result]],MasterTable[Search Rank],0),6),"")</f>
        <v/>
      </c>
      <c r="I668" s="20" t="str">
        <f>IFERROR(INDEX(MasterTable[],MATCH(SearchResults[[#This Row],[Search Result]],MasterTable[Search Rank],0),7),"")</f>
        <v/>
      </c>
    </row>
    <row r="669" spans="2:9" ht="41.25" customHeight="1" x14ac:dyDescent="0.2">
      <c r="B669" s="4"/>
      <c r="C669" s="19" t="str">
        <f>IFERROR(INDEX(MasterTable[],MATCH(SearchResults[[#This Row],[Search Result]],MasterTable[Search Rank],0),1),"")</f>
        <v/>
      </c>
      <c r="D669" s="19" t="str">
        <f>IFERROR(INDEX(MasterTable[],MATCH(SearchResults[[#This Row],[Search Result]],MasterTable[Search Rank],0),2),"")</f>
        <v/>
      </c>
      <c r="E669" s="19" t="str">
        <f>IFERROR(INDEX(MasterTable[],MATCH(SearchResults[[#This Row],[Search Result]],MasterTable[Search Rank],0),3),"")</f>
        <v/>
      </c>
      <c r="F669" s="20" t="str">
        <f>IFERROR(INDEX(MasterTable[],MATCH(SearchResults[[#This Row],[Search Result]],MasterTable[Search Rank],0),4),"")</f>
        <v/>
      </c>
      <c r="G669" s="20" t="str">
        <f>IFERROR(INDEX(MasterTable[],MATCH(SearchResults[[#This Row],[Search Result]],MasterTable[Search Rank],0),5),"")</f>
        <v/>
      </c>
      <c r="H669" s="20" t="str">
        <f>IFERROR(INDEX(MasterTable[],MATCH(SearchResults[[#This Row],[Search Result]],MasterTable[Search Rank],0),6),"")</f>
        <v/>
      </c>
      <c r="I669" s="20" t="str">
        <f>IFERROR(INDEX(MasterTable[],MATCH(SearchResults[[#This Row],[Search Result]],MasterTable[Search Rank],0),7),"")</f>
        <v/>
      </c>
    </row>
    <row r="670" spans="2:9" ht="41.25" customHeight="1" x14ac:dyDescent="0.2">
      <c r="B670" s="4"/>
      <c r="C670" s="19" t="str">
        <f>IFERROR(INDEX(MasterTable[],MATCH(SearchResults[[#This Row],[Search Result]],MasterTable[Search Rank],0),1),"")</f>
        <v/>
      </c>
      <c r="D670" s="19" t="str">
        <f>IFERROR(INDEX(MasterTable[],MATCH(SearchResults[[#This Row],[Search Result]],MasterTable[Search Rank],0),2),"")</f>
        <v/>
      </c>
      <c r="E670" s="19" t="str">
        <f>IFERROR(INDEX(MasterTable[],MATCH(SearchResults[[#This Row],[Search Result]],MasterTable[Search Rank],0),3),"")</f>
        <v/>
      </c>
      <c r="F670" s="20" t="str">
        <f>IFERROR(INDEX(MasterTable[],MATCH(SearchResults[[#This Row],[Search Result]],MasterTable[Search Rank],0),4),"")</f>
        <v/>
      </c>
      <c r="G670" s="20" t="str">
        <f>IFERROR(INDEX(MasterTable[],MATCH(SearchResults[[#This Row],[Search Result]],MasterTable[Search Rank],0),5),"")</f>
        <v/>
      </c>
      <c r="H670" s="20" t="str">
        <f>IFERROR(INDEX(MasterTable[],MATCH(SearchResults[[#This Row],[Search Result]],MasterTable[Search Rank],0),6),"")</f>
        <v/>
      </c>
      <c r="I670" s="20" t="str">
        <f>IFERROR(INDEX(MasterTable[],MATCH(SearchResults[[#This Row],[Search Result]],MasterTable[Search Rank],0),7),"")</f>
        <v/>
      </c>
    </row>
    <row r="671" spans="2:9" ht="41.25" customHeight="1" x14ac:dyDescent="0.2">
      <c r="B671" s="4"/>
      <c r="C671" s="19" t="str">
        <f>IFERROR(INDEX(MasterTable[],MATCH(SearchResults[[#This Row],[Search Result]],MasterTable[Search Rank],0),1),"")</f>
        <v/>
      </c>
      <c r="D671" s="19" t="str">
        <f>IFERROR(INDEX(MasterTable[],MATCH(SearchResults[[#This Row],[Search Result]],MasterTable[Search Rank],0),2),"")</f>
        <v/>
      </c>
      <c r="E671" s="19" t="str">
        <f>IFERROR(INDEX(MasterTable[],MATCH(SearchResults[[#This Row],[Search Result]],MasterTable[Search Rank],0),3),"")</f>
        <v/>
      </c>
      <c r="F671" s="20" t="str">
        <f>IFERROR(INDEX(MasterTable[],MATCH(SearchResults[[#This Row],[Search Result]],MasterTable[Search Rank],0),4),"")</f>
        <v/>
      </c>
      <c r="G671" s="20" t="str">
        <f>IFERROR(INDEX(MasterTable[],MATCH(SearchResults[[#This Row],[Search Result]],MasterTable[Search Rank],0),5),"")</f>
        <v/>
      </c>
      <c r="H671" s="20" t="str">
        <f>IFERROR(INDEX(MasterTable[],MATCH(SearchResults[[#This Row],[Search Result]],MasterTable[Search Rank],0),6),"")</f>
        <v/>
      </c>
      <c r="I671" s="20" t="str">
        <f>IFERROR(INDEX(MasterTable[],MATCH(SearchResults[[#This Row],[Search Result]],MasterTable[Search Rank],0),7),"")</f>
        <v/>
      </c>
    </row>
    <row r="672" spans="2:9" ht="41.25" customHeight="1" x14ac:dyDescent="0.2">
      <c r="B672" s="4"/>
      <c r="C672" s="19" t="str">
        <f>IFERROR(INDEX(MasterTable[],MATCH(SearchResults[[#This Row],[Search Result]],MasterTable[Search Rank],0),1),"")</f>
        <v/>
      </c>
      <c r="D672" s="19" t="str">
        <f>IFERROR(INDEX(MasterTable[],MATCH(SearchResults[[#This Row],[Search Result]],MasterTable[Search Rank],0),2),"")</f>
        <v/>
      </c>
      <c r="E672" s="19" t="str">
        <f>IFERROR(INDEX(MasterTable[],MATCH(SearchResults[[#This Row],[Search Result]],MasterTable[Search Rank],0),3),"")</f>
        <v/>
      </c>
      <c r="F672" s="20" t="str">
        <f>IFERROR(INDEX(MasterTable[],MATCH(SearchResults[[#This Row],[Search Result]],MasterTable[Search Rank],0),4),"")</f>
        <v/>
      </c>
      <c r="G672" s="20" t="str">
        <f>IFERROR(INDEX(MasterTable[],MATCH(SearchResults[[#This Row],[Search Result]],MasterTable[Search Rank],0),5),"")</f>
        <v/>
      </c>
      <c r="H672" s="20" t="str">
        <f>IFERROR(INDEX(MasterTable[],MATCH(SearchResults[[#This Row],[Search Result]],MasterTable[Search Rank],0),6),"")</f>
        <v/>
      </c>
      <c r="I672" s="20" t="str">
        <f>IFERROR(INDEX(MasterTable[],MATCH(SearchResults[[#This Row],[Search Result]],MasterTable[Search Rank],0),7),"")</f>
        <v/>
      </c>
    </row>
    <row r="673" spans="2:9" ht="41.25" customHeight="1" x14ac:dyDescent="0.2">
      <c r="B673" s="4"/>
      <c r="C673" s="19" t="str">
        <f>IFERROR(INDEX(MasterTable[],MATCH(SearchResults[[#This Row],[Search Result]],MasterTable[Search Rank],0),1),"")</f>
        <v/>
      </c>
      <c r="D673" s="19" t="str">
        <f>IFERROR(INDEX(MasterTable[],MATCH(SearchResults[[#This Row],[Search Result]],MasterTable[Search Rank],0),2),"")</f>
        <v/>
      </c>
      <c r="E673" s="19" t="str">
        <f>IFERROR(INDEX(MasterTable[],MATCH(SearchResults[[#This Row],[Search Result]],MasterTable[Search Rank],0),3),"")</f>
        <v/>
      </c>
      <c r="F673" s="20" t="str">
        <f>IFERROR(INDEX(MasterTable[],MATCH(SearchResults[[#This Row],[Search Result]],MasterTable[Search Rank],0),4),"")</f>
        <v/>
      </c>
      <c r="G673" s="20" t="str">
        <f>IFERROR(INDEX(MasterTable[],MATCH(SearchResults[[#This Row],[Search Result]],MasterTable[Search Rank],0),5),"")</f>
        <v/>
      </c>
      <c r="H673" s="20" t="str">
        <f>IFERROR(INDEX(MasterTable[],MATCH(SearchResults[[#This Row],[Search Result]],MasterTable[Search Rank],0),6),"")</f>
        <v/>
      </c>
      <c r="I673" s="20" t="str">
        <f>IFERROR(INDEX(MasterTable[],MATCH(SearchResults[[#This Row],[Search Result]],MasterTable[Search Rank],0),7),"")</f>
        <v/>
      </c>
    </row>
    <row r="674" spans="2:9" ht="41.25" customHeight="1" x14ac:dyDescent="0.2">
      <c r="B674" s="4"/>
      <c r="C674" s="19" t="str">
        <f>IFERROR(INDEX(MasterTable[],MATCH(SearchResults[[#This Row],[Search Result]],MasterTable[Search Rank],0),1),"")</f>
        <v/>
      </c>
      <c r="D674" s="19" t="str">
        <f>IFERROR(INDEX(MasterTable[],MATCH(SearchResults[[#This Row],[Search Result]],MasterTable[Search Rank],0),2),"")</f>
        <v/>
      </c>
      <c r="E674" s="19" t="str">
        <f>IFERROR(INDEX(MasterTable[],MATCH(SearchResults[[#This Row],[Search Result]],MasterTable[Search Rank],0),3),"")</f>
        <v/>
      </c>
      <c r="F674" s="20" t="str">
        <f>IFERROR(INDEX(MasterTable[],MATCH(SearchResults[[#This Row],[Search Result]],MasterTable[Search Rank],0),4),"")</f>
        <v/>
      </c>
      <c r="G674" s="20" t="str">
        <f>IFERROR(INDEX(MasterTable[],MATCH(SearchResults[[#This Row],[Search Result]],MasterTable[Search Rank],0),5),"")</f>
        <v/>
      </c>
      <c r="H674" s="20" t="str">
        <f>IFERROR(INDEX(MasterTable[],MATCH(SearchResults[[#This Row],[Search Result]],MasterTable[Search Rank],0),6),"")</f>
        <v/>
      </c>
      <c r="I674" s="20" t="str">
        <f>IFERROR(INDEX(MasterTable[],MATCH(SearchResults[[#This Row],[Search Result]],MasterTable[Search Rank],0),7),"")</f>
        <v/>
      </c>
    </row>
    <row r="675" spans="2:9" ht="41.25" customHeight="1" x14ac:dyDescent="0.2">
      <c r="B675" s="4"/>
      <c r="C675" s="19" t="str">
        <f>IFERROR(INDEX(MasterTable[],MATCH(SearchResults[[#This Row],[Search Result]],MasterTable[Search Rank],0),1),"")</f>
        <v/>
      </c>
      <c r="D675" s="19" t="str">
        <f>IFERROR(INDEX(MasterTable[],MATCH(SearchResults[[#This Row],[Search Result]],MasterTable[Search Rank],0),2),"")</f>
        <v/>
      </c>
      <c r="E675" s="19" t="str">
        <f>IFERROR(INDEX(MasterTable[],MATCH(SearchResults[[#This Row],[Search Result]],MasterTable[Search Rank],0),3),"")</f>
        <v/>
      </c>
      <c r="F675" s="20" t="str">
        <f>IFERROR(INDEX(MasterTable[],MATCH(SearchResults[[#This Row],[Search Result]],MasterTable[Search Rank],0),4),"")</f>
        <v/>
      </c>
      <c r="G675" s="20" t="str">
        <f>IFERROR(INDEX(MasterTable[],MATCH(SearchResults[[#This Row],[Search Result]],MasterTable[Search Rank],0),5),"")</f>
        <v/>
      </c>
      <c r="H675" s="20" t="str">
        <f>IFERROR(INDEX(MasterTable[],MATCH(SearchResults[[#This Row],[Search Result]],MasterTable[Search Rank],0),6),"")</f>
        <v/>
      </c>
      <c r="I675" s="20" t="str">
        <f>IFERROR(INDEX(MasterTable[],MATCH(SearchResults[[#This Row],[Search Result]],MasterTable[Search Rank],0),7),"")</f>
        <v/>
      </c>
    </row>
    <row r="676" spans="2:9" ht="41.25" customHeight="1" x14ac:dyDescent="0.2">
      <c r="B676" s="4"/>
      <c r="C676" s="19" t="str">
        <f>IFERROR(INDEX(MasterTable[],MATCH(SearchResults[[#This Row],[Search Result]],MasterTable[Search Rank],0),1),"")</f>
        <v/>
      </c>
      <c r="D676" s="19" t="str">
        <f>IFERROR(INDEX(MasterTable[],MATCH(SearchResults[[#This Row],[Search Result]],MasterTable[Search Rank],0),2),"")</f>
        <v/>
      </c>
      <c r="E676" s="19" t="str">
        <f>IFERROR(INDEX(MasterTable[],MATCH(SearchResults[[#This Row],[Search Result]],MasterTable[Search Rank],0),3),"")</f>
        <v/>
      </c>
      <c r="F676" s="20" t="str">
        <f>IFERROR(INDEX(MasterTable[],MATCH(SearchResults[[#This Row],[Search Result]],MasterTable[Search Rank],0),4),"")</f>
        <v/>
      </c>
      <c r="G676" s="20" t="str">
        <f>IFERROR(INDEX(MasterTable[],MATCH(SearchResults[[#This Row],[Search Result]],MasterTable[Search Rank],0),5),"")</f>
        <v/>
      </c>
      <c r="H676" s="20" t="str">
        <f>IFERROR(INDEX(MasterTable[],MATCH(SearchResults[[#This Row],[Search Result]],MasterTable[Search Rank],0),6),"")</f>
        <v/>
      </c>
      <c r="I676" s="20" t="str">
        <f>IFERROR(INDEX(MasterTable[],MATCH(SearchResults[[#This Row],[Search Result]],MasterTable[Search Rank],0),7),"")</f>
        <v/>
      </c>
    </row>
    <row r="677" spans="2:9" ht="41.25" customHeight="1" x14ac:dyDescent="0.2">
      <c r="B677" s="4"/>
      <c r="C677" s="19" t="str">
        <f>IFERROR(INDEX(MasterTable[],MATCH(SearchResults[[#This Row],[Search Result]],MasterTable[Search Rank],0),1),"")</f>
        <v/>
      </c>
      <c r="D677" s="19" t="str">
        <f>IFERROR(INDEX(MasterTable[],MATCH(SearchResults[[#This Row],[Search Result]],MasterTable[Search Rank],0),2),"")</f>
        <v/>
      </c>
      <c r="E677" s="19" t="str">
        <f>IFERROR(INDEX(MasterTable[],MATCH(SearchResults[[#This Row],[Search Result]],MasterTable[Search Rank],0),3),"")</f>
        <v/>
      </c>
      <c r="F677" s="20" t="str">
        <f>IFERROR(INDEX(MasterTable[],MATCH(SearchResults[[#This Row],[Search Result]],MasterTable[Search Rank],0),4),"")</f>
        <v/>
      </c>
      <c r="G677" s="20" t="str">
        <f>IFERROR(INDEX(MasterTable[],MATCH(SearchResults[[#This Row],[Search Result]],MasterTable[Search Rank],0),5),"")</f>
        <v/>
      </c>
      <c r="H677" s="20" t="str">
        <f>IFERROR(INDEX(MasterTable[],MATCH(SearchResults[[#This Row],[Search Result]],MasterTable[Search Rank],0),6),"")</f>
        <v/>
      </c>
      <c r="I677" s="20" t="str">
        <f>IFERROR(INDEX(MasterTable[],MATCH(SearchResults[[#This Row],[Search Result]],MasterTable[Search Rank],0),7),"")</f>
        <v/>
      </c>
    </row>
    <row r="678" spans="2:9" ht="41.25" customHeight="1" x14ac:dyDescent="0.2">
      <c r="B678" s="4"/>
      <c r="C678" s="19" t="str">
        <f>IFERROR(INDEX(MasterTable[],MATCH(SearchResults[[#This Row],[Search Result]],MasterTable[Search Rank],0),1),"")</f>
        <v/>
      </c>
      <c r="D678" s="19" t="str">
        <f>IFERROR(INDEX(MasterTable[],MATCH(SearchResults[[#This Row],[Search Result]],MasterTable[Search Rank],0),2),"")</f>
        <v/>
      </c>
      <c r="E678" s="19" t="str">
        <f>IFERROR(INDEX(MasterTable[],MATCH(SearchResults[[#This Row],[Search Result]],MasterTable[Search Rank],0),3),"")</f>
        <v/>
      </c>
      <c r="F678" s="20" t="str">
        <f>IFERROR(INDEX(MasterTable[],MATCH(SearchResults[[#This Row],[Search Result]],MasterTable[Search Rank],0),4),"")</f>
        <v/>
      </c>
      <c r="G678" s="20" t="str">
        <f>IFERROR(INDEX(MasterTable[],MATCH(SearchResults[[#This Row],[Search Result]],MasterTable[Search Rank],0),5),"")</f>
        <v/>
      </c>
      <c r="H678" s="20" t="str">
        <f>IFERROR(INDEX(MasterTable[],MATCH(SearchResults[[#This Row],[Search Result]],MasterTable[Search Rank],0),6),"")</f>
        <v/>
      </c>
      <c r="I678" s="20" t="str">
        <f>IFERROR(INDEX(MasterTable[],MATCH(SearchResults[[#This Row],[Search Result]],MasterTable[Search Rank],0),7),"")</f>
        <v/>
      </c>
    </row>
    <row r="679" spans="2:9" ht="41.25" customHeight="1" x14ac:dyDescent="0.2">
      <c r="B679" s="4"/>
      <c r="C679" s="19" t="str">
        <f>IFERROR(INDEX(MasterTable[],MATCH(SearchResults[[#This Row],[Search Result]],MasterTable[Search Rank],0),1),"")</f>
        <v/>
      </c>
      <c r="D679" s="19" t="str">
        <f>IFERROR(INDEX(MasterTable[],MATCH(SearchResults[[#This Row],[Search Result]],MasterTable[Search Rank],0),2),"")</f>
        <v/>
      </c>
      <c r="E679" s="19" t="str">
        <f>IFERROR(INDEX(MasterTable[],MATCH(SearchResults[[#This Row],[Search Result]],MasterTable[Search Rank],0),3),"")</f>
        <v/>
      </c>
      <c r="F679" s="20" t="str">
        <f>IFERROR(INDEX(MasterTable[],MATCH(SearchResults[[#This Row],[Search Result]],MasterTable[Search Rank],0),4),"")</f>
        <v/>
      </c>
      <c r="G679" s="20" t="str">
        <f>IFERROR(INDEX(MasterTable[],MATCH(SearchResults[[#This Row],[Search Result]],MasterTable[Search Rank],0),5),"")</f>
        <v/>
      </c>
      <c r="H679" s="20" t="str">
        <f>IFERROR(INDEX(MasterTable[],MATCH(SearchResults[[#This Row],[Search Result]],MasterTable[Search Rank],0),6),"")</f>
        <v/>
      </c>
      <c r="I679" s="20" t="str">
        <f>IFERROR(INDEX(MasterTable[],MATCH(SearchResults[[#This Row],[Search Result]],MasterTable[Search Rank],0),7),"")</f>
        <v/>
      </c>
    </row>
    <row r="680" spans="2:9" ht="41.25" customHeight="1" x14ac:dyDescent="0.2">
      <c r="B680" s="4"/>
      <c r="C680" s="19" t="str">
        <f>IFERROR(INDEX(MasterTable[],MATCH(SearchResults[[#This Row],[Search Result]],MasterTable[Search Rank],0),1),"")</f>
        <v/>
      </c>
      <c r="D680" s="19" t="str">
        <f>IFERROR(INDEX(MasterTable[],MATCH(SearchResults[[#This Row],[Search Result]],MasterTable[Search Rank],0),2),"")</f>
        <v/>
      </c>
      <c r="E680" s="19" t="str">
        <f>IFERROR(INDEX(MasterTable[],MATCH(SearchResults[[#This Row],[Search Result]],MasterTable[Search Rank],0),3),"")</f>
        <v/>
      </c>
      <c r="F680" s="20" t="str">
        <f>IFERROR(INDEX(MasterTable[],MATCH(SearchResults[[#This Row],[Search Result]],MasterTable[Search Rank],0),4),"")</f>
        <v/>
      </c>
      <c r="G680" s="20" t="str">
        <f>IFERROR(INDEX(MasterTable[],MATCH(SearchResults[[#This Row],[Search Result]],MasterTable[Search Rank],0),5),"")</f>
        <v/>
      </c>
      <c r="H680" s="20" t="str">
        <f>IFERROR(INDEX(MasterTable[],MATCH(SearchResults[[#This Row],[Search Result]],MasterTable[Search Rank],0),6),"")</f>
        <v/>
      </c>
      <c r="I680" s="20" t="str">
        <f>IFERROR(INDEX(MasterTable[],MATCH(SearchResults[[#This Row],[Search Result]],MasterTable[Search Rank],0),7),"")</f>
        <v/>
      </c>
    </row>
    <row r="681" spans="2:9" ht="41.25" customHeight="1" x14ac:dyDescent="0.2">
      <c r="B681" s="4"/>
      <c r="C681" s="19" t="str">
        <f>IFERROR(INDEX(MasterTable[],MATCH(SearchResults[[#This Row],[Search Result]],MasterTable[Search Rank],0),1),"")</f>
        <v/>
      </c>
      <c r="D681" s="19" t="str">
        <f>IFERROR(INDEX(MasterTable[],MATCH(SearchResults[[#This Row],[Search Result]],MasterTable[Search Rank],0),2),"")</f>
        <v/>
      </c>
      <c r="E681" s="19" t="str">
        <f>IFERROR(INDEX(MasterTable[],MATCH(SearchResults[[#This Row],[Search Result]],MasterTable[Search Rank],0),3),"")</f>
        <v/>
      </c>
      <c r="F681" s="20" t="str">
        <f>IFERROR(INDEX(MasterTable[],MATCH(SearchResults[[#This Row],[Search Result]],MasterTable[Search Rank],0),4),"")</f>
        <v/>
      </c>
      <c r="G681" s="20" t="str">
        <f>IFERROR(INDEX(MasterTable[],MATCH(SearchResults[[#This Row],[Search Result]],MasterTable[Search Rank],0),5),"")</f>
        <v/>
      </c>
      <c r="H681" s="20" t="str">
        <f>IFERROR(INDEX(MasterTable[],MATCH(SearchResults[[#This Row],[Search Result]],MasterTable[Search Rank],0),6),"")</f>
        <v/>
      </c>
      <c r="I681" s="20" t="str">
        <f>IFERROR(INDEX(MasterTable[],MATCH(SearchResults[[#This Row],[Search Result]],MasterTable[Search Rank],0),7),"")</f>
        <v/>
      </c>
    </row>
    <row r="682" spans="2:9" ht="41.25" customHeight="1" x14ac:dyDescent="0.2">
      <c r="B682" s="4"/>
      <c r="C682" s="19" t="str">
        <f>IFERROR(INDEX(MasterTable[],MATCH(SearchResults[[#This Row],[Search Result]],MasterTable[Search Rank],0),1),"")</f>
        <v/>
      </c>
      <c r="D682" s="19" t="str">
        <f>IFERROR(INDEX(MasterTable[],MATCH(SearchResults[[#This Row],[Search Result]],MasterTable[Search Rank],0),2),"")</f>
        <v/>
      </c>
      <c r="E682" s="19" t="str">
        <f>IFERROR(INDEX(MasterTable[],MATCH(SearchResults[[#This Row],[Search Result]],MasterTable[Search Rank],0),3),"")</f>
        <v/>
      </c>
      <c r="F682" s="20" t="str">
        <f>IFERROR(INDEX(MasterTable[],MATCH(SearchResults[[#This Row],[Search Result]],MasterTable[Search Rank],0),4),"")</f>
        <v/>
      </c>
      <c r="G682" s="20" t="str">
        <f>IFERROR(INDEX(MasterTable[],MATCH(SearchResults[[#This Row],[Search Result]],MasterTable[Search Rank],0),5),"")</f>
        <v/>
      </c>
      <c r="H682" s="20" t="str">
        <f>IFERROR(INDEX(MasterTable[],MATCH(SearchResults[[#This Row],[Search Result]],MasterTable[Search Rank],0),6),"")</f>
        <v/>
      </c>
      <c r="I682" s="20" t="str">
        <f>IFERROR(INDEX(MasterTable[],MATCH(SearchResults[[#This Row],[Search Result]],MasterTable[Search Rank],0),7),"")</f>
        <v/>
      </c>
    </row>
    <row r="683" spans="2:9" ht="41.25" customHeight="1" x14ac:dyDescent="0.2">
      <c r="B683" s="4"/>
      <c r="C683" s="19" t="str">
        <f>IFERROR(INDEX(MasterTable[],MATCH(SearchResults[[#This Row],[Search Result]],MasterTable[Search Rank],0),1),"")</f>
        <v/>
      </c>
      <c r="D683" s="19" t="str">
        <f>IFERROR(INDEX(MasterTable[],MATCH(SearchResults[[#This Row],[Search Result]],MasterTable[Search Rank],0),2),"")</f>
        <v/>
      </c>
      <c r="E683" s="19" t="str">
        <f>IFERROR(INDEX(MasterTable[],MATCH(SearchResults[[#This Row],[Search Result]],MasterTable[Search Rank],0),3),"")</f>
        <v/>
      </c>
      <c r="F683" s="20" t="str">
        <f>IFERROR(INDEX(MasterTable[],MATCH(SearchResults[[#This Row],[Search Result]],MasterTable[Search Rank],0),4),"")</f>
        <v/>
      </c>
      <c r="G683" s="20" t="str">
        <f>IFERROR(INDEX(MasterTable[],MATCH(SearchResults[[#This Row],[Search Result]],MasterTable[Search Rank],0),5),"")</f>
        <v/>
      </c>
      <c r="H683" s="20" t="str">
        <f>IFERROR(INDEX(MasterTable[],MATCH(SearchResults[[#This Row],[Search Result]],MasterTable[Search Rank],0),6),"")</f>
        <v/>
      </c>
      <c r="I683" s="20" t="str">
        <f>IFERROR(INDEX(MasterTable[],MATCH(SearchResults[[#This Row],[Search Result]],MasterTable[Search Rank],0),7),"")</f>
        <v/>
      </c>
    </row>
    <row r="684" spans="2:9" ht="41.25" customHeight="1" x14ac:dyDescent="0.2">
      <c r="B684" s="4"/>
      <c r="C684" s="19" t="str">
        <f>IFERROR(INDEX(MasterTable[],MATCH(SearchResults[[#This Row],[Search Result]],MasterTable[Search Rank],0),1),"")</f>
        <v/>
      </c>
      <c r="D684" s="19" t="str">
        <f>IFERROR(INDEX(MasterTable[],MATCH(SearchResults[[#This Row],[Search Result]],MasterTable[Search Rank],0),2),"")</f>
        <v/>
      </c>
      <c r="E684" s="19" t="str">
        <f>IFERROR(INDEX(MasterTable[],MATCH(SearchResults[[#This Row],[Search Result]],MasterTable[Search Rank],0),3),"")</f>
        <v/>
      </c>
      <c r="F684" s="20" t="str">
        <f>IFERROR(INDEX(MasterTable[],MATCH(SearchResults[[#This Row],[Search Result]],MasterTable[Search Rank],0),4),"")</f>
        <v/>
      </c>
      <c r="G684" s="20" t="str">
        <f>IFERROR(INDEX(MasterTable[],MATCH(SearchResults[[#This Row],[Search Result]],MasterTable[Search Rank],0),5),"")</f>
        <v/>
      </c>
      <c r="H684" s="20" t="str">
        <f>IFERROR(INDEX(MasterTable[],MATCH(SearchResults[[#This Row],[Search Result]],MasterTable[Search Rank],0),6),"")</f>
        <v/>
      </c>
      <c r="I684" s="20" t="str">
        <f>IFERROR(INDEX(MasterTable[],MATCH(SearchResults[[#This Row],[Search Result]],MasterTable[Search Rank],0),7),"")</f>
        <v/>
      </c>
    </row>
    <row r="685" spans="2:9" ht="41.25" customHeight="1" x14ac:dyDescent="0.2">
      <c r="B685" s="4"/>
      <c r="C685" s="19" t="str">
        <f>IFERROR(INDEX(MasterTable[],MATCH(SearchResults[[#This Row],[Search Result]],MasterTable[Search Rank],0),1),"")</f>
        <v/>
      </c>
      <c r="D685" s="19" t="str">
        <f>IFERROR(INDEX(MasterTable[],MATCH(SearchResults[[#This Row],[Search Result]],MasterTable[Search Rank],0),2),"")</f>
        <v/>
      </c>
      <c r="E685" s="19" t="str">
        <f>IFERROR(INDEX(MasterTable[],MATCH(SearchResults[[#This Row],[Search Result]],MasterTable[Search Rank],0),3),"")</f>
        <v/>
      </c>
      <c r="F685" s="20" t="str">
        <f>IFERROR(INDEX(MasterTable[],MATCH(SearchResults[[#This Row],[Search Result]],MasterTable[Search Rank],0),4),"")</f>
        <v/>
      </c>
      <c r="G685" s="20" t="str">
        <f>IFERROR(INDEX(MasterTable[],MATCH(SearchResults[[#This Row],[Search Result]],MasterTable[Search Rank],0),5),"")</f>
        <v/>
      </c>
      <c r="H685" s="20" t="str">
        <f>IFERROR(INDEX(MasterTable[],MATCH(SearchResults[[#This Row],[Search Result]],MasterTable[Search Rank],0),6),"")</f>
        <v/>
      </c>
      <c r="I685" s="20" t="str">
        <f>IFERROR(INDEX(MasterTable[],MATCH(SearchResults[[#This Row],[Search Result]],MasterTable[Search Rank],0),7),"")</f>
        <v/>
      </c>
    </row>
    <row r="686" spans="2:9" ht="41.25" customHeight="1" x14ac:dyDescent="0.2">
      <c r="B686" s="4"/>
      <c r="C686" s="19" t="str">
        <f>IFERROR(INDEX(MasterTable[],MATCH(SearchResults[[#This Row],[Search Result]],MasterTable[Search Rank],0),1),"")</f>
        <v/>
      </c>
      <c r="D686" s="19" t="str">
        <f>IFERROR(INDEX(MasterTable[],MATCH(SearchResults[[#This Row],[Search Result]],MasterTable[Search Rank],0),2),"")</f>
        <v/>
      </c>
      <c r="E686" s="19" t="str">
        <f>IFERROR(INDEX(MasterTable[],MATCH(SearchResults[[#This Row],[Search Result]],MasterTable[Search Rank],0),3),"")</f>
        <v/>
      </c>
      <c r="F686" s="20" t="str">
        <f>IFERROR(INDEX(MasterTable[],MATCH(SearchResults[[#This Row],[Search Result]],MasterTable[Search Rank],0),4),"")</f>
        <v/>
      </c>
      <c r="G686" s="20" t="str">
        <f>IFERROR(INDEX(MasterTable[],MATCH(SearchResults[[#This Row],[Search Result]],MasterTable[Search Rank],0),5),"")</f>
        <v/>
      </c>
      <c r="H686" s="20" t="str">
        <f>IFERROR(INDEX(MasterTable[],MATCH(SearchResults[[#This Row],[Search Result]],MasterTable[Search Rank],0),6),"")</f>
        <v/>
      </c>
      <c r="I686" s="20" t="str">
        <f>IFERROR(INDEX(MasterTable[],MATCH(SearchResults[[#This Row],[Search Result]],MasterTable[Search Rank],0),7),"")</f>
        <v/>
      </c>
    </row>
    <row r="687" spans="2:9" ht="41.25" customHeight="1" x14ac:dyDescent="0.2">
      <c r="B687" s="4"/>
      <c r="C687" s="19" t="str">
        <f>IFERROR(INDEX(MasterTable[],MATCH(SearchResults[[#This Row],[Search Result]],MasterTable[Search Rank],0),1),"")</f>
        <v/>
      </c>
      <c r="D687" s="19" t="str">
        <f>IFERROR(INDEX(MasterTable[],MATCH(SearchResults[[#This Row],[Search Result]],MasterTable[Search Rank],0),2),"")</f>
        <v/>
      </c>
      <c r="E687" s="19" t="str">
        <f>IFERROR(INDEX(MasterTable[],MATCH(SearchResults[[#This Row],[Search Result]],MasterTable[Search Rank],0),3),"")</f>
        <v/>
      </c>
      <c r="F687" s="20" t="str">
        <f>IFERROR(INDEX(MasterTable[],MATCH(SearchResults[[#This Row],[Search Result]],MasterTable[Search Rank],0),4),"")</f>
        <v/>
      </c>
      <c r="G687" s="20" t="str">
        <f>IFERROR(INDEX(MasterTable[],MATCH(SearchResults[[#This Row],[Search Result]],MasterTable[Search Rank],0),5),"")</f>
        <v/>
      </c>
      <c r="H687" s="20" t="str">
        <f>IFERROR(INDEX(MasterTable[],MATCH(SearchResults[[#This Row],[Search Result]],MasterTable[Search Rank],0),6),"")</f>
        <v/>
      </c>
      <c r="I687" s="20" t="str">
        <f>IFERROR(INDEX(MasterTable[],MATCH(SearchResults[[#This Row],[Search Result]],MasterTable[Search Rank],0),7),"")</f>
        <v/>
      </c>
    </row>
    <row r="688" spans="2:9" ht="41.25" customHeight="1" x14ac:dyDescent="0.2">
      <c r="B688" s="4"/>
      <c r="C688" s="19" t="str">
        <f>IFERROR(INDEX(MasterTable[],MATCH(SearchResults[[#This Row],[Search Result]],MasterTable[Search Rank],0),1),"")</f>
        <v/>
      </c>
      <c r="D688" s="19" t="str">
        <f>IFERROR(INDEX(MasterTable[],MATCH(SearchResults[[#This Row],[Search Result]],MasterTable[Search Rank],0),2),"")</f>
        <v/>
      </c>
      <c r="E688" s="19" t="str">
        <f>IFERROR(INDEX(MasterTable[],MATCH(SearchResults[[#This Row],[Search Result]],MasterTable[Search Rank],0),3),"")</f>
        <v/>
      </c>
      <c r="F688" s="20" t="str">
        <f>IFERROR(INDEX(MasterTable[],MATCH(SearchResults[[#This Row],[Search Result]],MasterTable[Search Rank],0),4),"")</f>
        <v/>
      </c>
      <c r="G688" s="20" t="str">
        <f>IFERROR(INDEX(MasterTable[],MATCH(SearchResults[[#This Row],[Search Result]],MasterTable[Search Rank],0),5),"")</f>
        <v/>
      </c>
      <c r="H688" s="20" t="str">
        <f>IFERROR(INDEX(MasterTable[],MATCH(SearchResults[[#This Row],[Search Result]],MasterTable[Search Rank],0),6),"")</f>
        <v/>
      </c>
      <c r="I688" s="20" t="str">
        <f>IFERROR(INDEX(MasterTable[],MATCH(SearchResults[[#This Row],[Search Result]],MasterTable[Search Rank],0),7),"")</f>
        <v/>
      </c>
    </row>
    <row r="689" spans="2:9" ht="41.25" customHeight="1" x14ac:dyDescent="0.2">
      <c r="B689" s="4"/>
      <c r="C689" s="19" t="str">
        <f>IFERROR(INDEX(MasterTable[],MATCH(SearchResults[[#This Row],[Search Result]],MasterTable[Search Rank],0),1),"")</f>
        <v/>
      </c>
      <c r="D689" s="19" t="str">
        <f>IFERROR(INDEX(MasterTable[],MATCH(SearchResults[[#This Row],[Search Result]],MasterTable[Search Rank],0),2),"")</f>
        <v/>
      </c>
      <c r="E689" s="19" t="str">
        <f>IFERROR(INDEX(MasterTable[],MATCH(SearchResults[[#This Row],[Search Result]],MasterTable[Search Rank],0),3),"")</f>
        <v/>
      </c>
      <c r="F689" s="20" t="str">
        <f>IFERROR(INDEX(MasterTable[],MATCH(SearchResults[[#This Row],[Search Result]],MasterTable[Search Rank],0),4),"")</f>
        <v/>
      </c>
      <c r="G689" s="20" t="str">
        <f>IFERROR(INDEX(MasterTable[],MATCH(SearchResults[[#This Row],[Search Result]],MasterTable[Search Rank],0),5),"")</f>
        <v/>
      </c>
      <c r="H689" s="20" t="str">
        <f>IFERROR(INDEX(MasterTable[],MATCH(SearchResults[[#This Row],[Search Result]],MasterTable[Search Rank],0),6),"")</f>
        <v/>
      </c>
      <c r="I689" s="20" t="str">
        <f>IFERROR(INDEX(MasterTable[],MATCH(SearchResults[[#This Row],[Search Result]],MasterTable[Search Rank],0),7),"")</f>
        <v/>
      </c>
    </row>
    <row r="690" spans="2:9" ht="41.25" customHeight="1" x14ac:dyDescent="0.2">
      <c r="B690" s="4"/>
      <c r="C690" s="19" t="str">
        <f>IFERROR(INDEX(MasterTable[],MATCH(SearchResults[[#This Row],[Search Result]],MasterTable[Search Rank],0),1),"")</f>
        <v/>
      </c>
      <c r="D690" s="19" t="str">
        <f>IFERROR(INDEX(MasterTable[],MATCH(SearchResults[[#This Row],[Search Result]],MasterTable[Search Rank],0),2),"")</f>
        <v/>
      </c>
      <c r="E690" s="19" t="str">
        <f>IFERROR(INDEX(MasterTable[],MATCH(SearchResults[[#This Row],[Search Result]],MasterTable[Search Rank],0),3),"")</f>
        <v/>
      </c>
      <c r="F690" s="20" t="str">
        <f>IFERROR(INDEX(MasterTable[],MATCH(SearchResults[[#This Row],[Search Result]],MasterTable[Search Rank],0),4),"")</f>
        <v/>
      </c>
      <c r="G690" s="20" t="str">
        <f>IFERROR(INDEX(MasterTable[],MATCH(SearchResults[[#This Row],[Search Result]],MasterTable[Search Rank],0),5),"")</f>
        <v/>
      </c>
      <c r="H690" s="20" t="str">
        <f>IFERROR(INDEX(MasterTable[],MATCH(SearchResults[[#This Row],[Search Result]],MasterTable[Search Rank],0),6),"")</f>
        <v/>
      </c>
      <c r="I690" s="20" t="str">
        <f>IFERROR(INDEX(MasterTable[],MATCH(SearchResults[[#This Row],[Search Result]],MasterTable[Search Rank],0),7),"")</f>
        <v/>
      </c>
    </row>
    <row r="691" spans="2:9" ht="41.25" customHeight="1" x14ac:dyDescent="0.2">
      <c r="B691" s="4"/>
      <c r="C691" s="19" t="str">
        <f>IFERROR(INDEX(MasterTable[],MATCH(SearchResults[[#This Row],[Search Result]],MasterTable[Search Rank],0),1),"")</f>
        <v/>
      </c>
      <c r="D691" s="19" t="str">
        <f>IFERROR(INDEX(MasterTable[],MATCH(SearchResults[[#This Row],[Search Result]],MasterTable[Search Rank],0),2),"")</f>
        <v/>
      </c>
      <c r="E691" s="19" t="str">
        <f>IFERROR(INDEX(MasterTable[],MATCH(SearchResults[[#This Row],[Search Result]],MasterTable[Search Rank],0),3),"")</f>
        <v/>
      </c>
      <c r="F691" s="20" t="str">
        <f>IFERROR(INDEX(MasterTable[],MATCH(SearchResults[[#This Row],[Search Result]],MasterTable[Search Rank],0),4),"")</f>
        <v/>
      </c>
      <c r="G691" s="20" t="str">
        <f>IFERROR(INDEX(MasterTable[],MATCH(SearchResults[[#This Row],[Search Result]],MasterTable[Search Rank],0),5),"")</f>
        <v/>
      </c>
      <c r="H691" s="20" t="str">
        <f>IFERROR(INDEX(MasterTable[],MATCH(SearchResults[[#This Row],[Search Result]],MasterTable[Search Rank],0),6),"")</f>
        <v/>
      </c>
      <c r="I691" s="20" t="str">
        <f>IFERROR(INDEX(MasterTable[],MATCH(SearchResults[[#This Row],[Search Result]],MasterTable[Search Rank],0),7),"")</f>
        <v/>
      </c>
    </row>
    <row r="692" spans="2:9" ht="41.25" customHeight="1" x14ac:dyDescent="0.2">
      <c r="B692" s="4"/>
      <c r="C692" s="19" t="str">
        <f>IFERROR(INDEX(MasterTable[],MATCH(SearchResults[[#This Row],[Search Result]],MasterTable[Search Rank],0),1),"")</f>
        <v/>
      </c>
      <c r="D692" s="19" t="str">
        <f>IFERROR(INDEX(MasterTable[],MATCH(SearchResults[[#This Row],[Search Result]],MasterTable[Search Rank],0),2),"")</f>
        <v/>
      </c>
      <c r="E692" s="19" t="str">
        <f>IFERROR(INDEX(MasterTable[],MATCH(SearchResults[[#This Row],[Search Result]],MasterTable[Search Rank],0),3),"")</f>
        <v/>
      </c>
      <c r="F692" s="20" t="str">
        <f>IFERROR(INDEX(MasterTable[],MATCH(SearchResults[[#This Row],[Search Result]],MasterTable[Search Rank],0),4),"")</f>
        <v/>
      </c>
      <c r="G692" s="20" t="str">
        <f>IFERROR(INDEX(MasterTable[],MATCH(SearchResults[[#This Row],[Search Result]],MasterTable[Search Rank],0),5),"")</f>
        <v/>
      </c>
      <c r="H692" s="20" t="str">
        <f>IFERROR(INDEX(MasterTable[],MATCH(SearchResults[[#This Row],[Search Result]],MasterTable[Search Rank],0),6),"")</f>
        <v/>
      </c>
      <c r="I692" s="20" t="str">
        <f>IFERROR(INDEX(MasterTable[],MATCH(SearchResults[[#This Row],[Search Result]],MasterTable[Search Rank],0),7),"")</f>
        <v/>
      </c>
    </row>
    <row r="693" spans="2:9" ht="41.25" customHeight="1" x14ac:dyDescent="0.2">
      <c r="B693" s="4"/>
      <c r="C693" s="19" t="str">
        <f>IFERROR(INDEX(MasterTable[],MATCH(SearchResults[[#This Row],[Search Result]],MasterTable[Search Rank],0),1),"")</f>
        <v/>
      </c>
      <c r="D693" s="19" t="str">
        <f>IFERROR(INDEX(MasterTable[],MATCH(SearchResults[[#This Row],[Search Result]],MasterTable[Search Rank],0),2),"")</f>
        <v/>
      </c>
      <c r="E693" s="19" t="str">
        <f>IFERROR(INDEX(MasterTable[],MATCH(SearchResults[[#This Row],[Search Result]],MasterTable[Search Rank],0),3),"")</f>
        <v/>
      </c>
      <c r="F693" s="20" t="str">
        <f>IFERROR(INDEX(MasterTable[],MATCH(SearchResults[[#This Row],[Search Result]],MasterTable[Search Rank],0),4),"")</f>
        <v/>
      </c>
      <c r="G693" s="20" t="str">
        <f>IFERROR(INDEX(MasterTable[],MATCH(SearchResults[[#This Row],[Search Result]],MasterTable[Search Rank],0),5),"")</f>
        <v/>
      </c>
      <c r="H693" s="20" t="str">
        <f>IFERROR(INDEX(MasterTable[],MATCH(SearchResults[[#This Row],[Search Result]],MasterTable[Search Rank],0),6),"")</f>
        <v/>
      </c>
      <c r="I693" s="20" t="str">
        <f>IFERROR(INDEX(MasterTable[],MATCH(SearchResults[[#This Row],[Search Result]],MasterTable[Search Rank],0),7),"")</f>
        <v/>
      </c>
    </row>
    <row r="694" spans="2:9" ht="41.25" customHeight="1" x14ac:dyDescent="0.2">
      <c r="B694" s="4"/>
      <c r="C694" s="19" t="str">
        <f>IFERROR(INDEX(MasterTable[],MATCH(SearchResults[[#This Row],[Search Result]],MasterTable[Search Rank],0),1),"")</f>
        <v/>
      </c>
      <c r="D694" s="19" t="str">
        <f>IFERROR(INDEX(MasterTable[],MATCH(SearchResults[[#This Row],[Search Result]],MasterTable[Search Rank],0),2),"")</f>
        <v/>
      </c>
      <c r="E694" s="19" t="str">
        <f>IFERROR(INDEX(MasterTable[],MATCH(SearchResults[[#This Row],[Search Result]],MasterTable[Search Rank],0),3),"")</f>
        <v/>
      </c>
      <c r="F694" s="20" t="str">
        <f>IFERROR(INDEX(MasterTable[],MATCH(SearchResults[[#This Row],[Search Result]],MasterTable[Search Rank],0),4),"")</f>
        <v/>
      </c>
      <c r="G694" s="20" t="str">
        <f>IFERROR(INDEX(MasterTable[],MATCH(SearchResults[[#This Row],[Search Result]],MasterTable[Search Rank],0),5),"")</f>
        <v/>
      </c>
      <c r="H694" s="20" t="str">
        <f>IFERROR(INDEX(MasterTable[],MATCH(SearchResults[[#This Row],[Search Result]],MasterTable[Search Rank],0),6),"")</f>
        <v/>
      </c>
      <c r="I694" s="20" t="str">
        <f>IFERROR(INDEX(MasterTable[],MATCH(SearchResults[[#This Row],[Search Result]],MasterTable[Search Rank],0),7),"")</f>
        <v/>
      </c>
    </row>
    <row r="695" spans="2:9" ht="41.25" customHeight="1" x14ac:dyDescent="0.2">
      <c r="B695" s="4"/>
      <c r="C695" s="19" t="str">
        <f>IFERROR(INDEX(MasterTable[],MATCH(SearchResults[[#This Row],[Search Result]],MasterTable[Search Rank],0),1),"")</f>
        <v/>
      </c>
      <c r="D695" s="19" t="str">
        <f>IFERROR(INDEX(MasterTable[],MATCH(SearchResults[[#This Row],[Search Result]],MasterTable[Search Rank],0),2),"")</f>
        <v/>
      </c>
      <c r="E695" s="19" t="str">
        <f>IFERROR(INDEX(MasterTable[],MATCH(SearchResults[[#This Row],[Search Result]],MasterTable[Search Rank],0),3),"")</f>
        <v/>
      </c>
      <c r="F695" s="20" t="str">
        <f>IFERROR(INDEX(MasterTable[],MATCH(SearchResults[[#This Row],[Search Result]],MasterTable[Search Rank],0),4),"")</f>
        <v/>
      </c>
      <c r="G695" s="20" t="str">
        <f>IFERROR(INDEX(MasterTable[],MATCH(SearchResults[[#This Row],[Search Result]],MasterTable[Search Rank],0),5),"")</f>
        <v/>
      </c>
      <c r="H695" s="20" t="str">
        <f>IFERROR(INDEX(MasterTable[],MATCH(SearchResults[[#This Row],[Search Result]],MasterTable[Search Rank],0),6),"")</f>
        <v/>
      </c>
      <c r="I695" s="20" t="str">
        <f>IFERROR(INDEX(MasterTable[],MATCH(SearchResults[[#This Row],[Search Result]],MasterTable[Search Rank],0),7),"")</f>
        <v/>
      </c>
    </row>
    <row r="696" spans="2:9" ht="41.25" customHeight="1" x14ac:dyDescent="0.2">
      <c r="B696" s="4"/>
      <c r="C696" s="19" t="str">
        <f>IFERROR(INDEX(MasterTable[],MATCH(SearchResults[[#This Row],[Search Result]],MasterTable[Search Rank],0),1),"")</f>
        <v/>
      </c>
      <c r="D696" s="19" t="str">
        <f>IFERROR(INDEX(MasterTable[],MATCH(SearchResults[[#This Row],[Search Result]],MasterTable[Search Rank],0),2),"")</f>
        <v/>
      </c>
      <c r="E696" s="19" t="str">
        <f>IFERROR(INDEX(MasterTable[],MATCH(SearchResults[[#This Row],[Search Result]],MasterTable[Search Rank],0),3),"")</f>
        <v/>
      </c>
      <c r="F696" s="20" t="str">
        <f>IFERROR(INDEX(MasterTable[],MATCH(SearchResults[[#This Row],[Search Result]],MasterTable[Search Rank],0),4),"")</f>
        <v/>
      </c>
      <c r="G696" s="20" t="str">
        <f>IFERROR(INDEX(MasterTable[],MATCH(SearchResults[[#This Row],[Search Result]],MasterTable[Search Rank],0),5),"")</f>
        <v/>
      </c>
      <c r="H696" s="20" t="str">
        <f>IFERROR(INDEX(MasterTable[],MATCH(SearchResults[[#This Row],[Search Result]],MasterTable[Search Rank],0),6),"")</f>
        <v/>
      </c>
      <c r="I696" s="20" t="str">
        <f>IFERROR(INDEX(MasterTable[],MATCH(SearchResults[[#This Row],[Search Result]],MasterTable[Search Rank],0),7),"")</f>
        <v/>
      </c>
    </row>
    <row r="697" spans="2:9" ht="41.25" customHeight="1" x14ac:dyDescent="0.2">
      <c r="B697" s="4"/>
      <c r="C697" s="19" t="str">
        <f>IFERROR(INDEX(MasterTable[],MATCH(SearchResults[[#This Row],[Search Result]],MasterTable[Search Rank],0),1),"")</f>
        <v/>
      </c>
      <c r="D697" s="19" t="str">
        <f>IFERROR(INDEX(MasterTable[],MATCH(SearchResults[[#This Row],[Search Result]],MasterTable[Search Rank],0),2),"")</f>
        <v/>
      </c>
      <c r="E697" s="19" t="str">
        <f>IFERROR(INDEX(MasterTable[],MATCH(SearchResults[[#This Row],[Search Result]],MasterTable[Search Rank],0),3),"")</f>
        <v/>
      </c>
      <c r="F697" s="20" t="str">
        <f>IFERROR(INDEX(MasterTable[],MATCH(SearchResults[[#This Row],[Search Result]],MasterTable[Search Rank],0),4),"")</f>
        <v/>
      </c>
      <c r="G697" s="20" t="str">
        <f>IFERROR(INDEX(MasterTable[],MATCH(SearchResults[[#This Row],[Search Result]],MasterTable[Search Rank],0),5),"")</f>
        <v/>
      </c>
      <c r="H697" s="20" t="str">
        <f>IFERROR(INDEX(MasterTable[],MATCH(SearchResults[[#This Row],[Search Result]],MasterTable[Search Rank],0),6),"")</f>
        <v/>
      </c>
      <c r="I697" s="20" t="str">
        <f>IFERROR(INDEX(MasterTable[],MATCH(SearchResults[[#This Row],[Search Result]],MasterTable[Search Rank],0),7),"")</f>
        <v/>
      </c>
    </row>
    <row r="698" spans="2:9" ht="41.25" customHeight="1" x14ac:dyDescent="0.2">
      <c r="B698" s="4"/>
      <c r="C698" s="19" t="str">
        <f>IFERROR(INDEX(MasterTable[],MATCH(SearchResults[[#This Row],[Search Result]],MasterTable[Search Rank],0),1),"")</f>
        <v/>
      </c>
      <c r="D698" s="19" t="str">
        <f>IFERROR(INDEX(MasterTable[],MATCH(SearchResults[[#This Row],[Search Result]],MasterTable[Search Rank],0),2),"")</f>
        <v/>
      </c>
      <c r="E698" s="19" t="str">
        <f>IFERROR(INDEX(MasterTable[],MATCH(SearchResults[[#This Row],[Search Result]],MasterTable[Search Rank],0),3),"")</f>
        <v/>
      </c>
      <c r="F698" s="20" t="str">
        <f>IFERROR(INDEX(MasterTable[],MATCH(SearchResults[[#This Row],[Search Result]],MasterTable[Search Rank],0),4),"")</f>
        <v/>
      </c>
      <c r="G698" s="20" t="str">
        <f>IFERROR(INDEX(MasterTable[],MATCH(SearchResults[[#This Row],[Search Result]],MasterTable[Search Rank],0),5),"")</f>
        <v/>
      </c>
      <c r="H698" s="20" t="str">
        <f>IFERROR(INDEX(MasterTable[],MATCH(SearchResults[[#This Row],[Search Result]],MasterTable[Search Rank],0),6),"")</f>
        <v/>
      </c>
      <c r="I698" s="20" t="str">
        <f>IFERROR(INDEX(MasterTable[],MATCH(SearchResults[[#This Row],[Search Result]],MasterTable[Search Rank],0),7),"")</f>
        <v/>
      </c>
    </row>
    <row r="699" spans="2:9" ht="41.25" customHeight="1" x14ac:dyDescent="0.2">
      <c r="B699" s="4"/>
      <c r="C699" s="19" t="str">
        <f>IFERROR(INDEX(MasterTable[],MATCH(SearchResults[[#This Row],[Search Result]],MasterTable[Search Rank],0),1),"")</f>
        <v/>
      </c>
      <c r="D699" s="19" t="str">
        <f>IFERROR(INDEX(MasterTable[],MATCH(SearchResults[[#This Row],[Search Result]],MasterTable[Search Rank],0),2),"")</f>
        <v/>
      </c>
      <c r="E699" s="19" t="str">
        <f>IFERROR(INDEX(MasterTable[],MATCH(SearchResults[[#This Row],[Search Result]],MasterTable[Search Rank],0),3),"")</f>
        <v/>
      </c>
      <c r="F699" s="20" t="str">
        <f>IFERROR(INDEX(MasterTable[],MATCH(SearchResults[[#This Row],[Search Result]],MasterTable[Search Rank],0),4),"")</f>
        <v/>
      </c>
      <c r="G699" s="20" t="str">
        <f>IFERROR(INDEX(MasterTable[],MATCH(SearchResults[[#This Row],[Search Result]],MasterTable[Search Rank],0),5),"")</f>
        <v/>
      </c>
      <c r="H699" s="20" t="str">
        <f>IFERROR(INDEX(MasterTable[],MATCH(SearchResults[[#This Row],[Search Result]],MasterTable[Search Rank],0),6),"")</f>
        <v/>
      </c>
      <c r="I699" s="20" t="str">
        <f>IFERROR(INDEX(MasterTable[],MATCH(SearchResults[[#This Row],[Search Result]],MasterTable[Search Rank],0),7),"")</f>
        <v/>
      </c>
    </row>
    <row r="700" spans="2:9" ht="41.25" customHeight="1" x14ac:dyDescent="0.2">
      <c r="B700" s="4"/>
      <c r="C700" s="19" t="str">
        <f>IFERROR(INDEX(MasterTable[],MATCH(SearchResults[[#This Row],[Search Result]],MasterTable[Search Rank],0),1),"")</f>
        <v/>
      </c>
      <c r="D700" s="19" t="str">
        <f>IFERROR(INDEX(MasterTable[],MATCH(SearchResults[[#This Row],[Search Result]],MasterTable[Search Rank],0),2),"")</f>
        <v/>
      </c>
      <c r="E700" s="19" t="str">
        <f>IFERROR(INDEX(MasterTable[],MATCH(SearchResults[[#This Row],[Search Result]],MasterTable[Search Rank],0),3),"")</f>
        <v/>
      </c>
      <c r="F700" s="20" t="str">
        <f>IFERROR(INDEX(MasterTable[],MATCH(SearchResults[[#This Row],[Search Result]],MasterTable[Search Rank],0),4),"")</f>
        <v/>
      </c>
      <c r="G700" s="20" t="str">
        <f>IFERROR(INDEX(MasterTable[],MATCH(SearchResults[[#This Row],[Search Result]],MasterTable[Search Rank],0),5),"")</f>
        <v/>
      </c>
      <c r="H700" s="20" t="str">
        <f>IFERROR(INDEX(MasterTable[],MATCH(SearchResults[[#This Row],[Search Result]],MasterTable[Search Rank],0),6),"")</f>
        <v/>
      </c>
      <c r="I700" s="20" t="str">
        <f>IFERROR(INDEX(MasterTable[],MATCH(SearchResults[[#This Row],[Search Result]],MasterTable[Search Rank],0),7),"")</f>
        <v/>
      </c>
    </row>
    <row r="701" spans="2:9" ht="41.25" customHeight="1" x14ac:dyDescent="0.2">
      <c r="B701" s="4"/>
      <c r="C701" s="19" t="str">
        <f>IFERROR(INDEX(MasterTable[],MATCH(SearchResults[[#This Row],[Search Result]],MasterTable[Search Rank],0),1),"")</f>
        <v/>
      </c>
      <c r="D701" s="19" t="str">
        <f>IFERROR(INDEX(MasterTable[],MATCH(SearchResults[[#This Row],[Search Result]],MasterTable[Search Rank],0),2),"")</f>
        <v/>
      </c>
      <c r="E701" s="19" t="str">
        <f>IFERROR(INDEX(MasterTable[],MATCH(SearchResults[[#This Row],[Search Result]],MasterTable[Search Rank],0),3),"")</f>
        <v/>
      </c>
      <c r="F701" s="20" t="str">
        <f>IFERROR(INDEX(MasterTable[],MATCH(SearchResults[[#This Row],[Search Result]],MasterTable[Search Rank],0),4),"")</f>
        <v/>
      </c>
      <c r="G701" s="20" t="str">
        <f>IFERROR(INDEX(MasterTable[],MATCH(SearchResults[[#This Row],[Search Result]],MasterTable[Search Rank],0),5),"")</f>
        <v/>
      </c>
      <c r="H701" s="20" t="str">
        <f>IFERROR(INDEX(MasterTable[],MATCH(SearchResults[[#This Row],[Search Result]],MasterTable[Search Rank],0),6),"")</f>
        <v/>
      </c>
      <c r="I701" s="20" t="str">
        <f>IFERROR(INDEX(MasterTable[],MATCH(SearchResults[[#This Row],[Search Result]],MasterTable[Search Rank],0),7),"")</f>
        <v/>
      </c>
    </row>
    <row r="702" spans="2:9" ht="41.25" customHeight="1" x14ac:dyDescent="0.2">
      <c r="B702" s="4"/>
      <c r="C702" s="19" t="str">
        <f>IFERROR(INDEX(MasterTable[],MATCH(SearchResults[[#This Row],[Search Result]],MasterTable[Search Rank],0),1),"")</f>
        <v/>
      </c>
      <c r="D702" s="19" t="str">
        <f>IFERROR(INDEX(MasterTable[],MATCH(SearchResults[[#This Row],[Search Result]],MasterTable[Search Rank],0),2),"")</f>
        <v/>
      </c>
      <c r="E702" s="19" t="str">
        <f>IFERROR(INDEX(MasterTable[],MATCH(SearchResults[[#This Row],[Search Result]],MasterTable[Search Rank],0),3),"")</f>
        <v/>
      </c>
      <c r="F702" s="20" t="str">
        <f>IFERROR(INDEX(MasterTable[],MATCH(SearchResults[[#This Row],[Search Result]],MasterTable[Search Rank],0),4),"")</f>
        <v/>
      </c>
      <c r="G702" s="20" t="str">
        <f>IFERROR(INDEX(MasterTable[],MATCH(SearchResults[[#This Row],[Search Result]],MasterTable[Search Rank],0),5),"")</f>
        <v/>
      </c>
      <c r="H702" s="20" t="str">
        <f>IFERROR(INDEX(MasterTable[],MATCH(SearchResults[[#This Row],[Search Result]],MasterTable[Search Rank],0),6),"")</f>
        <v/>
      </c>
      <c r="I702" s="20" t="str">
        <f>IFERROR(INDEX(MasterTable[],MATCH(SearchResults[[#This Row],[Search Result]],MasterTable[Search Rank],0),7),"")</f>
        <v/>
      </c>
    </row>
    <row r="703" spans="2:9" ht="41.25" customHeight="1" x14ac:dyDescent="0.2">
      <c r="B703" s="4"/>
      <c r="C703" s="19" t="str">
        <f>IFERROR(INDEX(MasterTable[],MATCH(SearchResults[[#This Row],[Search Result]],MasterTable[Search Rank],0),1),"")</f>
        <v/>
      </c>
      <c r="D703" s="19" t="str">
        <f>IFERROR(INDEX(MasterTable[],MATCH(SearchResults[[#This Row],[Search Result]],MasterTable[Search Rank],0),2),"")</f>
        <v/>
      </c>
      <c r="E703" s="19" t="str">
        <f>IFERROR(INDEX(MasterTable[],MATCH(SearchResults[[#This Row],[Search Result]],MasterTable[Search Rank],0),3),"")</f>
        <v/>
      </c>
      <c r="F703" s="20" t="str">
        <f>IFERROR(INDEX(MasterTable[],MATCH(SearchResults[[#This Row],[Search Result]],MasterTable[Search Rank],0),4),"")</f>
        <v/>
      </c>
      <c r="G703" s="20" t="str">
        <f>IFERROR(INDEX(MasterTable[],MATCH(SearchResults[[#This Row],[Search Result]],MasterTable[Search Rank],0),5),"")</f>
        <v/>
      </c>
      <c r="H703" s="20" t="str">
        <f>IFERROR(INDEX(MasterTable[],MATCH(SearchResults[[#This Row],[Search Result]],MasterTable[Search Rank],0),6),"")</f>
        <v/>
      </c>
      <c r="I703" s="20" t="str">
        <f>IFERROR(INDEX(MasterTable[],MATCH(SearchResults[[#This Row],[Search Result]],MasterTable[Search Rank],0),7),"")</f>
        <v/>
      </c>
    </row>
    <row r="704" spans="2:9" ht="41.25" customHeight="1" x14ac:dyDescent="0.2">
      <c r="B704" s="4"/>
      <c r="C704" s="19" t="str">
        <f>IFERROR(INDEX(MasterTable[],MATCH(SearchResults[[#This Row],[Search Result]],MasterTable[Search Rank],0),1),"")</f>
        <v/>
      </c>
      <c r="D704" s="19" t="str">
        <f>IFERROR(INDEX(MasterTable[],MATCH(SearchResults[[#This Row],[Search Result]],MasterTable[Search Rank],0),2),"")</f>
        <v/>
      </c>
      <c r="E704" s="19" t="str">
        <f>IFERROR(INDEX(MasterTable[],MATCH(SearchResults[[#This Row],[Search Result]],MasterTable[Search Rank],0),3),"")</f>
        <v/>
      </c>
      <c r="F704" s="20" t="str">
        <f>IFERROR(INDEX(MasterTable[],MATCH(SearchResults[[#This Row],[Search Result]],MasterTable[Search Rank],0),4),"")</f>
        <v/>
      </c>
      <c r="G704" s="20" t="str">
        <f>IFERROR(INDEX(MasterTable[],MATCH(SearchResults[[#This Row],[Search Result]],MasterTable[Search Rank],0),5),"")</f>
        <v/>
      </c>
      <c r="H704" s="20" t="str">
        <f>IFERROR(INDEX(MasterTable[],MATCH(SearchResults[[#This Row],[Search Result]],MasterTable[Search Rank],0),6),"")</f>
        <v/>
      </c>
      <c r="I704" s="20" t="str">
        <f>IFERROR(INDEX(MasterTable[],MATCH(SearchResults[[#This Row],[Search Result]],MasterTable[Search Rank],0),7),"")</f>
        <v/>
      </c>
    </row>
    <row r="705" spans="2:9" ht="41.25" customHeight="1" x14ac:dyDescent="0.2">
      <c r="B705" s="4"/>
      <c r="C705" s="19" t="str">
        <f>IFERROR(INDEX(MasterTable[],MATCH(SearchResults[[#This Row],[Search Result]],MasterTable[Search Rank],0),1),"")</f>
        <v/>
      </c>
      <c r="D705" s="19" t="str">
        <f>IFERROR(INDEX(MasterTable[],MATCH(SearchResults[[#This Row],[Search Result]],MasterTable[Search Rank],0),2),"")</f>
        <v/>
      </c>
      <c r="E705" s="19" t="str">
        <f>IFERROR(INDEX(MasterTable[],MATCH(SearchResults[[#This Row],[Search Result]],MasterTable[Search Rank],0),3),"")</f>
        <v/>
      </c>
      <c r="F705" s="20" t="str">
        <f>IFERROR(INDEX(MasterTable[],MATCH(SearchResults[[#This Row],[Search Result]],MasterTable[Search Rank],0),4),"")</f>
        <v/>
      </c>
      <c r="G705" s="20" t="str">
        <f>IFERROR(INDEX(MasterTable[],MATCH(SearchResults[[#This Row],[Search Result]],MasterTable[Search Rank],0),5),"")</f>
        <v/>
      </c>
      <c r="H705" s="20" t="str">
        <f>IFERROR(INDEX(MasterTable[],MATCH(SearchResults[[#This Row],[Search Result]],MasterTable[Search Rank],0),6),"")</f>
        <v/>
      </c>
      <c r="I705" s="20" t="str">
        <f>IFERROR(INDEX(MasterTable[],MATCH(SearchResults[[#This Row],[Search Result]],MasterTable[Search Rank],0),7),"")</f>
        <v/>
      </c>
    </row>
    <row r="706" spans="2:9" ht="41.25" customHeight="1" x14ac:dyDescent="0.2">
      <c r="B706" s="4"/>
      <c r="C706" s="19" t="str">
        <f>IFERROR(INDEX(MasterTable[],MATCH(SearchResults[[#This Row],[Search Result]],MasterTable[Search Rank],0),1),"")</f>
        <v/>
      </c>
      <c r="D706" s="19" t="str">
        <f>IFERROR(INDEX(MasterTable[],MATCH(SearchResults[[#This Row],[Search Result]],MasterTable[Search Rank],0),2),"")</f>
        <v/>
      </c>
      <c r="E706" s="19" t="str">
        <f>IFERROR(INDEX(MasterTable[],MATCH(SearchResults[[#This Row],[Search Result]],MasterTable[Search Rank],0),3),"")</f>
        <v/>
      </c>
      <c r="F706" s="20" t="str">
        <f>IFERROR(INDEX(MasterTable[],MATCH(SearchResults[[#This Row],[Search Result]],MasterTable[Search Rank],0),4),"")</f>
        <v/>
      </c>
      <c r="G706" s="20" t="str">
        <f>IFERROR(INDEX(MasterTable[],MATCH(SearchResults[[#This Row],[Search Result]],MasterTable[Search Rank],0),5),"")</f>
        <v/>
      </c>
      <c r="H706" s="20" t="str">
        <f>IFERROR(INDEX(MasterTable[],MATCH(SearchResults[[#This Row],[Search Result]],MasterTable[Search Rank],0),6),"")</f>
        <v/>
      </c>
      <c r="I706" s="20" t="str">
        <f>IFERROR(INDEX(MasterTable[],MATCH(SearchResults[[#This Row],[Search Result]],MasterTable[Search Rank],0),7),"")</f>
        <v/>
      </c>
    </row>
    <row r="707" spans="2:9" ht="41.25" customHeight="1" x14ac:dyDescent="0.2">
      <c r="B707" s="4"/>
      <c r="C707" s="19" t="str">
        <f>IFERROR(INDEX(MasterTable[],MATCH(SearchResults[[#This Row],[Search Result]],MasterTable[Search Rank],0),1),"")</f>
        <v/>
      </c>
      <c r="D707" s="19" t="str">
        <f>IFERROR(INDEX(MasterTable[],MATCH(SearchResults[[#This Row],[Search Result]],MasterTable[Search Rank],0),2),"")</f>
        <v/>
      </c>
      <c r="E707" s="19" t="str">
        <f>IFERROR(INDEX(MasterTable[],MATCH(SearchResults[[#This Row],[Search Result]],MasterTable[Search Rank],0),3),"")</f>
        <v/>
      </c>
      <c r="F707" s="20" t="str">
        <f>IFERROR(INDEX(MasterTable[],MATCH(SearchResults[[#This Row],[Search Result]],MasterTable[Search Rank],0),4),"")</f>
        <v/>
      </c>
      <c r="G707" s="20" t="str">
        <f>IFERROR(INDEX(MasterTable[],MATCH(SearchResults[[#This Row],[Search Result]],MasterTable[Search Rank],0),5),"")</f>
        <v/>
      </c>
      <c r="H707" s="20" t="str">
        <f>IFERROR(INDEX(MasterTable[],MATCH(SearchResults[[#This Row],[Search Result]],MasterTable[Search Rank],0),6),"")</f>
        <v/>
      </c>
      <c r="I707" s="20" t="str">
        <f>IFERROR(INDEX(MasterTable[],MATCH(SearchResults[[#This Row],[Search Result]],MasterTable[Search Rank],0),7),"")</f>
        <v/>
      </c>
    </row>
    <row r="708" spans="2:9" ht="41.25" customHeight="1" x14ac:dyDescent="0.2">
      <c r="B708" s="4"/>
      <c r="C708" s="19" t="str">
        <f>IFERROR(INDEX(MasterTable[],MATCH(SearchResults[[#This Row],[Search Result]],MasterTable[Search Rank],0),1),"")</f>
        <v/>
      </c>
      <c r="D708" s="19" t="str">
        <f>IFERROR(INDEX(MasterTable[],MATCH(SearchResults[[#This Row],[Search Result]],MasterTable[Search Rank],0),2),"")</f>
        <v/>
      </c>
      <c r="E708" s="19" t="str">
        <f>IFERROR(INDEX(MasterTable[],MATCH(SearchResults[[#This Row],[Search Result]],MasterTable[Search Rank],0),3),"")</f>
        <v/>
      </c>
      <c r="F708" s="20" t="str">
        <f>IFERROR(INDEX(MasterTable[],MATCH(SearchResults[[#This Row],[Search Result]],MasterTable[Search Rank],0),4),"")</f>
        <v/>
      </c>
      <c r="G708" s="20" t="str">
        <f>IFERROR(INDEX(MasterTable[],MATCH(SearchResults[[#This Row],[Search Result]],MasterTable[Search Rank],0),5),"")</f>
        <v/>
      </c>
      <c r="H708" s="20" t="str">
        <f>IFERROR(INDEX(MasterTable[],MATCH(SearchResults[[#This Row],[Search Result]],MasterTable[Search Rank],0),6),"")</f>
        <v/>
      </c>
      <c r="I708" s="20" t="str">
        <f>IFERROR(INDEX(MasterTable[],MATCH(SearchResults[[#This Row],[Search Result]],MasterTable[Search Rank],0),7),"")</f>
        <v/>
      </c>
    </row>
    <row r="709" spans="2:9" ht="41.25" customHeight="1" x14ac:dyDescent="0.2">
      <c r="B709" s="4"/>
      <c r="C709" s="19" t="str">
        <f>IFERROR(INDEX(MasterTable[],MATCH(SearchResults[[#This Row],[Search Result]],MasterTable[Search Rank],0),1),"")</f>
        <v/>
      </c>
      <c r="D709" s="19" t="str">
        <f>IFERROR(INDEX(MasterTable[],MATCH(SearchResults[[#This Row],[Search Result]],MasterTable[Search Rank],0),2),"")</f>
        <v/>
      </c>
      <c r="E709" s="19" t="str">
        <f>IFERROR(INDEX(MasterTable[],MATCH(SearchResults[[#This Row],[Search Result]],MasterTable[Search Rank],0),3),"")</f>
        <v/>
      </c>
      <c r="F709" s="20" t="str">
        <f>IFERROR(INDEX(MasterTable[],MATCH(SearchResults[[#This Row],[Search Result]],MasterTable[Search Rank],0),4),"")</f>
        <v/>
      </c>
      <c r="G709" s="20" t="str">
        <f>IFERROR(INDEX(MasterTable[],MATCH(SearchResults[[#This Row],[Search Result]],MasterTable[Search Rank],0),5),"")</f>
        <v/>
      </c>
      <c r="H709" s="20" t="str">
        <f>IFERROR(INDEX(MasterTable[],MATCH(SearchResults[[#This Row],[Search Result]],MasterTable[Search Rank],0),6),"")</f>
        <v/>
      </c>
      <c r="I709" s="20" t="str">
        <f>IFERROR(INDEX(MasterTable[],MATCH(SearchResults[[#This Row],[Search Result]],MasterTable[Search Rank],0),7),"")</f>
        <v/>
      </c>
    </row>
    <row r="710" spans="2:9" ht="41.25" customHeight="1" x14ac:dyDescent="0.2">
      <c r="B710" s="4"/>
      <c r="C710" s="19" t="str">
        <f>IFERROR(INDEX(MasterTable[],MATCH(SearchResults[[#This Row],[Search Result]],MasterTable[Search Rank],0),1),"")</f>
        <v/>
      </c>
      <c r="D710" s="19" t="str">
        <f>IFERROR(INDEX(MasterTable[],MATCH(SearchResults[[#This Row],[Search Result]],MasterTable[Search Rank],0),2),"")</f>
        <v/>
      </c>
      <c r="E710" s="19" t="str">
        <f>IFERROR(INDEX(MasterTable[],MATCH(SearchResults[[#This Row],[Search Result]],MasterTable[Search Rank],0),3),"")</f>
        <v/>
      </c>
      <c r="F710" s="20" t="str">
        <f>IFERROR(INDEX(MasterTable[],MATCH(SearchResults[[#This Row],[Search Result]],MasterTable[Search Rank],0),4),"")</f>
        <v/>
      </c>
      <c r="G710" s="20" t="str">
        <f>IFERROR(INDEX(MasterTable[],MATCH(SearchResults[[#This Row],[Search Result]],MasterTable[Search Rank],0),5),"")</f>
        <v/>
      </c>
      <c r="H710" s="20" t="str">
        <f>IFERROR(INDEX(MasterTable[],MATCH(SearchResults[[#This Row],[Search Result]],MasterTable[Search Rank],0),6),"")</f>
        <v/>
      </c>
      <c r="I710" s="20" t="str">
        <f>IFERROR(INDEX(MasterTable[],MATCH(SearchResults[[#This Row],[Search Result]],MasterTable[Search Rank],0),7),"")</f>
        <v/>
      </c>
    </row>
    <row r="711" spans="2:9" ht="41.25" customHeight="1" x14ac:dyDescent="0.2">
      <c r="B711" s="4"/>
      <c r="C711" s="19" t="str">
        <f>IFERROR(INDEX(MasterTable[],MATCH(SearchResults[[#This Row],[Search Result]],MasterTable[Search Rank],0),1),"")</f>
        <v/>
      </c>
      <c r="D711" s="19" t="str">
        <f>IFERROR(INDEX(MasterTable[],MATCH(SearchResults[[#This Row],[Search Result]],MasterTable[Search Rank],0),2),"")</f>
        <v/>
      </c>
      <c r="E711" s="19" t="str">
        <f>IFERROR(INDEX(MasterTable[],MATCH(SearchResults[[#This Row],[Search Result]],MasterTable[Search Rank],0),3),"")</f>
        <v/>
      </c>
      <c r="F711" s="20" t="str">
        <f>IFERROR(INDEX(MasterTable[],MATCH(SearchResults[[#This Row],[Search Result]],MasterTable[Search Rank],0),4),"")</f>
        <v/>
      </c>
      <c r="G711" s="20" t="str">
        <f>IFERROR(INDEX(MasterTable[],MATCH(SearchResults[[#This Row],[Search Result]],MasterTable[Search Rank],0),5),"")</f>
        <v/>
      </c>
      <c r="H711" s="20" t="str">
        <f>IFERROR(INDEX(MasterTable[],MATCH(SearchResults[[#This Row],[Search Result]],MasterTable[Search Rank],0),6),"")</f>
        <v/>
      </c>
      <c r="I711" s="20" t="str">
        <f>IFERROR(INDEX(MasterTable[],MATCH(SearchResults[[#This Row],[Search Result]],MasterTable[Search Rank],0),7),"")</f>
        <v/>
      </c>
    </row>
    <row r="712" spans="2:9" ht="41.25" customHeight="1" x14ac:dyDescent="0.2">
      <c r="B712" s="4"/>
      <c r="C712" s="19" t="str">
        <f>IFERROR(INDEX(MasterTable[],MATCH(SearchResults[[#This Row],[Search Result]],MasterTable[Search Rank],0),1),"")</f>
        <v/>
      </c>
      <c r="D712" s="19" t="str">
        <f>IFERROR(INDEX(MasterTable[],MATCH(SearchResults[[#This Row],[Search Result]],MasterTable[Search Rank],0),2),"")</f>
        <v/>
      </c>
      <c r="E712" s="19" t="str">
        <f>IFERROR(INDEX(MasterTable[],MATCH(SearchResults[[#This Row],[Search Result]],MasterTable[Search Rank],0),3),"")</f>
        <v/>
      </c>
      <c r="F712" s="20" t="str">
        <f>IFERROR(INDEX(MasterTable[],MATCH(SearchResults[[#This Row],[Search Result]],MasterTable[Search Rank],0),4),"")</f>
        <v/>
      </c>
      <c r="G712" s="20" t="str">
        <f>IFERROR(INDEX(MasterTable[],MATCH(SearchResults[[#This Row],[Search Result]],MasterTable[Search Rank],0),5),"")</f>
        <v/>
      </c>
      <c r="H712" s="20" t="str">
        <f>IFERROR(INDEX(MasterTable[],MATCH(SearchResults[[#This Row],[Search Result]],MasterTable[Search Rank],0),6),"")</f>
        <v/>
      </c>
      <c r="I712" s="20" t="str">
        <f>IFERROR(INDEX(MasterTable[],MATCH(SearchResults[[#This Row],[Search Result]],MasterTable[Search Rank],0),7),"")</f>
        <v/>
      </c>
    </row>
    <row r="713" spans="2:9" ht="41.25" customHeight="1" x14ac:dyDescent="0.2">
      <c r="B713" s="4"/>
      <c r="C713" s="19" t="str">
        <f>IFERROR(INDEX(MasterTable[],MATCH(SearchResults[[#This Row],[Search Result]],MasterTable[Search Rank],0),1),"")</f>
        <v/>
      </c>
      <c r="D713" s="19" t="str">
        <f>IFERROR(INDEX(MasterTable[],MATCH(SearchResults[[#This Row],[Search Result]],MasterTable[Search Rank],0),2),"")</f>
        <v/>
      </c>
      <c r="E713" s="19" t="str">
        <f>IFERROR(INDEX(MasterTable[],MATCH(SearchResults[[#This Row],[Search Result]],MasterTable[Search Rank],0),3),"")</f>
        <v/>
      </c>
      <c r="F713" s="20" t="str">
        <f>IFERROR(INDEX(MasterTable[],MATCH(SearchResults[[#This Row],[Search Result]],MasterTable[Search Rank],0),4),"")</f>
        <v/>
      </c>
      <c r="G713" s="20" t="str">
        <f>IFERROR(INDEX(MasterTable[],MATCH(SearchResults[[#This Row],[Search Result]],MasterTable[Search Rank],0),5),"")</f>
        <v/>
      </c>
      <c r="H713" s="20" t="str">
        <f>IFERROR(INDEX(MasterTable[],MATCH(SearchResults[[#This Row],[Search Result]],MasterTable[Search Rank],0),6),"")</f>
        <v/>
      </c>
      <c r="I713" s="20" t="str">
        <f>IFERROR(INDEX(MasterTable[],MATCH(SearchResults[[#This Row],[Search Result]],MasterTable[Search Rank],0),7),"")</f>
        <v/>
      </c>
    </row>
    <row r="714" spans="2:9" ht="41.25" customHeight="1" x14ac:dyDescent="0.2">
      <c r="B714" s="4"/>
      <c r="C714" s="19" t="str">
        <f>IFERROR(INDEX(MasterTable[],MATCH(SearchResults[[#This Row],[Search Result]],MasterTable[Search Rank],0),1),"")</f>
        <v/>
      </c>
      <c r="D714" s="19" t="str">
        <f>IFERROR(INDEX(MasterTable[],MATCH(SearchResults[[#This Row],[Search Result]],MasterTable[Search Rank],0),2),"")</f>
        <v/>
      </c>
      <c r="E714" s="19" t="str">
        <f>IFERROR(INDEX(MasterTable[],MATCH(SearchResults[[#This Row],[Search Result]],MasterTable[Search Rank],0),3),"")</f>
        <v/>
      </c>
      <c r="F714" s="20" t="str">
        <f>IFERROR(INDEX(MasterTable[],MATCH(SearchResults[[#This Row],[Search Result]],MasterTable[Search Rank],0),4),"")</f>
        <v/>
      </c>
      <c r="G714" s="20" t="str">
        <f>IFERROR(INDEX(MasterTable[],MATCH(SearchResults[[#This Row],[Search Result]],MasterTable[Search Rank],0),5),"")</f>
        <v/>
      </c>
      <c r="H714" s="20" t="str">
        <f>IFERROR(INDEX(MasterTable[],MATCH(SearchResults[[#This Row],[Search Result]],MasterTable[Search Rank],0),6),"")</f>
        <v/>
      </c>
      <c r="I714" s="20" t="str">
        <f>IFERROR(INDEX(MasterTable[],MATCH(SearchResults[[#This Row],[Search Result]],MasterTable[Search Rank],0),7),"")</f>
        <v/>
      </c>
    </row>
    <row r="715" spans="2:9" ht="41.25" customHeight="1" x14ac:dyDescent="0.2">
      <c r="B715" s="4"/>
      <c r="C715" s="19" t="str">
        <f>IFERROR(INDEX(MasterTable[],MATCH(SearchResults[[#This Row],[Search Result]],MasterTable[Search Rank],0),1),"")</f>
        <v/>
      </c>
      <c r="D715" s="19" t="str">
        <f>IFERROR(INDEX(MasterTable[],MATCH(SearchResults[[#This Row],[Search Result]],MasterTable[Search Rank],0),2),"")</f>
        <v/>
      </c>
      <c r="E715" s="19" t="str">
        <f>IFERROR(INDEX(MasterTable[],MATCH(SearchResults[[#This Row],[Search Result]],MasterTable[Search Rank],0),3),"")</f>
        <v/>
      </c>
      <c r="F715" s="20" t="str">
        <f>IFERROR(INDEX(MasterTable[],MATCH(SearchResults[[#This Row],[Search Result]],MasterTable[Search Rank],0),4),"")</f>
        <v/>
      </c>
      <c r="G715" s="20" t="str">
        <f>IFERROR(INDEX(MasterTable[],MATCH(SearchResults[[#This Row],[Search Result]],MasterTable[Search Rank],0),5),"")</f>
        <v/>
      </c>
      <c r="H715" s="20" t="str">
        <f>IFERROR(INDEX(MasterTable[],MATCH(SearchResults[[#This Row],[Search Result]],MasterTable[Search Rank],0),6),"")</f>
        <v/>
      </c>
      <c r="I715" s="20" t="str">
        <f>IFERROR(INDEX(MasterTable[],MATCH(SearchResults[[#This Row],[Search Result]],MasterTable[Search Rank],0),7),"")</f>
        <v/>
      </c>
    </row>
    <row r="716" spans="2:9" ht="41.25" customHeight="1" x14ac:dyDescent="0.2">
      <c r="B716" s="4"/>
      <c r="C716" s="19" t="str">
        <f>IFERROR(INDEX(MasterTable[],MATCH(SearchResults[[#This Row],[Search Result]],MasterTable[Search Rank],0),1),"")</f>
        <v/>
      </c>
      <c r="D716" s="19" t="str">
        <f>IFERROR(INDEX(MasterTable[],MATCH(SearchResults[[#This Row],[Search Result]],MasterTable[Search Rank],0),2),"")</f>
        <v/>
      </c>
      <c r="E716" s="19" t="str">
        <f>IFERROR(INDEX(MasterTable[],MATCH(SearchResults[[#This Row],[Search Result]],MasterTable[Search Rank],0),3),"")</f>
        <v/>
      </c>
      <c r="F716" s="20" t="str">
        <f>IFERROR(INDEX(MasterTable[],MATCH(SearchResults[[#This Row],[Search Result]],MasterTable[Search Rank],0),4),"")</f>
        <v/>
      </c>
      <c r="G716" s="20" t="str">
        <f>IFERROR(INDEX(MasterTable[],MATCH(SearchResults[[#This Row],[Search Result]],MasterTable[Search Rank],0),5),"")</f>
        <v/>
      </c>
      <c r="H716" s="20" t="str">
        <f>IFERROR(INDEX(MasterTable[],MATCH(SearchResults[[#This Row],[Search Result]],MasterTable[Search Rank],0),6),"")</f>
        <v/>
      </c>
      <c r="I716" s="20" t="str">
        <f>IFERROR(INDEX(MasterTable[],MATCH(SearchResults[[#This Row],[Search Result]],MasterTable[Search Rank],0),7),"")</f>
        <v/>
      </c>
    </row>
    <row r="717" spans="2:9" ht="41.25" customHeight="1" x14ac:dyDescent="0.2">
      <c r="B717" s="4"/>
      <c r="C717" s="19" t="str">
        <f>IFERROR(INDEX(MasterTable[],MATCH(SearchResults[[#This Row],[Search Result]],MasterTable[Search Rank],0),1),"")</f>
        <v/>
      </c>
      <c r="D717" s="19" t="str">
        <f>IFERROR(INDEX(MasterTable[],MATCH(SearchResults[[#This Row],[Search Result]],MasterTable[Search Rank],0),2),"")</f>
        <v/>
      </c>
      <c r="E717" s="19" t="str">
        <f>IFERROR(INDEX(MasterTable[],MATCH(SearchResults[[#This Row],[Search Result]],MasterTable[Search Rank],0),3),"")</f>
        <v/>
      </c>
      <c r="F717" s="20" t="str">
        <f>IFERROR(INDEX(MasterTable[],MATCH(SearchResults[[#This Row],[Search Result]],MasterTable[Search Rank],0),4),"")</f>
        <v/>
      </c>
      <c r="G717" s="20" t="str">
        <f>IFERROR(INDEX(MasterTable[],MATCH(SearchResults[[#This Row],[Search Result]],MasterTable[Search Rank],0),5),"")</f>
        <v/>
      </c>
      <c r="H717" s="20" t="str">
        <f>IFERROR(INDEX(MasterTable[],MATCH(SearchResults[[#This Row],[Search Result]],MasterTable[Search Rank],0),6),"")</f>
        <v/>
      </c>
      <c r="I717" s="20" t="str">
        <f>IFERROR(INDEX(MasterTable[],MATCH(SearchResults[[#This Row],[Search Result]],MasterTable[Search Rank],0),7),"")</f>
        <v/>
      </c>
    </row>
    <row r="718" spans="2:9" ht="41.25" customHeight="1" x14ac:dyDescent="0.2">
      <c r="B718" s="4"/>
      <c r="C718" s="19" t="str">
        <f>IFERROR(INDEX(MasterTable[],MATCH(SearchResults[[#This Row],[Search Result]],MasterTable[Search Rank],0),1),"")</f>
        <v/>
      </c>
      <c r="D718" s="19" t="str">
        <f>IFERROR(INDEX(MasterTable[],MATCH(SearchResults[[#This Row],[Search Result]],MasterTable[Search Rank],0),2),"")</f>
        <v/>
      </c>
      <c r="E718" s="19" t="str">
        <f>IFERROR(INDEX(MasterTable[],MATCH(SearchResults[[#This Row],[Search Result]],MasterTable[Search Rank],0),3),"")</f>
        <v/>
      </c>
      <c r="F718" s="20" t="str">
        <f>IFERROR(INDEX(MasterTable[],MATCH(SearchResults[[#This Row],[Search Result]],MasterTable[Search Rank],0),4),"")</f>
        <v/>
      </c>
      <c r="G718" s="20" t="str">
        <f>IFERROR(INDEX(MasterTable[],MATCH(SearchResults[[#This Row],[Search Result]],MasterTable[Search Rank],0),5),"")</f>
        <v/>
      </c>
      <c r="H718" s="20" t="str">
        <f>IFERROR(INDEX(MasterTable[],MATCH(SearchResults[[#This Row],[Search Result]],MasterTable[Search Rank],0),6),"")</f>
        <v/>
      </c>
      <c r="I718" s="20" t="str">
        <f>IFERROR(INDEX(MasterTable[],MATCH(SearchResults[[#This Row],[Search Result]],MasterTable[Search Rank],0),7),"")</f>
        <v/>
      </c>
    </row>
    <row r="719" spans="2:9" ht="41.25" customHeight="1" x14ac:dyDescent="0.2">
      <c r="B719" s="4"/>
      <c r="C719" s="19" t="str">
        <f>IFERROR(INDEX(MasterTable[],MATCH(SearchResults[[#This Row],[Search Result]],MasterTable[Search Rank],0),1),"")</f>
        <v/>
      </c>
      <c r="D719" s="19" t="str">
        <f>IFERROR(INDEX(MasterTable[],MATCH(SearchResults[[#This Row],[Search Result]],MasterTable[Search Rank],0),2),"")</f>
        <v/>
      </c>
      <c r="E719" s="19" t="str">
        <f>IFERROR(INDEX(MasterTable[],MATCH(SearchResults[[#This Row],[Search Result]],MasterTable[Search Rank],0),3),"")</f>
        <v/>
      </c>
      <c r="F719" s="20" t="str">
        <f>IFERROR(INDEX(MasterTable[],MATCH(SearchResults[[#This Row],[Search Result]],MasterTable[Search Rank],0),4),"")</f>
        <v/>
      </c>
      <c r="G719" s="20" t="str">
        <f>IFERROR(INDEX(MasterTable[],MATCH(SearchResults[[#This Row],[Search Result]],MasterTable[Search Rank],0),5),"")</f>
        <v/>
      </c>
      <c r="H719" s="20" t="str">
        <f>IFERROR(INDEX(MasterTable[],MATCH(SearchResults[[#This Row],[Search Result]],MasterTable[Search Rank],0),6),"")</f>
        <v/>
      </c>
      <c r="I719" s="20" t="str">
        <f>IFERROR(INDEX(MasterTable[],MATCH(SearchResults[[#This Row],[Search Result]],MasterTable[Search Rank],0),7),"")</f>
        <v/>
      </c>
    </row>
    <row r="720" spans="2:9" ht="41.25" customHeight="1" x14ac:dyDescent="0.2">
      <c r="B720" s="4"/>
      <c r="C720" s="19" t="str">
        <f>IFERROR(INDEX(MasterTable[],MATCH(SearchResults[[#This Row],[Search Result]],MasterTable[Search Rank],0),1),"")</f>
        <v/>
      </c>
      <c r="D720" s="19" t="str">
        <f>IFERROR(INDEX(MasterTable[],MATCH(SearchResults[[#This Row],[Search Result]],MasterTable[Search Rank],0),2),"")</f>
        <v/>
      </c>
      <c r="E720" s="19" t="str">
        <f>IFERROR(INDEX(MasterTable[],MATCH(SearchResults[[#This Row],[Search Result]],MasterTable[Search Rank],0),3),"")</f>
        <v/>
      </c>
      <c r="F720" s="20" t="str">
        <f>IFERROR(INDEX(MasterTable[],MATCH(SearchResults[[#This Row],[Search Result]],MasterTable[Search Rank],0),4),"")</f>
        <v/>
      </c>
      <c r="G720" s="20" t="str">
        <f>IFERROR(INDEX(MasterTable[],MATCH(SearchResults[[#This Row],[Search Result]],MasterTable[Search Rank],0),5),"")</f>
        <v/>
      </c>
      <c r="H720" s="20" t="str">
        <f>IFERROR(INDEX(MasterTable[],MATCH(SearchResults[[#This Row],[Search Result]],MasterTable[Search Rank],0),6),"")</f>
        <v/>
      </c>
      <c r="I720" s="20" t="str">
        <f>IFERROR(INDEX(MasterTable[],MATCH(SearchResults[[#This Row],[Search Result]],MasterTable[Search Rank],0),7),"")</f>
        <v/>
      </c>
    </row>
    <row r="721" spans="2:9" ht="41.25" customHeight="1" x14ac:dyDescent="0.2">
      <c r="B721" s="4"/>
      <c r="C721" s="19" t="str">
        <f>IFERROR(INDEX(MasterTable[],MATCH(SearchResults[[#This Row],[Search Result]],MasterTable[Search Rank],0),1),"")</f>
        <v/>
      </c>
      <c r="D721" s="19" t="str">
        <f>IFERROR(INDEX(MasterTable[],MATCH(SearchResults[[#This Row],[Search Result]],MasterTable[Search Rank],0),2),"")</f>
        <v/>
      </c>
      <c r="E721" s="19" t="str">
        <f>IFERROR(INDEX(MasterTable[],MATCH(SearchResults[[#This Row],[Search Result]],MasterTable[Search Rank],0),3),"")</f>
        <v/>
      </c>
      <c r="F721" s="20" t="str">
        <f>IFERROR(INDEX(MasterTable[],MATCH(SearchResults[[#This Row],[Search Result]],MasterTable[Search Rank],0),4),"")</f>
        <v/>
      </c>
      <c r="G721" s="20" t="str">
        <f>IFERROR(INDEX(MasterTable[],MATCH(SearchResults[[#This Row],[Search Result]],MasterTable[Search Rank],0),5),"")</f>
        <v/>
      </c>
      <c r="H721" s="20" t="str">
        <f>IFERROR(INDEX(MasterTable[],MATCH(SearchResults[[#This Row],[Search Result]],MasterTable[Search Rank],0),6),"")</f>
        <v/>
      </c>
      <c r="I721" s="20" t="str">
        <f>IFERROR(INDEX(MasterTable[],MATCH(SearchResults[[#This Row],[Search Result]],MasterTable[Search Rank],0),7),"")</f>
        <v/>
      </c>
    </row>
    <row r="722" spans="2:9" ht="41.25" customHeight="1" x14ac:dyDescent="0.2">
      <c r="B722" s="4"/>
      <c r="C722" s="19" t="str">
        <f>IFERROR(INDEX(MasterTable[],MATCH(SearchResults[[#This Row],[Search Result]],MasterTable[Search Rank],0),1),"")</f>
        <v/>
      </c>
      <c r="D722" s="19" t="str">
        <f>IFERROR(INDEX(MasterTable[],MATCH(SearchResults[[#This Row],[Search Result]],MasterTable[Search Rank],0),2),"")</f>
        <v/>
      </c>
      <c r="E722" s="19" t="str">
        <f>IFERROR(INDEX(MasterTable[],MATCH(SearchResults[[#This Row],[Search Result]],MasterTable[Search Rank],0),3),"")</f>
        <v/>
      </c>
      <c r="F722" s="20" t="str">
        <f>IFERROR(INDEX(MasterTable[],MATCH(SearchResults[[#This Row],[Search Result]],MasterTable[Search Rank],0),4),"")</f>
        <v/>
      </c>
      <c r="G722" s="20" t="str">
        <f>IFERROR(INDEX(MasterTable[],MATCH(SearchResults[[#This Row],[Search Result]],MasterTable[Search Rank],0),5),"")</f>
        <v/>
      </c>
      <c r="H722" s="20" t="str">
        <f>IFERROR(INDEX(MasterTable[],MATCH(SearchResults[[#This Row],[Search Result]],MasterTable[Search Rank],0),6),"")</f>
        <v/>
      </c>
      <c r="I722" s="20" t="str">
        <f>IFERROR(INDEX(MasterTable[],MATCH(SearchResults[[#This Row],[Search Result]],MasterTable[Search Rank],0),7),"")</f>
        <v/>
      </c>
    </row>
    <row r="723" spans="2:9" ht="41.25" customHeight="1" x14ac:dyDescent="0.2">
      <c r="B723" s="4"/>
      <c r="C723" s="19" t="str">
        <f>IFERROR(INDEX(MasterTable[],MATCH(SearchResults[[#This Row],[Search Result]],MasterTable[Search Rank],0),1),"")</f>
        <v/>
      </c>
      <c r="D723" s="19" t="str">
        <f>IFERROR(INDEX(MasterTable[],MATCH(SearchResults[[#This Row],[Search Result]],MasterTable[Search Rank],0),2),"")</f>
        <v/>
      </c>
      <c r="E723" s="19" t="str">
        <f>IFERROR(INDEX(MasterTable[],MATCH(SearchResults[[#This Row],[Search Result]],MasterTable[Search Rank],0),3),"")</f>
        <v/>
      </c>
      <c r="F723" s="20" t="str">
        <f>IFERROR(INDEX(MasterTable[],MATCH(SearchResults[[#This Row],[Search Result]],MasterTable[Search Rank],0),4),"")</f>
        <v/>
      </c>
      <c r="G723" s="20" t="str">
        <f>IFERROR(INDEX(MasterTable[],MATCH(SearchResults[[#This Row],[Search Result]],MasterTable[Search Rank],0),5),"")</f>
        <v/>
      </c>
      <c r="H723" s="20" t="str">
        <f>IFERROR(INDEX(MasterTable[],MATCH(SearchResults[[#This Row],[Search Result]],MasterTable[Search Rank],0),6),"")</f>
        <v/>
      </c>
      <c r="I723" s="20" t="str">
        <f>IFERROR(INDEX(MasterTable[],MATCH(SearchResults[[#This Row],[Search Result]],MasterTable[Search Rank],0),7),"")</f>
        <v/>
      </c>
    </row>
    <row r="724" spans="2:9" ht="41.25" customHeight="1" x14ac:dyDescent="0.2">
      <c r="B724" s="4"/>
      <c r="C724" s="19" t="str">
        <f>IFERROR(INDEX(MasterTable[],MATCH(SearchResults[[#This Row],[Search Result]],MasterTable[Search Rank],0),1),"")</f>
        <v/>
      </c>
      <c r="D724" s="19" t="str">
        <f>IFERROR(INDEX(MasterTable[],MATCH(SearchResults[[#This Row],[Search Result]],MasterTable[Search Rank],0),2),"")</f>
        <v/>
      </c>
      <c r="E724" s="19" t="str">
        <f>IFERROR(INDEX(MasterTable[],MATCH(SearchResults[[#This Row],[Search Result]],MasterTable[Search Rank],0),3),"")</f>
        <v/>
      </c>
      <c r="F724" s="20" t="str">
        <f>IFERROR(INDEX(MasterTable[],MATCH(SearchResults[[#This Row],[Search Result]],MasterTable[Search Rank],0),4),"")</f>
        <v/>
      </c>
      <c r="G724" s="20" t="str">
        <f>IFERROR(INDEX(MasterTable[],MATCH(SearchResults[[#This Row],[Search Result]],MasterTable[Search Rank],0),5),"")</f>
        <v/>
      </c>
      <c r="H724" s="20" t="str">
        <f>IFERROR(INDEX(MasterTable[],MATCH(SearchResults[[#This Row],[Search Result]],MasterTable[Search Rank],0),6),"")</f>
        <v/>
      </c>
      <c r="I724" s="20" t="str">
        <f>IFERROR(INDEX(MasterTable[],MATCH(SearchResults[[#This Row],[Search Result]],MasterTable[Search Rank],0),7),"")</f>
        <v/>
      </c>
    </row>
    <row r="725" spans="2:9" ht="41.25" customHeight="1" x14ac:dyDescent="0.2">
      <c r="B725" s="4"/>
      <c r="C725" s="19" t="str">
        <f>IFERROR(INDEX(MasterTable[],MATCH(SearchResults[[#This Row],[Search Result]],MasterTable[Search Rank],0),1),"")</f>
        <v/>
      </c>
      <c r="D725" s="19" t="str">
        <f>IFERROR(INDEX(MasterTable[],MATCH(SearchResults[[#This Row],[Search Result]],MasterTable[Search Rank],0),2),"")</f>
        <v/>
      </c>
      <c r="E725" s="19" t="str">
        <f>IFERROR(INDEX(MasterTable[],MATCH(SearchResults[[#This Row],[Search Result]],MasterTable[Search Rank],0),3),"")</f>
        <v/>
      </c>
      <c r="F725" s="20" t="str">
        <f>IFERROR(INDEX(MasterTable[],MATCH(SearchResults[[#This Row],[Search Result]],MasterTable[Search Rank],0),4),"")</f>
        <v/>
      </c>
      <c r="G725" s="20" t="str">
        <f>IFERROR(INDEX(MasterTable[],MATCH(SearchResults[[#This Row],[Search Result]],MasterTable[Search Rank],0),5),"")</f>
        <v/>
      </c>
      <c r="H725" s="20" t="str">
        <f>IFERROR(INDEX(MasterTable[],MATCH(SearchResults[[#This Row],[Search Result]],MasterTable[Search Rank],0),6),"")</f>
        <v/>
      </c>
      <c r="I725" s="20" t="str">
        <f>IFERROR(INDEX(MasterTable[],MATCH(SearchResults[[#This Row],[Search Result]],MasterTable[Search Rank],0),7),"")</f>
        <v/>
      </c>
    </row>
    <row r="726" spans="2:9" ht="41.25" customHeight="1" x14ac:dyDescent="0.2">
      <c r="B726" s="4"/>
      <c r="C726" s="19" t="str">
        <f>IFERROR(INDEX(MasterTable[],MATCH(SearchResults[[#This Row],[Search Result]],MasterTable[Search Rank],0),1),"")</f>
        <v/>
      </c>
      <c r="D726" s="19" t="str">
        <f>IFERROR(INDEX(MasterTable[],MATCH(SearchResults[[#This Row],[Search Result]],MasterTable[Search Rank],0),2),"")</f>
        <v/>
      </c>
      <c r="E726" s="19" t="str">
        <f>IFERROR(INDEX(MasterTable[],MATCH(SearchResults[[#This Row],[Search Result]],MasterTable[Search Rank],0),3),"")</f>
        <v/>
      </c>
      <c r="F726" s="20" t="str">
        <f>IFERROR(INDEX(MasterTable[],MATCH(SearchResults[[#This Row],[Search Result]],MasterTable[Search Rank],0),4),"")</f>
        <v/>
      </c>
      <c r="G726" s="20" t="str">
        <f>IFERROR(INDEX(MasterTable[],MATCH(SearchResults[[#This Row],[Search Result]],MasterTable[Search Rank],0),5),"")</f>
        <v/>
      </c>
      <c r="H726" s="20" t="str">
        <f>IFERROR(INDEX(MasterTable[],MATCH(SearchResults[[#This Row],[Search Result]],MasterTable[Search Rank],0),6),"")</f>
        <v/>
      </c>
      <c r="I726" s="20" t="str">
        <f>IFERROR(INDEX(MasterTable[],MATCH(SearchResults[[#This Row],[Search Result]],MasterTable[Search Rank],0),7),"")</f>
        <v/>
      </c>
    </row>
    <row r="727" spans="2:9" ht="41.25" customHeight="1" x14ac:dyDescent="0.2">
      <c r="B727" s="4"/>
      <c r="C727" s="19" t="str">
        <f>IFERROR(INDEX(MasterTable[],MATCH(SearchResults[[#This Row],[Search Result]],MasterTable[Search Rank],0),1),"")</f>
        <v/>
      </c>
      <c r="D727" s="19" t="str">
        <f>IFERROR(INDEX(MasterTable[],MATCH(SearchResults[[#This Row],[Search Result]],MasterTable[Search Rank],0),2),"")</f>
        <v/>
      </c>
      <c r="E727" s="19" t="str">
        <f>IFERROR(INDEX(MasterTable[],MATCH(SearchResults[[#This Row],[Search Result]],MasterTable[Search Rank],0),3),"")</f>
        <v/>
      </c>
      <c r="F727" s="20" t="str">
        <f>IFERROR(INDEX(MasterTable[],MATCH(SearchResults[[#This Row],[Search Result]],MasterTable[Search Rank],0),4),"")</f>
        <v/>
      </c>
      <c r="G727" s="20" t="str">
        <f>IFERROR(INDEX(MasterTable[],MATCH(SearchResults[[#This Row],[Search Result]],MasterTable[Search Rank],0),5),"")</f>
        <v/>
      </c>
      <c r="H727" s="20" t="str">
        <f>IFERROR(INDEX(MasterTable[],MATCH(SearchResults[[#This Row],[Search Result]],MasterTable[Search Rank],0),6),"")</f>
        <v/>
      </c>
      <c r="I727" s="20" t="str">
        <f>IFERROR(INDEX(MasterTable[],MATCH(SearchResults[[#This Row],[Search Result]],MasterTable[Search Rank],0),7),"")</f>
        <v/>
      </c>
    </row>
    <row r="728" spans="2:9" ht="41.25" customHeight="1" x14ac:dyDescent="0.2">
      <c r="B728" s="4"/>
      <c r="C728" s="19" t="str">
        <f>IFERROR(INDEX(MasterTable[],MATCH(SearchResults[[#This Row],[Search Result]],MasterTable[Search Rank],0),1),"")</f>
        <v/>
      </c>
      <c r="D728" s="19" t="str">
        <f>IFERROR(INDEX(MasterTable[],MATCH(SearchResults[[#This Row],[Search Result]],MasterTable[Search Rank],0),2),"")</f>
        <v/>
      </c>
      <c r="E728" s="19" t="str">
        <f>IFERROR(INDEX(MasterTable[],MATCH(SearchResults[[#This Row],[Search Result]],MasterTable[Search Rank],0),3),"")</f>
        <v/>
      </c>
      <c r="F728" s="20" t="str">
        <f>IFERROR(INDEX(MasterTable[],MATCH(SearchResults[[#This Row],[Search Result]],MasterTable[Search Rank],0),4),"")</f>
        <v/>
      </c>
      <c r="G728" s="20" t="str">
        <f>IFERROR(INDEX(MasterTable[],MATCH(SearchResults[[#This Row],[Search Result]],MasterTable[Search Rank],0),5),"")</f>
        <v/>
      </c>
      <c r="H728" s="20" t="str">
        <f>IFERROR(INDEX(MasterTable[],MATCH(SearchResults[[#This Row],[Search Result]],MasterTable[Search Rank],0),6),"")</f>
        <v/>
      </c>
      <c r="I728" s="20" t="str">
        <f>IFERROR(INDEX(MasterTable[],MATCH(SearchResults[[#This Row],[Search Result]],MasterTable[Search Rank],0),7),"")</f>
        <v/>
      </c>
    </row>
    <row r="729" spans="2:9" ht="41.25" customHeight="1" x14ac:dyDescent="0.2">
      <c r="B729" s="4"/>
      <c r="C729" s="19" t="str">
        <f>IFERROR(INDEX(MasterTable[],MATCH(SearchResults[[#This Row],[Search Result]],MasterTable[Search Rank],0),1),"")</f>
        <v/>
      </c>
      <c r="D729" s="19" t="str">
        <f>IFERROR(INDEX(MasterTable[],MATCH(SearchResults[[#This Row],[Search Result]],MasterTable[Search Rank],0),2),"")</f>
        <v/>
      </c>
      <c r="E729" s="19" t="str">
        <f>IFERROR(INDEX(MasterTable[],MATCH(SearchResults[[#This Row],[Search Result]],MasterTable[Search Rank],0),3),"")</f>
        <v/>
      </c>
      <c r="F729" s="20" t="str">
        <f>IFERROR(INDEX(MasterTable[],MATCH(SearchResults[[#This Row],[Search Result]],MasterTable[Search Rank],0),4),"")</f>
        <v/>
      </c>
      <c r="G729" s="20" t="str">
        <f>IFERROR(INDEX(MasterTable[],MATCH(SearchResults[[#This Row],[Search Result]],MasterTable[Search Rank],0),5),"")</f>
        <v/>
      </c>
      <c r="H729" s="20" t="str">
        <f>IFERROR(INDEX(MasterTable[],MATCH(SearchResults[[#This Row],[Search Result]],MasterTable[Search Rank],0),6),"")</f>
        <v/>
      </c>
      <c r="I729" s="20" t="str">
        <f>IFERROR(INDEX(MasterTable[],MATCH(SearchResults[[#This Row],[Search Result]],MasterTable[Search Rank],0),7),"")</f>
        <v/>
      </c>
    </row>
    <row r="730" spans="2:9" ht="41.25" customHeight="1" x14ac:dyDescent="0.2">
      <c r="B730" s="4"/>
      <c r="C730" s="19" t="str">
        <f>IFERROR(INDEX(MasterTable[],MATCH(SearchResults[[#This Row],[Search Result]],MasterTable[Search Rank],0),1),"")</f>
        <v/>
      </c>
      <c r="D730" s="19" t="str">
        <f>IFERROR(INDEX(MasterTable[],MATCH(SearchResults[[#This Row],[Search Result]],MasterTable[Search Rank],0),2),"")</f>
        <v/>
      </c>
      <c r="E730" s="19" t="str">
        <f>IFERROR(INDEX(MasterTable[],MATCH(SearchResults[[#This Row],[Search Result]],MasterTable[Search Rank],0),3),"")</f>
        <v/>
      </c>
      <c r="F730" s="20" t="str">
        <f>IFERROR(INDEX(MasterTable[],MATCH(SearchResults[[#This Row],[Search Result]],MasterTable[Search Rank],0),4),"")</f>
        <v/>
      </c>
      <c r="G730" s="20" t="str">
        <f>IFERROR(INDEX(MasterTable[],MATCH(SearchResults[[#This Row],[Search Result]],MasterTable[Search Rank],0),5),"")</f>
        <v/>
      </c>
      <c r="H730" s="20" t="str">
        <f>IFERROR(INDEX(MasterTable[],MATCH(SearchResults[[#This Row],[Search Result]],MasterTable[Search Rank],0),6),"")</f>
        <v/>
      </c>
      <c r="I730" s="20" t="str">
        <f>IFERROR(INDEX(MasterTable[],MATCH(SearchResults[[#This Row],[Search Result]],MasterTable[Search Rank],0),7),"")</f>
        <v/>
      </c>
    </row>
    <row r="731" spans="2:9" ht="41.25" customHeight="1" x14ac:dyDescent="0.2">
      <c r="B731" s="4"/>
      <c r="C731" s="19" t="str">
        <f>IFERROR(INDEX(MasterTable[],MATCH(SearchResults[[#This Row],[Search Result]],MasterTable[Search Rank],0),1),"")</f>
        <v/>
      </c>
      <c r="D731" s="19" t="str">
        <f>IFERROR(INDEX(MasterTable[],MATCH(SearchResults[[#This Row],[Search Result]],MasterTable[Search Rank],0),2),"")</f>
        <v/>
      </c>
      <c r="E731" s="19" t="str">
        <f>IFERROR(INDEX(MasterTable[],MATCH(SearchResults[[#This Row],[Search Result]],MasterTable[Search Rank],0),3),"")</f>
        <v/>
      </c>
      <c r="F731" s="20" t="str">
        <f>IFERROR(INDEX(MasterTable[],MATCH(SearchResults[[#This Row],[Search Result]],MasterTable[Search Rank],0),4),"")</f>
        <v/>
      </c>
      <c r="G731" s="20" t="str">
        <f>IFERROR(INDEX(MasterTable[],MATCH(SearchResults[[#This Row],[Search Result]],MasterTable[Search Rank],0),5),"")</f>
        <v/>
      </c>
      <c r="H731" s="20" t="str">
        <f>IFERROR(INDEX(MasterTable[],MATCH(SearchResults[[#This Row],[Search Result]],MasterTable[Search Rank],0),6),"")</f>
        <v/>
      </c>
      <c r="I731" s="20" t="str">
        <f>IFERROR(INDEX(MasterTable[],MATCH(SearchResults[[#This Row],[Search Result]],MasterTable[Search Rank],0),7),"")</f>
        <v/>
      </c>
    </row>
    <row r="732" spans="2:9" ht="41.25" customHeight="1" x14ac:dyDescent="0.2">
      <c r="B732" s="4"/>
      <c r="C732" s="19" t="str">
        <f>IFERROR(INDEX(MasterTable[],MATCH(SearchResults[[#This Row],[Search Result]],MasterTable[Search Rank],0),1),"")</f>
        <v/>
      </c>
      <c r="D732" s="19" t="str">
        <f>IFERROR(INDEX(MasterTable[],MATCH(SearchResults[[#This Row],[Search Result]],MasterTable[Search Rank],0),2),"")</f>
        <v/>
      </c>
      <c r="E732" s="19" t="str">
        <f>IFERROR(INDEX(MasterTable[],MATCH(SearchResults[[#This Row],[Search Result]],MasterTable[Search Rank],0),3),"")</f>
        <v/>
      </c>
      <c r="F732" s="20" t="str">
        <f>IFERROR(INDEX(MasterTable[],MATCH(SearchResults[[#This Row],[Search Result]],MasterTable[Search Rank],0),4),"")</f>
        <v/>
      </c>
      <c r="G732" s="20" t="str">
        <f>IFERROR(INDEX(MasterTable[],MATCH(SearchResults[[#This Row],[Search Result]],MasterTable[Search Rank],0),5),"")</f>
        <v/>
      </c>
      <c r="H732" s="20" t="str">
        <f>IFERROR(INDEX(MasterTable[],MATCH(SearchResults[[#This Row],[Search Result]],MasterTable[Search Rank],0),6),"")</f>
        <v/>
      </c>
      <c r="I732" s="20" t="str">
        <f>IFERROR(INDEX(MasterTable[],MATCH(SearchResults[[#This Row],[Search Result]],MasterTable[Search Rank],0),7),"")</f>
        <v/>
      </c>
    </row>
    <row r="733" spans="2:9" ht="41.25" customHeight="1" x14ac:dyDescent="0.2">
      <c r="B733" s="4"/>
      <c r="C733" s="19" t="str">
        <f>IFERROR(INDEX(MasterTable[],MATCH(SearchResults[[#This Row],[Search Result]],MasterTable[Search Rank],0),1),"")</f>
        <v/>
      </c>
      <c r="D733" s="19" t="str">
        <f>IFERROR(INDEX(MasterTable[],MATCH(SearchResults[[#This Row],[Search Result]],MasterTable[Search Rank],0),2),"")</f>
        <v/>
      </c>
      <c r="E733" s="19" t="str">
        <f>IFERROR(INDEX(MasterTable[],MATCH(SearchResults[[#This Row],[Search Result]],MasterTable[Search Rank],0),3),"")</f>
        <v/>
      </c>
      <c r="F733" s="20" t="str">
        <f>IFERROR(INDEX(MasterTable[],MATCH(SearchResults[[#This Row],[Search Result]],MasterTable[Search Rank],0),4),"")</f>
        <v/>
      </c>
      <c r="G733" s="20" t="str">
        <f>IFERROR(INDEX(MasterTable[],MATCH(SearchResults[[#This Row],[Search Result]],MasterTable[Search Rank],0),5),"")</f>
        <v/>
      </c>
      <c r="H733" s="20" t="str">
        <f>IFERROR(INDEX(MasterTable[],MATCH(SearchResults[[#This Row],[Search Result]],MasterTable[Search Rank],0),6),"")</f>
        <v/>
      </c>
      <c r="I733" s="20" t="str">
        <f>IFERROR(INDEX(MasterTable[],MATCH(SearchResults[[#This Row],[Search Result]],MasterTable[Search Rank],0),7),"")</f>
        <v/>
      </c>
    </row>
    <row r="734" spans="2:9" ht="41.25" customHeight="1" x14ac:dyDescent="0.2">
      <c r="B734" s="4"/>
      <c r="C734" s="19" t="str">
        <f>IFERROR(INDEX(MasterTable[],MATCH(SearchResults[[#This Row],[Search Result]],MasterTable[Search Rank],0),1),"")</f>
        <v/>
      </c>
      <c r="D734" s="19" t="str">
        <f>IFERROR(INDEX(MasterTable[],MATCH(SearchResults[[#This Row],[Search Result]],MasterTable[Search Rank],0),2),"")</f>
        <v/>
      </c>
      <c r="E734" s="19" t="str">
        <f>IFERROR(INDEX(MasterTable[],MATCH(SearchResults[[#This Row],[Search Result]],MasterTable[Search Rank],0),3),"")</f>
        <v/>
      </c>
      <c r="F734" s="20" t="str">
        <f>IFERROR(INDEX(MasterTable[],MATCH(SearchResults[[#This Row],[Search Result]],MasterTable[Search Rank],0),4),"")</f>
        <v/>
      </c>
      <c r="G734" s="20" t="str">
        <f>IFERROR(INDEX(MasterTable[],MATCH(SearchResults[[#This Row],[Search Result]],MasterTable[Search Rank],0),5),"")</f>
        <v/>
      </c>
      <c r="H734" s="20" t="str">
        <f>IFERROR(INDEX(MasterTable[],MATCH(SearchResults[[#This Row],[Search Result]],MasterTable[Search Rank],0),6),"")</f>
        <v/>
      </c>
      <c r="I734" s="20" t="str">
        <f>IFERROR(INDEX(MasterTable[],MATCH(SearchResults[[#This Row],[Search Result]],MasterTable[Search Rank],0),7),"")</f>
        <v/>
      </c>
    </row>
    <row r="735" spans="2:9" ht="41.25" customHeight="1" x14ac:dyDescent="0.2">
      <c r="B735" s="4"/>
      <c r="C735" s="19" t="str">
        <f>IFERROR(INDEX(MasterTable[],MATCH(SearchResults[[#This Row],[Search Result]],MasterTable[Search Rank],0),1),"")</f>
        <v/>
      </c>
      <c r="D735" s="19" t="str">
        <f>IFERROR(INDEX(MasterTable[],MATCH(SearchResults[[#This Row],[Search Result]],MasterTable[Search Rank],0),2),"")</f>
        <v/>
      </c>
      <c r="E735" s="19" t="str">
        <f>IFERROR(INDEX(MasterTable[],MATCH(SearchResults[[#This Row],[Search Result]],MasterTable[Search Rank],0),3),"")</f>
        <v/>
      </c>
      <c r="F735" s="20" t="str">
        <f>IFERROR(INDEX(MasterTable[],MATCH(SearchResults[[#This Row],[Search Result]],MasterTable[Search Rank],0),4),"")</f>
        <v/>
      </c>
      <c r="G735" s="20" t="str">
        <f>IFERROR(INDEX(MasterTable[],MATCH(SearchResults[[#This Row],[Search Result]],MasterTable[Search Rank],0),5),"")</f>
        <v/>
      </c>
      <c r="H735" s="20" t="str">
        <f>IFERROR(INDEX(MasterTable[],MATCH(SearchResults[[#This Row],[Search Result]],MasterTable[Search Rank],0),6),"")</f>
        <v/>
      </c>
      <c r="I735" s="20" t="str">
        <f>IFERROR(INDEX(MasterTable[],MATCH(SearchResults[[#This Row],[Search Result]],MasterTable[Search Rank],0),7),"")</f>
        <v/>
      </c>
    </row>
    <row r="736" spans="2:9" ht="41.25" customHeight="1" x14ac:dyDescent="0.2">
      <c r="B736" s="4"/>
      <c r="C736" s="19" t="str">
        <f>IFERROR(INDEX(MasterTable[],MATCH(SearchResults[[#This Row],[Search Result]],MasterTable[Search Rank],0),1),"")</f>
        <v/>
      </c>
      <c r="D736" s="19" t="str">
        <f>IFERROR(INDEX(MasterTable[],MATCH(SearchResults[[#This Row],[Search Result]],MasterTable[Search Rank],0),2),"")</f>
        <v/>
      </c>
      <c r="E736" s="19" t="str">
        <f>IFERROR(INDEX(MasterTable[],MATCH(SearchResults[[#This Row],[Search Result]],MasterTable[Search Rank],0),3),"")</f>
        <v/>
      </c>
      <c r="F736" s="20" t="str">
        <f>IFERROR(INDEX(MasterTable[],MATCH(SearchResults[[#This Row],[Search Result]],MasterTable[Search Rank],0),4),"")</f>
        <v/>
      </c>
      <c r="G736" s="20" t="str">
        <f>IFERROR(INDEX(MasterTable[],MATCH(SearchResults[[#This Row],[Search Result]],MasterTable[Search Rank],0),5),"")</f>
        <v/>
      </c>
      <c r="H736" s="20" t="str">
        <f>IFERROR(INDEX(MasterTable[],MATCH(SearchResults[[#This Row],[Search Result]],MasterTable[Search Rank],0),6),"")</f>
        <v/>
      </c>
      <c r="I736" s="20" t="str">
        <f>IFERROR(INDEX(MasterTable[],MATCH(SearchResults[[#This Row],[Search Result]],MasterTable[Search Rank],0),7),"")</f>
        <v/>
      </c>
    </row>
    <row r="737" spans="2:9" ht="41.25" customHeight="1" x14ac:dyDescent="0.2">
      <c r="B737" s="4"/>
      <c r="C737" s="19" t="str">
        <f>IFERROR(INDEX(MasterTable[],MATCH(SearchResults[[#This Row],[Search Result]],MasterTable[Search Rank],0),1),"")</f>
        <v/>
      </c>
      <c r="D737" s="19" t="str">
        <f>IFERROR(INDEX(MasterTable[],MATCH(SearchResults[[#This Row],[Search Result]],MasterTable[Search Rank],0),2),"")</f>
        <v/>
      </c>
      <c r="E737" s="19" t="str">
        <f>IFERROR(INDEX(MasterTable[],MATCH(SearchResults[[#This Row],[Search Result]],MasterTable[Search Rank],0),3),"")</f>
        <v/>
      </c>
      <c r="F737" s="20" t="str">
        <f>IFERROR(INDEX(MasterTable[],MATCH(SearchResults[[#This Row],[Search Result]],MasterTable[Search Rank],0),4),"")</f>
        <v/>
      </c>
      <c r="G737" s="20" t="str">
        <f>IFERROR(INDEX(MasterTable[],MATCH(SearchResults[[#This Row],[Search Result]],MasterTable[Search Rank],0),5),"")</f>
        <v/>
      </c>
      <c r="H737" s="20" t="str">
        <f>IFERROR(INDEX(MasterTable[],MATCH(SearchResults[[#This Row],[Search Result]],MasterTable[Search Rank],0),6),"")</f>
        <v/>
      </c>
      <c r="I737" s="20" t="str">
        <f>IFERROR(INDEX(MasterTable[],MATCH(SearchResults[[#This Row],[Search Result]],MasterTable[Search Rank],0),7),"")</f>
        <v/>
      </c>
    </row>
    <row r="738" spans="2:9" ht="41.25" customHeight="1" x14ac:dyDescent="0.2">
      <c r="B738" s="4"/>
      <c r="C738" s="19" t="str">
        <f>IFERROR(INDEX(MasterTable[],MATCH(SearchResults[[#This Row],[Search Result]],MasterTable[Search Rank],0),1),"")</f>
        <v/>
      </c>
      <c r="D738" s="19" t="str">
        <f>IFERROR(INDEX(MasterTable[],MATCH(SearchResults[[#This Row],[Search Result]],MasterTable[Search Rank],0),2),"")</f>
        <v/>
      </c>
      <c r="E738" s="19" t="str">
        <f>IFERROR(INDEX(MasterTable[],MATCH(SearchResults[[#This Row],[Search Result]],MasterTable[Search Rank],0),3),"")</f>
        <v/>
      </c>
      <c r="F738" s="20" t="str">
        <f>IFERROR(INDEX(MasterTable[],MATCH(SearchResults[[#This Row],[Search Result]],MasterTable[Search Rank],0),4),"")</f>
        <v/>
      </c>
      <c r="G738" s="20" t="str">
        <f>IFERROR(INDEX(MasterTable[],MATCH(SearchResults[[#This Row],[Search Result]],MasterTable[Search Rank],0),5),"")</f>
        <v/>
      </c>
      <c r="H738" s="20" t="str">
        <f>IFERROR(INDEX(MasterTable[],MATCH(SearchResults[[#This Row],[Search Result]],MasterTable[Search Rank],0),6),"")</f>
        <v/>
      </c>
      <c r="I738" s="20" t="str">
        <f>IFERROR(INDEX(MasterTable[],MATCH(SearchResults[[#This Row],[Search Result]],MasterTable[Search Rank],0),7),"")</f>
        <v/>
      </c>
    </row>
    <row r="739" spans="2:9" ht="41.25" customHeight="1" x14ac:dyDescent="0.2">
      <c r="B739" s="4"/>
      <c r="C739" s="19" t="str">
        <f>IFERROR(INDEX(MasterTable[],MATCH(SearchResults[[#This Row],[Search Result]],MasterTable[Search Rank],0),1),"")</f>
        <v/>
      </c>
      <c r="D739" s="19" t="str">
        <f>IFERROR(INDEX(MasterTable[],MATCH(SearchResults[[#This Row],[Search Result]],MasterTable[Search Rank],0),2),"")</f>
        <v/>
      </c>
      <c r="E739" s="19" t="str">
        <f>IFERROR(INDEX(MasterTable[],MATCH(SearchResults[[#This Row],[Search Result]],MasterTable[Search Rank],0),3),"")</f>
        <v/>
      </c>
      <c r="F739" s="20" t="str">
        <f>IFERROR(INDEX(MasterTable[],MATCH(SearchResults[[#This Row],[Search Result]],MasterTable[Search Rank],0),4),"")</f>
        <v/>
      </c>
      <c r="G739" s="20" t="str">
        <f>IFERROR(INDEX(MasterTable[],MATCH(SearchResults[[#This Row],[Search Result]],MasterTable[Search Rank],0),5),"")</f>
        <v/>
      </c>
      <c r="H739" s="20" t="str">
        <f>IFERROR(INDEX(MasterTable[],MATCH(SearchResults[[#This Row],[Search Result]],MasterTable[Search Rank],0),6),"")</f>
        <v/>
      </c>
      <c r="I739" s="20" t="str">
        <f>IFERROR(INDEX(MasterTable[],MATCH(SearchResults[[#This Row],[Search Result]],MasterTable[Search Rank],0),7),"")</f>
        <v/>
      </c>
    </row>
    <row r="740" spans="2:9" ht="41.25" customHeight="1" x14ac:dyDescent="0.2">
      <c r="B740" s="4"/>
      <c r="C740" s="19" t="str">
        <f>IFERROR(INDEX(MasterTable[],MATCH(SearchResults[[#This Row],[Search Result]],MasterTable[Search Rank],0),1),"")</f>
        <v/>
      </c>
      <c r="D740" s="19" t="str">
        <f>IFERROR(INDEX(MasterTable[],MATCH(SearchResults[[#This Row],[Search Result]],MasterTable[Search Rank],0),2),"")</f>
        <v/>
      </c>
      <c r="E740" s="19" t="str">
        <f>IFERROR(INDEX(MasterTable[],MATCH(SearchResults[[#This Row],[Search Result]],MasterTable[Search Rank],0),3),"")</f>
        <v/>
      </c>
      <c r="F740" s="20" t="str">
        <f>IFERROR(INDEX(MasterTable[],MATCH(SearchResults[[#This Row],[Search Result]],MasterTable[Search Rank],0),4),"")</f>
        <v/>
      </c>
      <c r="G740" s="20" t="str">
        <f>IFERROR(INDEX(MasterTable[],MATCH(SearchResults[[#This Row],[Search Result]],MasterTable[Search Rank],0),5),"")</f>
        <v/>
      </c>
      <c r="H740" s="20" t="str">
        <f>IFERROR(INDEX(MasterTable[],MATCH(SearchResults[[#This Row],[Search Result]],MasterTable[Search Rank],0),6),"")</f>
        <v/>
      </c>
      <c r="I740" s="20" t="str">
        <f>IFERROR(INDEX(MasterTable[],MATCH(SearchResults[[#This Row],[Search Result]],MasterTable[Search Rank],0),7),"")</f>
        <v/>
      </c>
    </row>
    <row r="741" spans="2:9" ht="41.25" customHeight="1" x14ac:dyDescent="0.2">
      <c r="B741" s="4"/>
      <c r="C741" s="19" t="str">
        <f>IFERROR(INDEX(MasterTable[],MATCH(SearchResults[[#This Row],[Search Result]],MasterTable[Search Rank],0),1),"")</f>
        <v/>
      </c>
      <c r="D741" s="19" t="str">
        <f>IFERROR(INDEX(MasterTable[],MATCH(SearchResults[[#This Row],[Search Result]],MasterTable[Search Rank],0),2),"")</f>
        <v/>
      </c>
      <c r="E741" s="19" t="str">
        <f>IFERROR(INDEX(MasterTable[],MATCH(SearchResults[[#This Row],[Search Result]],MasterTable[Search Rank],0),3),"")</f>
        <v/>
      </c>
      <c r="F741" s="20" t="str">
        <f>IFERROR(INDEX(MasterTable[],MATCH(SearchResults[[#This Row],[Search Result]],MasterTable[Search Rank],0),4),"")</f>
        <v/>
      </c>
      <c r="G741" s="20" t="str">
        <f>IFERROR(INDEX(MasterTable[],MATCH(SearchResults[[#This Row],[Search Result]],MasterTable[Search Rank],0),5),"")</f>
        <v/>
      </c>
      <c r="H741" s="20" t="str">
        <f>IFERROR(INDEX(MasterTable[],MATCH(SearchResults[[#This Row],[Search Result]],MasterTable[Search Rank],0),6),"")</f>
        <v/>
      </c>
      <c r="I741" s="20" t="str">
        <f>IFERROR(INDEX(MasterTable[],MATCH(SearchResults[[#This Row],[Search Result]],MasterTable[Search Rank],0),7),"")</f>
        <v/>
      </c>
    </row>
    <row r="742" spans="2:9" ht="41.25" customHeight="1" x14ac:dyDescent="0.2">
      <c r="B742" s="4"/>
      <c r="C742" s="19" t="str">
        <f>IFERROR(INDEX(MasterTable[],MATCH(SearchResults[[#This Row],[Search Result]],MasterTable[Search Rank],0),1),"")</f>
        <v/>
      </c>
      <c r="D742" s="19" t="str">
        <f>IFERROR(INDEX(MasterTable[],MATCH(SearchResults[[#This Row],[Search Result]],MasterTable[Search Rank],0),2),"")</f>
        <v/>
      </c>
      <c r="E742" s="19" t="str">
        <f>IFERROR(INDEX(MasterTable[],MATCH(SearchResults[[#This Row],[Search Result]],MasterTable[Search Rank],0),3),"")</f>
        <v/>
      </c>
      <c r="F742" s="20" t="str">
        <f>IFERROR(INDEX(MasterTable[],MATCH(SearchResults[[#This Row],[Search Result]],MasterTable[Search Rank],0),4),"")</f>
        <v/>
      </c>
      <c r="G742" s="20" t="str">
        <f>IFERROR(INDEX(MasterTable[],MATCH(SearchResults[[#This Row],[Search Result]],MasterTable[Search Rank],0),5),"")</f>
        <v/>
      </c>
      <c r="H742" s="20" t="str">
        <f>IFERROR(INDEX(MasterTable[],MATCH(SearchResults[[#This Row],[Search Result]],MasterTable[Search Rank],0),6),"")</f>
        <v/>
      </c>
      <c r="I742" s="20" t="str">
        <f>IFERROR(INDEX(MasterTable[],MATCH(SearchResults[[#This Row],[Search Result]],MasterTable[Search Rank],0),7),"")</f>
        <v/>
      </c>
    </row>
    <row r="743" spans="2:9" ht="41.25" customHeight="1" x14ac:dyDescent="0.2">
      <c r="B743" s="4"/>
      <c r="C743" s="19" t="str">
        <f>IFERROR(INDEX(MasterTable[],MATCH(SearchResults[[#This Row],[Search Result]],MasterTable[Search Rank],0),1),"")</f>
        <v/>
      </c>
      <c r="D743" s="19" t="str">
        <f>IFERROR(INDEX(MasterTable[],MATCH(SearchResults[[#This Row],[Search Result]],MasterTable[Search Rank],0),2),"")</f>
        <v/>
      </c>
      <c r="E743" s="19" t="str">
        <f>IFERROR(INDEX(MasterTable[],MATCH(SearchResults[[#This Row],[Search Result]],MasterTable[Search Rank],0),3),"")</f>
        <v/>
      </c>
      <c r="F743" s="20" t="str">
        <f>IFERROR(INDEX(MasterTable[],MATCH(SearchResults[[#This Row],[Search Result]],MasterTable[Search Rank],0),4),"")</f>
        <v/>
      </c>
      <c r="G743" s="20" t="str">
        <f>IFERROR(INDEX(MasterTable[],MATCH(SearchResults[[#This Row],[Search Result]],MasterTable[Search Rank],0),5),"")</f>
        <v/>
      </c>
      <c r="H743" s="20" t="str">
        <f>IFERROR(INDEX(MasterTable[],MATCH(SearchResults[[#This Row],[Search Result]],MasterTable[Search Rank],0),6),"")</f>
        <v/>
      </c>
      <c r="I743" s="20" t="str">
        <f>IFERROR(INDEX(MasterTable[],MATCH(SearchResults[[#This Row],[Search Result]],MasterTable[Search Rank],0),7),"")</f>
        <v/>
      </c>
    </row>
    <row r="744" spans="2:9" ht="41.25" customHeight="1" x14ac:dyDescent="0.2">
      <c r="B744" s="4"/>
      <c r="C744" s="19" t="str">
        <f>IFERROR(INDEX(MasterTable[],MATCH(SearchResults[[#This Row],[Search Result]],MasterTable[Search Rank],0),1),"")</f>
        <v/>
      </c>
      <c r="D744" s="19" t="str">
        <f>IFERROR(INDEX(MasterTable[],MATCH(SearchResults[[#This Row],[Search Result]],MasterTable[Search Rank],0),2),"")</f>
        <v/>
      </c>
      <c r="E744" s="19" t="str">
        <f>IFERROR(INDEX(MasterTable[],MATCH(SearchResults[[#This Row],[Search Result]],MasterTable[Search Rank],0),3),"")</f>
        <v/>
      </c>
      <c r="F744" s="20" t="str">
        <f>IFERROR(INDEX(MasterTable[],MATCH(SearchResults[[#This Row],[Search Result]],MasterTable[Search Rank],0),4),"")</f>
        <v/>
      </c>
      <c r="G744" s="20" t="str">
        <f>IFERROR(INDEX(MasterTable[],MATCH(SearchResults[[#This Row],[Search Result]],MasterTable[Search Rank],0),5),"")</f>
        <v/>
      </c>
      <c r="H744" s="20" t="str">
        <f>IFERROR(INDEX(MasterTable[],MATCH(SearchResults[[#This Row],[Search Result]],MasterTable[Search Rank],0),6),"")</f>
        <v/>
      </c>
      <c r="I744" s="20" t="str">
        <f>IFERROR(INDEX(MasterTable[],MATCH(SearchResults[[#This Row],[Search Result]],MasterTable[Search Rank],0),7),"")</f>
        <v/>
      </c>
    </row>
    <row r="745" spans="2:9" ht="41.25" customHeight="1" x14ac:dyDescent="0.2">
      <c r="B745" s="4"/>
      <c r="C745" s="19" t="str">
        <f>IFERROR(INDEX(MasterTable[],MATCH(SearchResults[[#This Row],[Search Result]],MasterTable[Search Rank],0),1),"")</f>
        <v/>
      </c>
      <c r="D745" s="19" t="str">
        <f>IFERROR(INDEX(MasterTable[],MATCH(SearchResults[[#This Row],[Search Result]],MasterTable[Search Rank],0),2),"")</f>
        <v/>
      </c>
      <c r="E745" s="19" t="str">
        <f>IFERROR(INDEX(MasterTable[],MATCH(SearchResults[[#This Row],[Search Result]],MasterTable[Search Rank],0),3),"")</f>
        <v/>
      </c>
      <c r="F745" s="20" t="str">
        <f>IFERROR(INDEX(MasterTable[],MATCH(SearchResults[[#This Row],[Search Result]],MasterTable[Search Rank],0),4),"")</f>
        <v/>
      </c>
      <c r="G745" s="20" t="str">
        <f>IFERROR(INDEX(MasterTable[],MATCH(SearchResults[[#This Row],[Search Result]],MasterTable[Search Rank],0),5),"")</f>
        <v/>
      </c>
      <c r="H745" s="20" t="str">
        <f>IFERROR(INDEX(MasterTable[],MATCH(SearchResults[[#This Row],[Search Result]],MasterTable[Search Rank],0),6),"")</f>
        <v/>
      </c>
      <c r="I745" s="20" t="str">
        <f>IFERROR(INDEX(MasterTable[],MATCH(SearchResults[[#This Row],[Search Result]],MasterTable[Search Rank],0),7),"")</f>
        <v/>
      </c>
    </row>
    <row r="746" spans="2:9" ht="41.25" customHeight="1" x14ac:dyDescent="0.2">
      <c r="B746" s="4"/>
      <c r="C746" s="19" t="str">
        <f>IFERROR(INDEX(MasterTable[],MATCH(SearchResults[[#This Row],[Search Result]],MasterTable[Search Rank],0),1),"")</f>
        <v/>
      </c>
      <c r="D746" s="19" t="str">
        <f>IFERROR(INDEX(MasterTable[],MATCH(SearchResults[[#This Row],[Search Result]],MasterTable[Search Rank],0),2),"")</f>
        <v/>
      </c>
      <c r="E746" s="19" t="str">
        <f>IFERROR(INDEX(MasterTable[],MATCH(SearchResults[[#This Row],[Search Result]],MasterTable[Search Rank],0),3),"")</f>
        <v/>
      </c>
      <c r="F746" s="20" t="str">
        <f>IFERROR(INDEX(MasterTable[],MATCH(SearchResults[[#This Row],[Search Result]],MasterTable[Search Rank],0),4),"")</f>
        <v/>
      </c>
      <c r="G746" s="20" t="str">
        <f>IFERROR(INDEX(MasterTable[],MATCH(SearchResults[[#This Row],[Search Result]],MasterTable[Search Rank],0),5),"")</f>
        <v/>
      </c>
      <c r="H746" s="20" t="str">
        <f>IFERROR(INDEX(MasterTable[],MATCH(SearchResults[[#This Row],[Search Result]],MasterTable[Search Rank],0),6),"")</f>
        <v/>
      </c>
      <c r="I746" s="20" t="str">
        <f>IFERROR(INDEX(MasterTable[],MATCH(SearchResults[[#This Row],[Search Result]],MasterTable[Search Rank],0),7),"")</f>
        <v/>
      </c>
    </row>
    <row r="747" spans="2:9" ht="41.25" customHeight="1" x14ac:dyDescent="0.2">
      <c r="B747" s="4"/>
      <c r="C747" s="19" t="str">
        <f>IFERROR(INDEX(MasterTable[],MATCH(SearchResults[[#This Row],[Search Result]],MasterTable[Search Rank],0),1),"")</f>
        <v/>
      </c>
      <c r="D747" s="19" t="str">
        <f>IFERROR(INDEX(MasterTable[],MATCH(SearchResults[[#This Row],[Search Result]],MasterTable[Search Rank],0),2),"")</f>
        <v/>
      </c>
      <c r="E747" s="19" t="str">
        <f>IFERROR(INDEX(MasterTable[],MATCH(SearchResults[[#This Row],[Search Result]],MasterTable[Search Rank],0),3),"")</f>
        <v/>
      </c>
      <c r="F747" s="20" t="str">
        <f>IFERROR(INDEX(MasterTable[],MATCH(SearchResults[[#This Row],[Search Result]],MasterTable[Search Rank],0),4),"")</f>
        <v/>
      </c>
      <c r="G747" s="20" t="str">
        <f>IFERROR(INDEX(MasterTable[],MATCH(SearchResults[[#This Row],[Search Result]],MasterTable[Search Rank],0),5),"")</f>
        <v/>
      </c>
      <c r="H747" s="20" t="str">
        <f>IFERROR(INDEX(MasterTable[],MATCH(SearchResults[[#This Row],[Search Result]],MasterTable[Search Rank],0),6),"")</f>
        <v/>
      </c>
      <c r="I747" s="20" t="str">
        <f>IFERROR(INDEX(MasterTable[],MATCH(SearchResults[[#This Row],[Search Result]],MasterTable[Search Rank],0),7),"")</f>
        <v/>
      </c>
    </row>
    <row r="748" spans="2:9" ht="41.25" customHeight="1" x14ac:dyDescent="0.2">
      <c r="B748" s="4"/>
      <c r="C748" s="19" t="str">
        <f>IFERROR(INDEX(MasterTable[],MATCH(SearchResults[[#This Row],[Search Result]],MasterTable[Search Rank],0),1),"")</f>
        <v/>
      </c>
      <c r="D748" s="19" t="str">
        <f>IFERROR(INDEX(MasterTable[],MATCH(SearchResults[[#This Row],[Search Result]],MasterTable[Search Rank],0),2),"")</f>
        <v/>
      </c>
      <c r="E748" s="19" t="str">
        <f>IFERROR(INDEX(MasterTable[],MATCH(SearchResults[[#This Row],[Search Result]],MasterTable[Search Rank],0),3),"")</f>
        <v/>
      </c>
      <c r="F748" s="20" t="str">
        <f>IFERROR(INDEX(MasterTable[],MATCH(SearchResults[[#This Row],[Search Result]],MasterTable[Search Rank],0),4),"")</f>
        <v/>
      </c>
      <c r="G748" s="20" t="str">
        <f>IFERROR(INDEX(MasterTable[],MATCH(SearchResults[[#This Row],[Search Result]],MasterTable[Search Rank],0),5),"")</f>
        <v/>
      </c>
      <c r="H748" s="20" t="str">
        <f>IFERROR(INDEX(MasterTable[],MATCH(SearchResults[[#This Row],[Search Result]],MasterTable[Search Rank],0),6),"")</f>
        <v/>
      </c>
      <c r="I748" s="20" t="str">
        <f>IFERROR(INDEX(MasterTable[],MATCH(SearchResults[[#This Row],[Search Result]],MasterTable[Search Rank],0),7),"")</f>
        <v/>
      </c>
    </row>
    <row r="749" spans="2:9" ht="41.25" customHeight="1" x14ac:dyDescent="0.2">
      <c r="B749" s="4"/>
      <c r="C749" s="19" t="str">
        <f>IFERROR(INDEX(MasterTable[],MATCH(SearchResults[[#This Row],[Search Result]],MasterTable[Search Rank],0),1),"")</f>
        <v/>
      </c>
      <c r="D749" s="19" t="str">
        <f>IFERROR(INDEX(MasterTable[],MATCH(SearchResults[[#This Row],[Search Result]],MasterTable[Search Rank],0),2),"")</f>
        <v/>
      </c>
      <c r="E749" s="19" t="str">
        <f>IFERROR(INDEX(MasterTable[],MATCH(SearchResults[[#This Row],[Search Result]],MasterTable[Search Rank],0),3),"")</f>
        <v/>
      </c>
      <c r="F749" s="20" t="str">
        <f>IFERROR(INDEX(MasterTable[],MATCH(SearchResults[[#This Row],[Search Result]],MasterTable[Search Rank],0),4),"")</f>
        <v/>
      </c>
      <c r="G749" s="20" t="str">
        <f>IFERROR(INDEX(MasterTable[],MATCH(SearchResults[[#This Row],[Search Result]],MasterTable[Search Rank],0),5),"")</f>
        <v/>
      </c>
      <c r="H749" s="20" t="str">
        <f>IFERROR(INDEX(MasterTable[],MATCH(SearchResults[[#This Row],[Search Result]],MasterTable[Search Rank],0),6),"")</f>
        <v/>
      </c>
      <c r="I749" s="20" t="str">
        <f>IFERROR(INDEX(MasterTable[],MATCH(SearchResults[[#This Row],[Search Result]],MasterTable[Search Rank],0),7),"")</f>
        <v/>
      </c>
    </row>
    <row r="750" spans="2:9" ht="41.25" customHeight="1" x14ac:dyDescent="0.2">
      <c r="B750" s="4"/>
      <c r="C750" s="19" t="str">
        <f>IFERROR(INDEX(MasterTable[],MATCH(SearchResults[[#This Row],[Search Result]],MasterTable[Search Rank],0),1),"")</f>
        <v/>
      </c>
      <c r="D750" s="19" t="str">
        <f>IFERROR(INDEX(MasterTable[],MATCH(SearchResults[[#This Row],[Search Result]],MasterTable[Search Rank],0),2),"")</f>
        <v/>
      </c>
      <c r="E750" s="19" t="str">
        <f>IFERROR(INDEX(MasterTable[],MATCH(SearchResults[[#This Row],[Search Result]],MasterTable[Search Rank],0),3),"")</f>
        <v/>
      </c>
      <c r="F750" s="20" t="str">
        <f>IFERROR(INDEX(MasterTable[],MATCH(SearchResults[[#This Row],[Search Result]],MasterTable[Search Rank],0),4),"")</f>
        <v/>
      </c>
      <c r="G750" s="20" t="str">
        <f>IFERROR(INDEX(MasterTable[],MATCH(SearchResults[[#This Row],[Search Result]],MasterTable[Search Rank],0),5),"")</f>
        <v/>
      </c>
      <c r="H750" s="20" t="str">
        <f>IFERROR(INDEX(MasterTable[],MATCH(SearchResults[[#This Row],[Search Result]],MasterTable[Search Rank],0),6),"")</f>
        <v/>
      </c>
      <c r="I750" s="20" t="str">
        <f>IFERROR(INDEX(MasterTable[],MATCH(SearchResults[[#This Row],[Search Result]],MasterTable[Search Rank],0),7),"")</f>
        <v/>
      </c>
    </row>
    <row r="751" spans="2:9" ht="41.25" customHeight="1" x14ac:dyDescent="0.2">
      <c r="B751" s="4"/>
      <c r="C751" s="19" t="str">
        <f>IFERROR(INDEX(MasterTable[],MATCH(SearchResults[[#This Row],[Search Result]],MasterTable[Search Rank],0),1),"")</f>
        <v/>
      </c>
      <c r="D751" s="19" t="str">
        <f>IFERROR(INDEX(MasterTable[],MATCH(SearchResults[[#This Row],[Search Result]],MasterTable[Search Rank],0),2),"")</f>
        <v/>
      </c>
      <c r="E751" s="19" t="str">
        <f>IFERROR(INDEX(MasterTable[],MATCH(SearchResults[[#This Row],[Search Result]],MasterTable[Search Rank],0),3),"")</f>
        <v/>
      </c>
      <c r="F751" s="20" t="str">
        <f>IFERROR(INDEX(MasterTable[],MATCH(SearchResults[[#This Row],[Search Result]],MasterTable[Search Rank],0),4),"")</f>
        <v/>
      </c>
      <c r="G751" s="20" t="str">
        <f>IFERROR(INDEX(MasterTable[],MATCH(SearchResults[[#This Row],[Search Result]],MasterTable[Search Rank],0),5),"")</f>
        <v/>
      </c>
      <c r="H751" s="20" t="str">
        <f>IFERROR(INDEX(MasterTable[],MATCH(SearchResults[[#This Row],[Search Result]],MasterTable[Search Rank],0),6),"")</f>
        <v/>
      </c>
      <c r="I751" s="20" t="str">
        <f>IFERROR(INDEX(MasterTable[],MATCH(SearchResults[[#This Row],[Search Result]],MasterTable[Search Rank],0),7),"")</f>
        <v/>
      </c>
    </row>
    <row r="752" spans="2:9" ht="41.25" customHeight="1" x14ac:dyDescent="0.2">
      <c r="B752" s="4"/>
      <c r="C752" s="19" t="str">
        <f>IFERROR(INDEX(MasterTable[],MATCH(SearchResults[[#This Row],[Search Result]],MasterTable[Search Rank],0),1),"")</f>
        <v/>
      </c>
      <c r="D752" s="19" t="str">
        <f>IFERROR(INDEX(MasterTable[],MATCH(SearchResults[[#This Row],[Search Result]],MasterTable[Search Rank],0),2),"")</f>
        <v/>
      </c>
      <c r="E752" s="19" t="str">
        <f>IFERROR(INDEX(MasterTable[],MATCH(SearchResults[[#This Row],[Search Result]],MasterTable[Search Rank],0),3),"")</f>
        <v/>
      </c>
      <c r="F752" s="20" t="str">
        <f>IFERROR(INDEX(MasterTable[],MATCH(SearchResults[[#This Row],[Search Result]],MasterTable[Search Rank],0),4),"")</f>
        <v/>
      </c>
      <c r="G752" s="20" t="str">
        <f>IFERROR(INDEX(MasterTable[],MATCH(SearchResults[[#This Row],[Search Result]],MasterTable[Search Rank],0),5),"")</f>
        <v/>
      </c>
      <c r="H752" s="20" t="str">
        <f>IFERROR(INDEX(MasterTable[],MATCH(SearchResults[[#This Row],[Search Result]],MasterTable[Search Rank],0),6),"")</f>
        <v/>
      </c>
      <c r="I752" s="20" t="str">
        <f>IFERROR(INDEX(MasterTable[],MATCH(SearchResults[[#This Row],[Search Result]],MasterTable[Search Rank],0),7),"")</f>
        <v/>
      </c>
    </row>
    <row r="753" spans="2:9" ht="41.25" customHeight="1" x14ac:dyDescent="0.2">
      <c r="B753" s="4"/>
      <c r="C753" s="19" t="str">
        <f>IFERROR(INDEX(MasterTable[],MATCH(SearchResults[[#This Row],[Search Result]],MasterTable[Search Rank],0),1),"")</f>
        <v/>
      </c>
      <c r="D753" s="19" t="str">
        <f>IFERROR(INDEX(MasterTable[],MATCH(SearchResults[[#This Row],[Search Result]],MasterTable[Search Rank],0),2),"")</f>
        <v/>
      </c>
      <c r="E753" s="19" t="str">
        <f>IFERROR(INDEX(MasterTable[],MATCH(SearchResults[[#This Row],[Search Result]],MasterTable[Search Rank],0),3),"")</f>
        <v/>
      </c>
      <c r="F753" s="20" t="str">
        <f>IFERROR(INDEX(MasterTable[],MATCH(SearchResults[[#This Row],[Search Result]],MasterTable[Search Rank],0),4),"")</f>
        <v/>
      </c>
      <c r="G753" s="20" t="str">
        <f>IFERROR(INDEX(MasterTable[],MATCH(SearchResults[[#This Row],[Search Result]],MasterTable[Search Rank],0),5),"")</f>
        <v/>
      </c>
      <c r="H753" s="20" t="str">
        <f>IFERROR(INDEX(MasterTable[],MATCH(SearchResults[[#This Row],[Search Result]],MasterTable[Search Rank],0),6),"")</f>
        <v/>
      </c>
      <c r="I753" s="20" t="str">
        <f>IFERROR(INDEX(MasterTable[],MATCH(SearchResults[[#This Row],[Search Result]],MasterTable[Search Rank],0),7),"")</f>
        <v/>
      </c>
    </row>
    <row r="754" spans="2:9" ht="41.25" customHeight="1" x14ac:dyDescent="0.2">
      <c r="B754" s="4"/>
      <c r="C754" s="19" t="str">
        <f>IFERROR(INDEX(MasterTable[],MATCH(SearchResults[[#This Row],[Search Result]],MasterTable[Search Rank],0),1),"")</f>
        <v/>
      </c>
      <c r="D754" s="19" t="str">
        <f>IFERROR(INDEX(MasterTable[],MATCH(SearchResults[[#This Row],[Search Result]],MasterTable[Search Rank],0),2),"")</f>
        <v/>
      </c>
      <c r="E754" s="19" t="str">
        <f>IFERROR(INDEX(MasterTable[],MATCH(SearchResults[[#This Row],[Search Result]],MasterTable[Search Rank],0),3),"")</f>
        <v/>
      </c>
      <c r="F754" s="20" t="str">
        <f>IFERROR(INDEX(MasterTable[],MATCH(SearchResults[[#This Row],[Search Result]],MasterTable[Search Rank],0),4),"")</f>
        <v/>
      </c>
      <c r="G754" s="20" t="str">
        <f>IFERROR(INDEX(MasterTable[],MATCH(SearchResults[[#This Row],[Search Result]],MasterTable[Search Rank],0),5),"")</f>
        <v/>
      </c>
      <c r="H754" s="20" t="str">
        <f>IFERROR(INDEX(MasterTable[],MATCH(SearchResults[[#This Row],[Search Result]],MasterTable[Search Rank],0),6),"")</f>
        <v/>
      </c>
      <c r="I754" s="20" t="str">
        <f>IFERROR(INDEX(MasterTable[],MATCH(SearchResults[[#This Row],[Search Result]],MasterTable[Search Rank],0),7),"")</f>
        <v/>
      </c>
    </row>
    <row r="755" spans="2:9" ht="41.25" customHeight="1" x14ac:dyDescent="0.2">
      <c r="B755" s="4"/>
      <c r="C755" s="19" t="str">
        <f>IFERROR(INDEX(MasterTable[],MATCH(SearchResults[[#This Row],[Search Result]],MasterTable[Search Rank],0),1),"")</f>
        <v/>
      </c>
      <c r="D755" s="19" t="str">
        <f>IFERROR(INDEX(MasterTable[],MATCH(SearchResults[[#This Row],[Search Result]],MasterTable[Search Rank],0),2),"")</f>
        <v/>
      </c>
      <c r="E755" s="19" t="str">
        <f>IFERROR(INDEX(MasterTable[],MATCH(SearchResults[[#This Row],[Search Result]],MasterTable[Search Rank],0),3),"")</f>
        <v/>
      </c>
      <c r="F755" s="20" t="str">
        <f>IFERROR(INDEX(MasterTable[],MATCH(SearchResults[[#This Row],[Search Result]],MasterTable[Search Rank],0),4),"")</f>
        <v/>
      </c>
      <c r="G755" s="20" t="str">
        <f>IFERROR(INDEX(MasterTable[],MATCH(SearchResults[[#This Row],[Search Result]],MasterTable[Search Rank],0),5),"")</f>
        <v/>
      </c>
      <c r="H755" s="20" t="str">
        <f>IFERROR(INDEX(MasterTable[],MATCH(SearchResults[[#This Row],[Search Result]],MasterTable[Search Rank],0),6),"")</f>
        <v/>
      </c>
      <c r="I755" s="20" t="str">
        <f>IFERROR(INDEX(MasterTable[],MATCH(SearchResults[[#This Row],[Search Result]],MasterTable[Search Rank],0),7),"")</f>
        <v/>
      </c>
    </row>
    <row r="756" spans="2:9" ht="41.25" customHeight="1" x14ac:dyDescent="0.2">
      <c r="B756" s="4"/>
      <c r="C756" s="19" t="str">
        <f>IFERROR(INDEX(MasterTable[],MATCH(SearchResults[[#This Row],[Search Result]],MasterTable[Search Rank],0),1),"")</f>
        <v/>
      </c>
      <c r="D756" s="19" t="str">
        <f>IFERROR(INDEX(MasterTable[],MATCH(SearchResults[[#This Row],[Search Result]],MasterTable[Search Rank],0),2),"")</f>
        <v/>
      </c>
      <c r="E756" s="19" t="str">
        <f>IFERROR(INDEX(MasterTable[],MATCH(SearchResults[[#This Row],[Search Result]],MasterTable[Search Rank],0),3),"")</f>
        <v/>
      </c>
      <c r="F756" s="20" t="str">
        <f>IFERROR(INDEX(MasterTable[],MATCH(SearchResults[[#This Row],[Search Result]],MasterTable[Search Rank],0),4),"")</f>
        <v/>
      </c>
      <c r="G756" s="20" t="str">
        <f>IFERROR(INDEX(MasterTable[],MATCH(SearchResults[[#This Row],[Search Result]],MasterTable[Search Rank],0),5),"")</f>
        <v/>
      </c>
      <c r="H756" s="20" t="str">
        <f>IFERROR(INDEX(MasterTable[],MATCH(SearchResults[[#This Row],[Search Result]],MasterTable[Search Rank],0),6),"")</f>
        <v/>
      </c>
      <c r="I756" s="20" t="str">
        <f>IFERROR(INDEX(MasterTable[],MATCH(SearchResults[[#This Row],[Search Result]],MasterTable[Search Rank],0),7),"")</f>
        <v/>
      </c>
    </row>
    <row r="757" spans="2:9" ht="41.25" customHeight="1" x14ac:dyDescent="0.2">
      <c r="B757" s="4"/>
      <c r="C757" s="19" t="str">
        <f>IFERROR(INDEX(MasterTable[],MATCH(SearchResults[[#This Row],[Search Result]],MasterTable[Search Rank],0),1),"")</f>
        <v/>
      </c>
      <c r="D757" s="19" t="str">
        <f>IFERROR(INDEX(MasterTable[],MATCH(SearchResults[[#This Row],[Search Result]],MasterTable[Search Rank],0),2),"")</f>
        <v/>
      </c>
      <c r="E757" s="19" t="str">
        <f>IFERROR(INDEX(MasterTable[],MATCH(SearchResults[[#This Row],[Search Result]],MasterTable[Search Rank],0),3),"")</f>
        <v/>
      </c>
      <c r="F757" s="20" t="str">
        <f>IFERROR(INDEX(MasterTable[],MATCH(SearchResults[[#This Row],[Search Result]],MasterTable[Search Rank],0),4),"")</f>
        <v/>
      </c>
      <c r="G757" s="20" t="str">
        <f>IFERROR(INDEX(MasterTable[],MATCH(SearchResults[[#This Row],[Search Result]],MasterTable[Search Rank],0),5),"")</f>
        <v/>
      </c>
      <c r="H757" s="20" t="str">
        <f>IFERROR(INDEX(MasterTable[],MATCH(SearchResults[[#This Row],[Search Result]],MasterTable[Search Rank],0),6),"")</f>
        <v/>
      </c>
      <c r="I757" s="20" t="str">
        <f>IFERROR(INDEX(MasterTable[],MATCH(SearchResults[[#This Row],[Search Result]],MasterTable[Search Rank],0),7),"")</f>
        <v/>
      </c>
    </row>
    <row r="758" spans="2:9" ht="41.25" customHeight="1" x14ac:dyDescent="0.2">
      <c r="B758" s="4"/>
      <c r="C758" s="19" t="str">
        <f>IFERROR(INDEX(MasterTable[],MATCH(SearchResults[[#This Row],[Search Result]],MasterTable[Search Rank],0),1),"")</f>
        <v/>
      </c>
      <c r="D758" s="19" t="str">
        <f>IFERROR(INDEX(MasterTable[],MATCH(SearchResults[[#This Row],[Search Result]],MasterTable[Search Rank],0),2),"")</f>
        <v/>
      </c>
      <c r="E758" s="19" t="str">
        <f>IFERROR(INDEX(MasterTable[],MATCH(SearchResults[[#This Row],[Search Result]],MasterTable[Search Rank],0),3),"")</f>
        <v/>
      </c>
      <c r="F758" s="20" t="str">
        <f>IFERROR(INDEX(MasterTable[],MATCH(SearchResults[[#This Row],[Search Result]],MasterTable[Search Rank],0),4),"")</f>
        <v/>
      </c>
      <c r="G758" s="20" t="str">
        <f>IFERROR(INDEX(MasterTable[],MATCH(SearchResults[[#This Row],[Search Result]],MasterTable[Search Rank],0),5),"")</f>
        <v/>
      </c>
      <c r="H758" s="20" t="str">
        <f>IFERROR(INDEX(MasterTable[],MATCH(SearchResults[[#This Row],[Search Result]],MasterTable[Search Rank],0),6),"")</f>
        <v/>
      </c>
      <c r="I758" s="20" t="str">
        <f>IFERROR(INDEX(MasterTable[],MATCH(SearchResults[[#This Row],[Search Result]],MasterTable[Search Rank],0),7),"")</f>
        <v/>
      </c>
    </row>
    <row r="759" spans="2:9" ht="41.25" customHeight="1" x14ac:dyDescent="0.2">
      <c r="B759" s="4"/>
      <c r="C759" s="19" t="str">
        <f>IFERROR(INDEX(MasterTable[],MATCH(SearchResults[[#This Row],[Search Result]],MasterTable[Search Rank],0),1),"")</f>
        <v/>
      </c>
      <c r="D759" s="19" t="str">
        <f>IFERROR(INDEX(MasterTable[],MATCH(SearchResults[[#This Row],[Search Result]],MasterTable[Search Rank],0),2),"")</f>
        <v/>
      </c>
      <c r="E759" s="19" t="str">
        <f>IFERROR(INDEX(MasterTable[],MATCH(SearchResults[[#This Row],[Search Result]],MasterTable[Search Rank],0),3),"")</f>
        <v/>
      </c>
      <c r="F759" s="20" t="str">
        <f>IFERROR(INDEX(MasterTable[],MATCH(SearchResults[[#This Row],[Search Result]],MasterTable[Search Rank],0),4),"")</f>
        <v/>
      </c>
      <c r="G759" s="20" t="str">
        <f>IFERROR(INDEX(MasterTable[],MATCH(SearchResults[[#This Row],[Search Result]],MasterTable[Search Rank],0),5),"")</f>
        <v/>
      </c>
      <c r="H759" s="20" t="str">
        <f>IFERROR(INDEX(MasterTable[],MATCH(SearchResults[[#This Row],[Search Result]],MasterTable[Search Rank],0),6),"")</f>
        <v/>
      </c>
      <c r="I759" s="20" t="str">
        <f>IFERROR(INDEX(MasterTable[],MATCH(SearchResults[[#This Row],[Search Result]],MasterTable[Search Rank],0),7),"")</f>
        <v/>
      </c>
    </row>
    <row r="760" spans="2:9" ht="41.25" customHeight="1" x14ac:dyDescent="0.2">
      <c r="B760" s="4"/>
      <c r="C760" s="19" t="str">
        <f>IFERROR(INDEX(MasterTable[],MATCH(SearchResults[[#This Row],[Search Result]],MasterTable[Search Rank],0),1),"")</f>
        <v/>
      </c>
      <c r="D760" s="19" t="str">
        <f>IFERROR(INDEX(MasterTable[],MATCH(SearchResults[[#This Row],[Search Result]],MasterTable[Search Rank],0),2),"")</f>
        <v/>
      </c>
      <c r="E760" s="19" t="str">
        <f>IFERROR(INDEX(MasterTable[],MATCH(SearchResults[[#This Row],[Search Result]],MasterTable[Search Rank],0),3),"")</f>
        <v/>
      </c>
      <c r="F760" s="20" t="str">
        <f>IFERROR(INDEX(MasterTable[],MATCH(SearchResults[[#This Row],[Search Result]],MasterTable[Search Rank],0),4),"")</f>
        <v/>
      </c>
      <c r="G760" s="20" t="str">
        <f>IFERROR(INDEX(MasterTable[],MATCH(SearchResults[[#This Row],[Search Result]],MasterTable[Search Rank],0),5),"")</f>
        <v/>
      </c>
      <c r="H760" s="20" t="str">
        <f>IFERROR(INDEX(MasterTable[],MATCH(SearchResults[[#This Row],[Search Result]],MasterTable[Search Rank],0),6),"")</f>
        <v/>
      </c>
      <c r="I760" s="20" t="str">
        <f>IFERROR(INDEX(MasterTable[],MATCH(SearchResults[[#This Row],[Search Result]],MasterTable[Search Rank],0),7),"")</f>
        <v/>
      </c>
    </row>
    <row r="761" spans="2:9" ht="41.25" customHeight="1" x14ac:dyDescent="0.2">
      <c r="B761" s="4"/>
      <c r="C761" s="19" t="str">
        <f>IFERROR(INDEX(MasterTable[],MATCH(SearchResults[[#This Row],[Search Result]],MasterTable[Search Rank],0),1),"")</f>
        <v/>
      </c>
      <c r="D761" s="19" t="str">
        <f>IFERROR(INDEX(MasterTable[],MATCH(SearchResults[[#This Row],[Search Result]],MasterTable[Search Rank],0),2),"")</f>
        <v/>
      </c>
      <c r="E761" s="19" t="str">
        <f>IFERROR(INDEX(MasterTable[],MATCH(SearchResults[[#This Row],[Search Result]],MasterTable[Search Rank],0),3),"")</f>
        <v/>
      </c>
      <c r="F761" s="20" t="str">
        <f>IFERROR(INDEX(MasterTable[],MATCH(SearchResults[[#This Row],[Search Result]],MasterTable[Search Rank],0),4),"")</f>
        <v/>
      </c>
      <c r="G761" s="20" t="str">
        <f>IFERROR(INDEX(MasterTable[],MATCH(SearchResults[[#This Row],[Search Result]],MasterTable[Search Rank],0),5),"")</f>
        <v/>
      </c>
      <c r="H761" s="20" t="str">
        <f>IFERROR(INDEX(MasterTable[],MATCH(SearchResults[[#This Row],[Search Result]],MasterTable[Search Rank],0),6),"")</f>
        <v/>
      </c>
      <c r="I761" s="20" t="str">
        <f>IFERROR(INDEX(MasterTable[],MATCH(SearchResults[[#This Row],[Search Result]],MasterTable[Search Rank],0),7),"")</f>
        <v/>
      </c>
    </row>
    <row r="762" spans="2:9" ht="41.25" customHeight="1" x14ac:dyDescent="0.2">
      <c r="B762" s="4"/>
      <c r="C762" s="19" t="str">
        <f>IFERROR(INDEX(MasterTable[],MATCH(SearchResults[[#This Row],[Search Result]],MasterTable[Search Rank],0),1),"")</f>
        <v/>
      </c>
      <c r="D762" s="19" t="str">
        <f>IFERROR(INDEX(MasterTable[],MATCH(SearchResults[[#This Row],[Search Result]],MasterTable[Search Rank],0),2),"")</f>
        <v/>
      </c>
      <c r="E762" s="19" t="str">
        <f>IFERROR(INDEX(MasterTable[],MATCH(SearchResults[[#This Row],[Search Result]],MasterTable[Search Rank],0),3),"")</f>
        <v/>
      </c>
      <c r="F762" s="20" t="str">
        <f>IFERROR(INDEX(MasterTable[],MATCH(SearchResults[[#This Row],[Search Result]],MasterTable[Search Rank],0),4),"")</f>
        <v/>
      </c>
      <c r="G762" s="20" t="str">
        <f>IFERROR(INDEX(MasterTable[],MATCH(SearchResults[[#This Row],[Search Result]],MasterTable[Search Rank],0),5),"")</f>
        <v/>
      </c>
      <c r="H762" s="20" t="str">
        <f>IFERROR(INDEX(MasterTable[],MATCH(SearchResults[[#This Row],[Search Result]],MasterTable[Search Rank],0),6),"")</f>
        <v/>
      </c>
      <c r="I762" s="20" t="str">
        <f>IFERROR(INDEX(MasterTable[],MATCH(SearchResults[[#This Row],[Search Result]],MasterTable[Search Rank],0),7),"")</f>
        <v/>
      </c>
    </row>
    <row r="763" spans="2:9" ht="41.25" customHeight="1" x14ac:dyDescent="0.2">
      <c r="B763" s="4"/>
      <c r="C763" s="19" t="str">
        <f>IFERROR(INDEX(MasterTable[],MATCH(SearchResults[[#This Row],[Search Result]],MasterTable[Search Rank],0),1),"")</f>
        <v/>
      </c>
      <c r="D763" s="19" t="str">
        <f>IFERROR(INDEX(MasterTable[],MATCH(SearchResults[[#This Row],[Search Result]],MasterTable[Search Rank],0),2),"")</f>
        <v/>
      </c>
      <c r="E763" s="19" t="str">
        <f>IFERROR(INDEX(MasterTable[],MATCH(SearchResults[[#This Row],[Search Result]],MasterTable[Search Rank],0),3),"")</f>
        <v/>
      </c>
      <c r="F763" s="20" t="str">
        <f>IFERROR(INDEX(MasterTable[],MATCH(SearchResults[[#This Row],[Search Result]],MasterTable[Search Rank],0),4),"")</f>
        <v/>
      </c>
      <c r="G763" s="20" t="str">
        <f>IFERROR(INDEX(MasterTable[],MATCH(SearchResults[[#This Row],[Search Result]],MasterTable[Search Rank],0),5),"")</f>
        <v/>
      </c>
      <c r="H763" s="20" t="str">
        <f>IFERROR(INDEX(MasterTable[],MATCH(SearchResults[[#This Row],[Search Result]],MasterTable[Search Rank],0),6),"")</f>
        <v/>
      </c>
      <c r="I763" s="20" t="str">
        <f>IFERROR(INDEX(MasterTable[],MATCH(SearchResults[[#This Row],[Search Result]],MasterTable[Search Rank],0),7),"")</f>
        <v/>
      </c>
    </row>
    <row r="764" spans="2:9" ht="41.25" customHeight="1" x14ac:dyDescent="0.2">
      <c r="B764" s="4"/>
      <c r="C764" s="19" t="str">
        <f>IFERROR(INDEX(MasterTable[],MATCH(SearchResults[[#This Row],[Search Result]],MasterTable[Search Rank],0),1),"")</f>
        <v/>
      </c>
      <c r="D764" s="19" t="str">
        <f>IFERROR(INDEX(MasterTable[],MATCH(SearchResults[[#This Row],[Search Result]],MasterTable[Search Rank],0),2),"")</f>
        <v/>
      </c>
      <c r="E764" s="19" t="str">
        <f>IFERROR(INDEX(MasterTable[],MATCH(SearchResults[[#This Row],[Search Result]],MasterTable[Search Rank],0),3),"")</f>
        <v/>
      </c>
      <c r="F764" s="20" t="str">
        <f>IFERROR(INDEX(MasterTable[],MATCH(SearchResults[[#This Row],[Search Result]],MasterTable[Search Rank],0),4),"")</f>
        <v/>
      </c>
      <c r="G764" s="20" t="str">
        <f>IFERROR(INDEX(MasterTable[],MATCH(SearchResults[[#This Row],[Search Result]],MasterTable[Search Rank],0),5),"")</f>
        <v/>
      </c>
      <c r="H764" s="20" t="str">
        <f>IFERROR(INDEX(MasterTable[],MATCH(SearchResults[[#This Row],[Search Result]],MasterTable[Search Rank],0),6),"")</f>
        <v/>
      </c>
      <c r="I764" s="20" t="str">
        <f>IFERROR(INDEX(MasterTable[],MATCH(SearchResults[[#This Row],[Search Result]],MasterTable[Search Rank],0),7),"")</f>
        <v/>
      </c>
    </row>
    <row r="765" spans="2:9" ht="41.25" customHeight="1" x14ac:dyDescent="0.2">
      <c r="B765" s="4"/>
      <c r="C765" s="19" t="str">
        <f>IFERROR(INDEX(MasterTable[],MATCH(SearchResults[[#This Row],[Search Result]],MasterTable[Search Rank],0),1),"")</f>
        <v/>
      </c>
      <c r="D765" s="19" t="str">
        <f>IFERROR(INDEX(MasterTable[],MATCH(SearchResults[[#This Row],[Search Result]],MasterTable[Search Rank],0),2),"")</f>
        <v/>
      </c>
      <c r="E765" s="19" t="str">
        <f>IFERROR(INDEX(MasterTable[],MATCH(SearchResults[[#This Row],[Search Result]],MasterTable[Search Rank],0),3),"")</f>
        <v/>
      </c>
      <c r="F765" s="20" t="str">
        <f>IFERROR(INDEX(MasterTable[],MATCH(SearchResults[[#This Row],[Search Result]],MasterTable[Search Rank],0),4),"")</f>
        <v/>
      </c>
      <c r="G765" s="20" t="str">
        <f>IFERROR(INDEX(MasterTable[],MATCH(SearchResults[[#This Row],[Search Result]],MasterTable[Search Rank],0),5),"")</f>
        <v/>
      </c>
      <c r="H765" s="20" t="str">
        <f>IFERROR(INDEX(MasterTable[],MATCH(SearchResults[[#This Row],[Search Result]],MasterTable[Search Rank],0),6),"")</f>
        <v/>
      </c>
      <c r="I765" s="20" t="str">
        <f>IFERROR(INDEX(MasterTable[],MATCH(SearchResults[[#This Row],[Search Result]],MasterTable[Search Rank],0),7),"")</f>
        <v/>
      </c>
    </row>
    <row r="766" spans="2:9" ht="41.25" customHeight="1" x14ac:dyDescent="0.2">
      <c r="B766" s="4"/>
      <c r="C766" s="19" t="str">
        <f>IFERROR(INDEX(MasterTable[],MATCH(SearchResults[[#This Row],[Search Result]],MasterTable[Search Rank],0),1),"")</f>
        <v/>
      </c>
      <c r="D766" s="19" t="str">
        <f>IFERROR(INDEX(MasterTable[],MATCH(SearchResults[[#This Row],[Search Result]],MasterTable[Search Rank],0),2),"")</f>
        <v/>
      </c>
      <c r="E766" s="19" t="str">
        <f>IFERROR(INDEX(MasterTable[],MATCH(SearchResults[[#This Row],[Search Result]],MasterTable[Search Rank],0),3),"")</f>
        <v/>
      </c>
      <c r="F766" s="20" t="str">
        <f>IFERROR(INDEX(MasterTable[],MATCH(SearchResults[[#This Row],[Search Result]],MasterTable[Search Rank],0),4),"")</f>
        <v/>
      </c>
      <c r="G766" s="20" t="str">
        <f>IFERROR(INDEX(MasterTable[],MATCH(SearchResults[[#This Row],[Search Result]],MasterTable[Search Rank],0),5),"")</f>
        <v/>
      </c>
      <c r="H766" s="20" t="str">
        <f>IFERROR(INDEX(MasterTable[],MATCH(SearchResults[[#This Row],[Search Result]],MasterTable[Search Rank],0),6),"")</f>
        <v/>
      </c>
      <c r="I766" s="20" t="str">
        <f>IFERROR(INDEX(MasterTable[],MATCH(SearchResults[[#This Row],[Search Result]],MasterTable[Search Rank],0),7),"")</f>
        <v/>
      </c>
    </row>
    <row r="767" spans="2:9" ht="41.25" customHeight="1" x14ac:dyDescent="0.2">
      <c r="B767" s="4"/>
      <c r="C767" s="19" t="str">
        <f>IFERROR(INDEX(MasterTable[],MATCH(SearchResults[[#This Row],[Search Result]],MasterTable[Search Rank],0),1),"")</f>
        <v/>
      </c>
      <c r="D767" s="19" t="str">
        <f>IFERROR(INDEX(MasterTable[],MATCH(SearchResults[[#This Row],[Search Result]],MasterTable[Search Rank],0),2),"")</f>
        <v/>
      </c>
      <c r="E767" s="19" t="str">
        <f>IFERROR(INDEX(MasterTable[],MATCH(SearchResults[[#This Row],[Search Result]],MasterTable[Search Rank],0),3),"")</f>
        <v/>
      </c>
      <c r="F767" s="20" t="str">
        <f>IFERROR(INDEX(MasterTable[],MATCH(SearchResults[[#This Row],[Search Result]],MasterTable[Search Rank],0),4),"")</f>
        <v/>
      </c>
      <c r="G767" s="20" t="str">
        <f>IFERROR(INDEX(MasterTable[],MATCH(SearchResults[[#This Row],[Search Result]],MasterTable[Search Rank],0),5),"")</f>
        <v/>
      </c>
      <c r="H767" s="20" t="str">
        <f>IFERROR(INDEX(MasterTable[],MATCH(SearchResults[[#This Row],[Search Result]],MasterTable[Search Rank],0),6),"")</f>
        <v/>
      </c>
      <c r="I767" s="20" t="str">
        <f>IFERROR(INDEX(MasterTable[],MATCH(SearchResults[[#This Row],[Search Result]],MasterTable[Search Rank],0),7),"")</f>
        <v/>
      </c>
    </row>
    <row r="768" spans="2:9" ht="41.25" customHeight="1" x14ac:dyDescent="0.2">
      <c r="B768" s="4"/>
      <c r="C768" s="19" t="str">
        <f>IFERROR(INDEX(MasterTable[],MATCH(SearchResults[[#This Row],[Search Result]],MasterTable[Search Rank],0),1),"")</f>
        <v/>
      </c>
      <c r="D768" s="19" t="str">
        <f>IFERROR(INDEX(MasterTable[],MATCH(SearchResults[[#This Row],[Search Result]],MasterTable[Search Rank],0),2),"")</f>
        <v/>
      </c>
      <c r="E768" s="19" t="str">
        <f>IFERROR(INDEX(MasterTable[],MATCH(SearchResults[[#This Row],[Search Result]],MasterTable[Search Rank],0),3),"")</f>
        <v/>
      </c>
      <c r="F768" s="20" t="str">
        <f>IFERROR(INDEX(MasterTable[],MATCH(SearchResults[[#This Row],[Search Result]],MasterTable[Search Rank],0),4),"")</f>
        <v/>
      </c>
      <c r="G768" s="20" t="str">
        <f>IFERROR(INDEX(MasterTable[],MATCH(SearchResults[[#This Row],[Search Result]],MasterTable[Search Rank],0),5),"")</f>
        <v/>
      </c>
      <c r="H768" s="20" t="str">
        <f>IFERROR(INDEX(MasterTable[],MATCH(SearchResults[[#This Row],[Search Result]],MasterTable[Search Rank],0),6),"")</f>
        <v/>
      </c>
      <c r="I768" s="20" t="str">
        <f>IFERROR(INDEX(MasterTable[],MATCH(SearchResults[[#This Row],[Search Result]],MasterTable[Search Rank],0),7),"")</f>
        <v/>
      </c>
    </row>
    <row r="769" spans="2:9" ht="41.25" customHeight="1" x14ac:dyDescent="0.2">
      <c r="B769" s="4"/>
      <c r="C769" s="19" t="str">
        <f>IFERROR(INDEX(MasterTable[],MATCH(SearchResults[[#This Row],[Search Result]],MasterTable[Search Rank],0),1),"")</f>
        <v/>
      </c>
      <c r="D769" s="19" t="str">
        <f>IFERROR(INDEX(MasterTable[],MATCH(SearchResults[[#This Row],[Search Result]],MasterTable[Search Rank],0),2),"")</f>
        <v/>
      </c>
      <c r="E769" s="19" t="str">
        <f>IFERROR(INDEX(MasterTable[],MATCH(SearchResults[[#This Row],[Search Result]],MasterTable[Search Rank],0),3),"")</f>
        <v/>
      </c>
      <c r="F769" s="20" t="str">
        <f>IFERROR(INDEX(MasterTable[],MATCH(SearchResults[[#This Row],[Search Result]],MasterTable[Search Rank],0),4),"")</f>
        <v/>
      </c>
      <c r="G769" s="20" t="str">
        <f>IFERROR(INDEX(MasterTable[],MATCH(SearchResults[[#This Row],[Search Result]],MasterTable[Search Rank],0),5),"")</f>
        <v/>
      </c>
      <c r="H769" s="20" t="str">
        <f>IFERROR(INDEX(MasterTable[],MATCH(SearchResults[[#This Row],[Search Result]],MasterTable[Search Rank],0),6),"")</f>
        <v/>
      </c>
      <c r="I769" s="20" t="str">
        <f>IFERROR(INDEX(MasterTable[],MATCH(SearchResults[[#This Row],[Search Result]],MasterTable[Search Rank],0),7),"")</f>
        <v/>
      </c>
    </row>
    <row r="770" spans="2:9" ht="41.25" customHeight="1" x14ac:dyDescent="0.2">
      <c r="B770" s="4"/>
      <c r="C770" s="19" t="str">
        <f>IFERROR(INDEX(MasterTable[],MATCH(SearchResults[[#This Row],[Search Result]],MasterTable[Search Rank],0),1),"")</f>
        <v/>
      </c>
      <c r="D770" s="19" t="str">
        <f>IFERROR(INDEX(MasterTable[],MATCH(SearchResults[[#This Row],[Search Result]],MasterTable[Search Rank],0),2),"")</f>
        <v/>
      </c>
      <c r="E770" s="19" t="str">
        <f>IFERROR(INDEX(MasterTable[],MATCH(SearchResults[[#This Row],[Search Result]],MasterTable[Search Rank],0),3),"")</f>
        <v/>
      </c>
      <c r="F770" s="20" t="str">
        <f>IFERROR(INDEX(MasterTable[],MATCH(SearchResults[[#This Row],[Search Result]],MasterTable[Search Rank],0),4),"")</f>
        <v/>
      </c>
      <c r="G770" s="20" t="str">
        <f>IFERROR(INDEX(MasterTable[],MATCH(SearchResults[[#This Row],[Search Result]],MasterTable[Search Rank],0),5),"")</f>
        <v/>
      </c>
      <c r="H770" s="20" t="str">
        <f>IFERROR(INDEX(MasterTable[],MATCH(SearchResults[[#This Row],[Search Result]],MasterTable[Search Rank],0),6),"")</f>
        <v/>
      </c>
      <c r="I770" s="20" t="str">
        <f>IFERROR(INDEX(MasterTable[],MATCH(SearchResults[[#This Row],[Search Result]],MasterTable[Search Rank],0),7),"")</f>
        <v/>
      </c>
    </row>
    <row r="771" spans="2:9" ht="41.25" customHeight="1" x14ac:dyDescent="0.2">
      <c r="B771" s="4"/>
      <c r="C771" s="19" t="str">
        <f>IFERROR(INDEX(MasterTable[],MATCH(SearchResults[[#This Row],[Search Result]],MasterTable[Search Rank],0),1),"")</f>
        <v/>
      </c>
      <c r="D771" s="19" t="str">
        <f>IFERROR(INDEX(MasterTable[],MATCH(SearchResults[[#This Row],[Search Result]],MasterTable[Search Rank],0),2),"")</f>
        <v/>
      </c>
      <c r="E771" s="19" t="str">
        <f>IFERROR(INDEX(MasterTable[],MATCH(SearchResults[[#This Row],[Search Result]],MasterTable[Search Rank],0),3),"")</f>
        <v/>
      </c>
      <c r="F771" s="20" t="str">
        <f>IFERROR(INDEX(MasterTable[],MATCH(SearchResults[[#This Row],[Search Result]],MasterTable[Search Rank],0),4),"")</f>
        <v/>
      </c>
      <c r="G771" s="20" t="str">
        <f>IFERROR(INDEX(MasterTable[],MATCH(SearchResults[[#This Row],[Search Result]],MasterTable[Search Rank],0),5),"")</f>
        <v/>
      </c>
      <c r="H771" s="20" t="str">
        <f>IFERROR(INDEX(MasterTable[],MATCH(SearchResults[[#This Row],[Search Result]],MasterTable[Search Rank],0),6),"")</f>
        <v/>
      </c>
      <c r="I771" s="20" t="str">
        <f>IFERROR(INDEX(MasterTable[],MATCH(SearchResults[[#This Row],[Search Result]],MasterTable[Search Rank],0),7),"")</f>
        <v/>
      </c>
    </row>
    <row r="772" spans="2:9" ht="41.25" customHeight="1" x14ac:dyDescent="0.2">
      <c r="B772" s="4"/>
      <c r="C772" s="19" t="str">
        <f>IFERROR(INDEX(MasterTable[],MATCH(SearchResults[[#This Row],[Search Result]],MasterTable[Search Rank],0),1),"")</f>
        <v/>
      </c>
      <c r="D772" s="19" t="str">
        <f>IFERROR(INDEX(MasterTable[],MATCH(SearchResults[[#This Row],[Search Result]],MasterTable[Search Rank],0),2),"")</f>
        <v/>
      </c>
      <c r="E772" s="19" t="str">
        <f>IFERROR(INDEX(MasterTable[],MATCH(SearchResults[[#This Row],[Search Result]],MasterTable[Search Rank],0),3),"")</f>
        <v/>
      </c>
      <c r="F772" s="20" t="str">
        <f>IFERROR(INDEX(MasterTable[],MATCH(SearchResults[[#This Row],[Search Result]],MasterTable[Search Rank],0),4),"")</f>
        <v/>
      </c>
      <c r="G772" s="20" t="str">
        <f>IFERROR(INDEX(MasterTable[],MATCH(SearchResults[[#This Row],[Search Result]],MasterTable[Search Rank],0),5),"")</f>
        <v/>
      </c>
      <c r="H772" s="20" t="str">
        <f>IFERROR(INDEX(MasterTable[],MATCH(SearchResults[[#This Row],[Search Result]],MasterTable[Search Rank],0),6),"")</f>
        <v/>
      </c>
      <c r="I772" s="20" t="str">
        <f>IFERROR(INDEX(MasterTable[],MATCH(SearchResults[[#This Row],[Search Result]],MasterTable[Search Rank],0),7),"")</f>
        <v/>
      </c>
    </row>
    <row r="773" spans="2:9" ht="41.25" customHeight="1" x14ac:dyDescent="0.2">
      <c r="B773" s="4"/>
      <c r="C773" s="19" t="str">
        <f>IFERROR(INDEX(MasterTable[],MATCH(SearchResults[[#This Row],[Search Result]],MasterTable[Search Rank],0),1),"")</f>
        <v/>
      </c>
      <c r="D773" s="19" t="str">
        <f>IFERROR(INDEX(MasterTable[],MATCH(SearchResults[[#This Row],[Search Result]],MasterTable[Search Rank],0),2),"")</f>
        <v/>
      </c>
      <c r="E773" s="19" t="str">
        <f>IFERROR(INDEX(MasterTable[],MATCH(SearchResults[[#This Row],[Search Result]],MasterTable[Search Rank],0),3),"")</f>
        <v/>
      </c>
      <c r="F773" s="20" t="str">
        <f>IFERROR(INDEX(MasterTable[],MATCH(SearchResults[[#This Row],[Search Result]],MasterTable[Search Rank],0),4),"")</f>
        <v/>
      </c>
      <c r="G773" s="20" t="str">
        <f>IFERROR(INDEX(MasterTable[],MATCH(SearchResults[[#This Row],[Search Result]],MasterTable[Search Rank],0),5),"")</f>
        <v/>
      </c>
      <c r="H773" s="20" t="str">
        <f>IFERROR(INDEX(MasterTable[],MATCH(SearchResults[[#This Row],[Search Result]],MasterTable[Search Rank],0),6),"")</f>
        <v/>
      </c>
      <c r="I773" s="20" t="str">
        <f>IFERROR(INDEX(MasterTable[],MATCH(SearchResults[[#This Row],[Search Result]],MasterTable[Search Rank],0),7),"")</f>
        <v/>
      </c>
    </row>
    <row r="774" spans="2:9" ht="41.25" customHeight="1" x14ac:dyDescent="0.2">
      <c r="B774" s="4"/>
      <c r="C774" s="19" t="str">
        <f>IFERROR(INDEX(MasterTable[],MATCH(SearchResults[[#This Row],[Search Result]],MasterTable[Search Rank],0),1),"")</f>
        <v/>
      </c>
      <c r="D774" s="19" t="str">
        <f>IFERROR(INDEX(MasterTable[],MATCH(SearchResults[[#This Row],[Search Result]],MasterTable[Search Rank],0),2),"")</f>
        <v/>
      </c>
      <c r="E774" s="19" t="str">
        <f>IFERROR(INDEX(MasterTable[],MATCH(SearchResults[[#This Row],[Search Result]],MasterTable[Search Rank],0),3),"")</f>
        <v/>
      </c>
      <c r="F774" s="20" t="str">
        <f>IFERROR(INDEX(MasterTable[],MATCH(SearchResults[[#This Row],[Search Result]],MasterTable[Search Rank],0),4),"")</f>
        <v/>
      </c>
      <c r="G774" s="20" t="str">
        <f>IFERROR(INDEX(MasterTable[],MATCH(SearchResults[[#This Row],[Search Result]],MasterTable[Search Rank],0),5),"")</f>
        <v/>
      </c>
      <c r="H774" s="20" t="str">
        <f>IFERROR(INDEX(MasterTable[],MATCH(SearchResults[[#This Row],[Search Result]],MasterTable[Search Rank],0),6),"")</f>
        <v/>
      </c>
      <c r="I774" s="20" t="str">
        <f>IFERROR(INDEX(MasterTable[],MATCH(SearchResults[[#This Row],[Search Result]],MasterTable[Search Rank],0),7),"")</f>
        <v/>
      </c>
    </row>
    <row r="775" spans="2:9" ht="41.25" customHeight="1" x14ac:dyDescent="0.2">
      <c r="B775" s="4"/>
      <c r="C775" s="19" t="str">
        <f>IFERROR(INDEX(MasterTable[],MATCH(SearchResults[[#This Row],[Search Result]],MasterTable[Search Rank],0),1),"")</f>
        <v/>
      </c>
      <c r="D775" s="19" t="str">
        <f>IFERROR(INDEX(MasterTable[],MATCH(SearchResults[[#This Row],[Search Result]],MasterTable[Search Rank],0),2),"")</f>
        <v/>
      </c>
      <c r="E775" s="19" t="str">
        <f>IFERROR(INDEX(MasterTable[],MATCH(SearchResults[[#This Row],[Search Result]],MasterTable[Search Rank],0),3),"")</f>
        <v/>
      </c>
      <c r="F775" s="20" t="str">
        <f>IFERROR(INDEX(MasterTable[],MATCH(SearchResults[[#This Row],[Search Result]],MasterTable[Search Rank],0),4),"")</f>
        <v/>
      </c>
      <c r="G775" s="20" t="str">
        <f>IFERROR(INDEX(MasterTable[],MATCH(SearchResults[[#This Row],[Search Result]],MasterTable[Search Rank],0),5),"")</f>
        <v/>
      </c>
      <c r="H775" s="20" t="str">
        <f>IFERROR(INDEX(MasterTable[],MATCH(SearchResults[[#This Row],[Search Result]],MasterTable[Search Rank],0),6),"")</f>
        <v/>
      </c>
      <c r="I775" s="20" t="str">
        <f>IFERROR(INDEX(MasterTable[],MATCH(SearchResults[[#This Row],[Search Result]],MasterTable[Search Rank],0),7),"")</f>
        <v/>
      </c>
    </row>
    <row r="776" spans="2:9" ht="41.25" customHeight="1" x14ac:dyDescent="0.2">
      <c r="B776" s="4"/>
      <c r="C776" s="19" t="str">
        <f>IFERROR(INDEX(MasterTable[],MATCH(SearchResults[[#This Row],[Search Result]],MasterTable[Search Rank],0),1),"")</f>
        <v/>
      </c>
      <c r="D776" s="19" t="str">
        <f>IFERROR(INDEX(MasterTable[],MATCH(SearchResults[[#This Row],[Search Result]],MasterTable[Search Rank],0),2),"")</f>
        <v/>
      </c>
      <c r="E776" s="19" t="str">
        <f>IFERROR(INDEX(MasterTable[],MATCH(SearchResults[[#This Row],[Search Result]],MasterTable[Search Rank],0),3),"")</f>
        <v/>
      </c>
      <c r="F776" s="20" t="str">
        <f>IFERROR(INDEX(MasterTable[],MATCH(SearchResults[[#This Row],[Search Result]],MasterTable[Search Rank],0),4),"")</f>
        <v/>
      </c>
      <c r="G776" s="20" t="str">
        <f>IFERROR(INDEX(MasterTable[],MATCH(SearchResults[[#This Row],[Search Result]],MasterTable[Search Rank],0),5),"")</f>
        <v/>
      </c>
      <c r="H776" s="20" t="str">
        <f>IFERROR(INDEX(MasterTable[],MATCH(SearchResults[[#This Row],[Search Result]],MasterTable[Search Rank],0),6),"")</f>
        <v/>
      </c>
      <c r="I776" s="20" t="str">
        <f>IFERROR(INDEX(MasterTable[],MATCH(SearchResults[[#This Row],[Search Result]],MasterTable[Search Rank],0),7),"")</f>
        <v/>
      </c>
    </row>
    <row r="777" spans="2:9" ht="41.25" customHeight="1" x14ac:dyDescent="0.2">
      <c r="B777" s="4"/>
      <c r="C777" s="19" t="str">
        <f>IFERROR(INDEX(MasterTable[],MATCH(SearchResults[[#This Row],[Search Result]],MasterTable[Search Rank],0),1),"")</f>
        <v/>
      </c>
      <c r="D777" s="19" t="str">
        <f>IFERROR(INDEX(MasterTable[],MATCH(SearchResults[[#This Row],[Search Result]],MasterTable[Search Rank],0),2),"")</f>
        <v/>
      </c>
      <c r="E777" s="19" t="str">
        <f>IFERROR(INDEX(MasterTable[],MATCH(SearchResults[[#This Row],[Search Result]],MasterTable[Search Rank],0),3),"")</f>
        <v/>
      </c>
      <c r="F777" s="20" t="str">
        <f>IFERROR(INDEX(MasterTable[],MATCH(SearchResults[[#This Row],[Search Result]],MasterTable[Search Rank],0),4),"")</f>
        <v/>
      </c>
      <c r="G777" s="20" t="str">
        <f>IFERROR(INDEX(MasterTable[],MATCH(SearchResults[[#This Row],[Search Result]],MasterTable[Search Rank],0),5),"")</f>
        <v/>
      </c>
      <c r="H777" s="20" t="str">
        <f>IFERROR(INDEX(MasterTable[],MATCH(SearchResults[[#This Row],[Search Result]],MasterTable[Search Rank],0),6),"")</f>
        <v/>
      </c>
      <c r="I777" s="20" t="str">
        <f>IFERROR(INDEX(MasterTable[],MATCH(SearchResults[[#This Row],[Search Result]],MasterTable[Search Rank],0),7),"")</f>
        <v/>
      </c>
    </row>
    <row r="778" spans="2:9" ht="41.25" customHeight="1" x14ac:dyDescent="0.2">
      <c r="B778" s="4"/>
      <c r="C778" s="19" t="str">
        <f>IFERROR(INDEX(MasterTable[],MATCH(SearchResults[[#This Row],[Search Result]],MasterTable[Search Rank],0),1),"")</f>
        <v/>
      </c>
      <c r="D778" s="19" t="str">
        <f>IFERROR(INDEX(MasterTable[],MATCH(SearchResults[[#This Row],[Search Result]],MasterTable[Search Rank],0),2),"")</f>
        <v/>
      </c>
      <c r="E778" s="19" t="str">
        <f>IFERROR(INDEX(MasterTable[],MATCH(SearchResults[[#This Row],[Search Result]],MasterTable[Search Rank],0),3),"")</f>
        <v/>
      </c>
      <c r="F778" s="20" t="str">
        <f>IFERROR(INDEX(MasterTable[],MATCH(SearchResults[[#This Row],[Search Result]],MasterTable[Search Rank],0),4),"")</f>
        <v/>
      </c>
      <c r="G778" s="20" t="str">
        <f>IFERROR(INDEX(MasterTable[],MATCH(SearchResults[[#This Row],[Search Result]],MasterTable[Search Rank],0),5),"")</f>
        <v/>
      </c>
      <c r="H778" s="20" t="str">
        <f>IFERROR(INDEX(MasterTable[],MATCH(SearchResults[[#This Row],[Search Result]],MasterTable[Search Rank],0),6),"")</f>
        <v/>
      </c>
      <c r="I778" s="20" t="str">
        <f>IFERROR(INDEX(MasterTable[],MATCH(SearchResults[[#This Row],[Search Result]],MasterTable[Search Rank],0),7),"")</f>
        <v/>
      </c>
    </row>
    <row r="779" spans="2:9" ht="41.25" customHeight="1" x14ac:dyDescent="0.2">
      <c r="B779" s="4"/>
      <c r="C779" s="19" t="str">
        <f>IFERROR(INDEX(MasterTable[],MATCH(SearchResults[[#This Row],[Search Result]],MasterTable[Search Rank],0),1),"")</f>
        <v/>
      </c>
      <c r="D779" s="19" t="str">
        <f>IFERROR(INDEX(MasterTable[],MATCH(SearchResults[[#This Row],[Search Result]],MasterTable[Search Rank],0),2),"")</f>
        <v/>
      </c>
      <c r="E779" s="19" t="str">
        <f>IFERROR(INDEX(MasterTable[],MATCH(SearchResults[[#This Row],[Search Result]],MasterTable[Search Rank],0),3),"")</f>
        <v/>
      </c>
      <c r="F779" s="20" t="str">
        <f>IFERROR(INDEX(MasterTable[],MATCH(SearchResults[[#This Row],[Search Result]],MasterTable[Search Rank],0),4),"")</f>
        <v/>
      </c>
      <c r="G779" s="20" t="str">
        <f>IFERROR(INDEX(MasterTable[],MATCH(SearchResults[[#This Row],[Search Result]],MasterTable[Search Rank],0),5),"")</f>
        <v/>
      </c>
      <c r="H779" s="20" t="str">
        <f>IFERROR(INDEX(MasterTable[],MATCH(SearchResults[[#This Row],[Search Result]],MasterTable[Search Rank],0),6),"")</f>
        <v/>
      </c>
      <c r="I779" s="20" t="str">
        <f>IFERROR(INDEX(MasterTable[],MATCH(SearchResults[[#This Row],[Search Result]],MasterTable[Search Rank],0),7),"")</f>
        <v/>
      </c>
    </row>
    <row r="780" spans="2:9" ht="41.25" customHeight="1" x14ac:dyDescent="0.2">
      <c r="B780" s="4"/>
      <c r="C780" s="19" t="str">
        <f>IFERROR(INDEX(MasterTable[],MATCH(SearchResults[[#This Row],[Search Result]],MasterTable[Search Rank],0),1),"")</f>
        <v/>
      </c>
      <c r="D780" s="19" t="str">
        <f>IFERROR(INDEX(MasterTable[],MATCH(SearchResults[[#This Row],[Search Result]],MasterTable[Search Rank],0),2),"")</f>
        <v/>
      </c>
      <c r="E780" s="19" t="str">
        <f>IFERROR(INDEX(MasterTable[],MATCH(SearchResults[[#This Row],[Search Result]],MasterTable[Search Rank],0),3),"")</f>
        <v/>
      </c>
      <c r="F780" s="20" t="str">
        <f>IFERROR(INDEX(MasterTable[],MATCH(SearchResults[[#This Row],[Search Result]],MasterTable[Search Rank],0),4),"")</f>
        <v/>
      </c>
      <c r="G780" s="20" t="str">
        <f>IFERROR(INDEX(MasterTable[],MATCH(SearchResults[[#This Row],[Search Result]],MasterTable[Search Rank],0),5),"")</f>
        <v/>
      </c>
      <c r="H780" s="20" t="str">
        <f>IFERROR(INDEX(MasterTable[],MATCH(SearchResults[[#This Row],[Search Result]],MasterTable[Search Rank],0),6),"")</f>
        <v/>
      </c>
      <c r="I780" s="20" t="str">
        <f>IFERROR(INDEX(MasterTable[],MATCH(SearchResults[[#This Row],[Search Result]],MasterTable[Search Rank],0),7),"")</f>
        <v/>
      </c>
    </row>
    <row r="781" spans="2:9" ht="41.25" customHeight="1" x14ac:dyDescent="0.2">
      <c r="B781" s="4"/>
      <c r="C781" s="19" t="str">
        <f>IFERROR(INDEX(MasterTable[],MATCH(SearchResults[[#This Row],[Search Result]],MasterTable[Search Rank],0),1),"")</f>
        <v/>
      </c>
      <c r="D781" s="19" t="str">
        <f>IFERROR(INDEX(MasterTable[],MATCH(SearchResults[[#This Row],[Search Result]],MasterTable[Search Rank],0),2),"")</f>
        <v/>
      </c>
      <c r="E781" s="19" t="str">
        <f>IFERROR(INDEX(MasterTable[],MATCH(SearchResults[[#This Row],[Search Result]],MasterTable[Search Rank],0),3),"")</f>
        <v/>
      </c>
      <c r="F781" s="20" t="str">
        <f>IFERROR(INDEX(MasterTable[],MATCH(SearchResults[[#This Row],[Search Result]],MasterTable[Search Rank],0),4),"")</f>
        <v/>
      </c>
      <c r="G781" s="20" t="str">
        <f>IFERROR(INDEX(MasterTable[],MATCH(SearchResults[[#This Row],[Search Result]],MasterTable[Search Rank],0),5),"")</f>
        <v/>
      </c>
      <c r="H781" s="20" t="str">
        <f>IFERROR(INDEX(MasterTable[],MATCH(SearchResults[[#This Row],[Search Result]],MasterTable[Search Rank],0),6),"")</f>
        <v/>
      </c>
      <c r="I781" s="20" t="str">
        <f>IFERROR(INDEX(MasterTable[],MATCH(SearchResults[[#This Row],[Search Result]],MasterTable[Search Rank],0),7),"")</f>
        <v/>
      </c>
    </row>
    <row r="782" spans="2:9" ht="41.25" customHeight="1" x14ac:dyDescent="0.2">
      <c r="B782" s="4"/>
      <c r="C782" s="19" t="str">
        <f>IFERROR(INDEX(MasterTable[],MATCH(SearchResults[[#This Row],[Search Result]],MasterTable[Search Rank],0),1),"")</f>
        <v/>
      </c>
      <c r="D782" s="19" t="str">
        <f>IFERROR(INDEX(MasterTable[],MATCH(SearchResults[[#This Row],[Search Result]],MasterTable[Search Rank],0),2),"")</f>
        <v/>
      </c>
      <c r="E782" s="19" t="str">
        <f>IFERROR(INDEX(MasterTable[],MATCH(SearchResults[[#This Row],[Search Result]],MasterTable[Search Rank],0),3),"")</f>
        <v/>
      </c>
      <c r="F782" s="20" t="str">
        <f>IFERROR(INDEX(MasterTable[],MATCH(SearchResults[[#This Row],[Search Result]],MasterTable[Search Rank],0),4),"")</f>
        <v/>
      </c>
      <c r="G782" s="20" t="str">
        <f>IFERROR(INDEX(MasterTable[],MATCH(SearchResults[[#This Row],[Search Result]],MasterTable[Search Rank],0),5),"")</f>
        <v/>
      </c>
      <c r="H782" s="20" t="str">
        <f>IFERROR(INDEX(MasterTable[],MATCH(SearchResults[[#This Row],[Search Result]],MasterTable[Search Rank],0),6),"")</f>
        <v/>
      </c>
      <c r="I782" s="20" t="str">
        <f>IFERROR(INDEX(MasterTable[],MATCH(SearchResults[[#This Row],[Search Result]],MasterTable[Search Rank],0),7),"")</f>
        <v/>
      </c>
    </row>
    <row r="783" spans="2:9" ht="41.25" customHeight="1" x14ac:dyDescent="0.2">
      <c r="B783" s="4"/>
      <c r="C783" s="19" t="str">
        <f>IFERROR(INDEX(MasterTable[],MATCH(SearchResults[[#This Row],[Search Result]],MasterTable[Search Rank],0),1),"")</f>
        <v/>
      </c>
      <c r="D783" s="19" t="str">
        <f>IFERROR(INDEX(MasterTable[],MATCH(SearchResults[[#This Row],[Search Result]],MasterTable[Search Rank],0),2),"")</f>
        <v/>
      </c>
      <c r="E783" s="19" t="str">
        <f>IFERROR(INDEX(MasterTable[],MATCH(SearchResults[[#This Row],[Search Result]],MasterTable[Search Rank],0),3),"")</f>
        <v/>
      </c>
      <c r="F783" s="20" t="str">
        <f>IFERROR(INDEX(MasterTable[],MATCH(SearchResults[[#This Row],[Search Result]],MasterTable[Search Rank],0),4),"")</f>
        <v/>
      </c>
      <c r="G783" s="20" t="str">
        <f>IFERROR(INDEX(MasterTable[],MATCH(SearchResults[[#This Row],[Search Result]],MasterTable[Search Rank],0),5),"")</f>
        <v/>
      </c>
      <c r="H783" s="20" t="str">
        <f>IFERROR(INDEX(MasterTable[],MATCH(SearchResults[[#This Row],[Search Result]],MasterTable[Search Rank],0),6),"")</f>
        <v/>
      </c>
      <c r="I783" s="20" t="str">
        <f>IFERROR(INDEX(MasterTable[],MATCH(SearchResults[[#This Row],[Search Result]],MasterTable[Search Rank],0),7),"")</f>
        <v/>
      </c>
    </row>
    <row r="784" spans="2:9" ht="41.25" customHeight="1" x14ac:dyDescent="0.2">
      <c r="B784" s="4"/>
      <c r="C784" s="19" t="str">
        <f>IFERROR(INDEX(MasterTable[],MATCH(SearchResults[[#This Row],[Search Result]],MasterTable[Search Rank],0),1),"")</f>
        <v/>
      </c>
      <c r="D784" s="19" t="str">
        <f>IFERROR(INDEX(MasterTable[],MATCH(SearchResults[[#This Row],[Search Result]],MasterTable[Search Rank],0),2),"")</f>
        <v/>
      </c>
      <c r="E784" s="19" t="str">
        <f>IFERROR(INDEX(MasterTable[],MATCH(SearchResults[[#This Row],[Search Result]],MasterTable[Search Rank],0),3),"")</f>
        <v/>
      </c>
      <c r="F784" s="20" t="str">
        <f>IFERROR(INDEX(MasterTable[],MATCH(SearchResults[[#This Row],[Search Result]],MasterTable[Search Rank],0),4),"")</f>
        <v/>
      </c>
      <c r="G784" s="20" t="str">
        <f>IFERROR(INDEX(MasterTable[],MATCH(SearchResults[[#This Row],[Search Result]],MasterTable[Search Rank],0),5),"")</f>
        <v/>
      </c>
      <c r="H784" s="20" t="str">
        <f>IFERROR(INDEX(MasterTable[],MATCH(SearchResults[[#This Row],[Search Result]],MasterTable[Search Rank],0),6),"")</f>
        <v/>
      </c>
      <c r="I784" s="20" t="str">
        <f>IFERROR(INDEX(MasterTable[],MATCH(SearchResults[[#This Row],[Search Result]],MasterTable[Search Rank],0),7),"")</f>
        <v/>
      </c>
    </row>
    <row r="785" spans="2:9" ht="41.25" customHeight="1" x14ac:dyDescent="0.2">
      <c r="B785" s="4"/>
      <c r="C785" s="19" t="str">
        <f>IFERROR(INDEX(MasterTable[],MATCH(SearchResults[[#This Row],[Search Result]],MasterTable[Search Rank],0),1),"")</f>
        <v/>
      </c>
      <c r="D785" s="19" t="str">
        <f>IFERROR(INDEX(MasterTable[],MATCH(SearchResults[[#This Row],[Search Result]],MasterTable[Search Rank],0),2),"")</f>
        <v/>
      </c>
      <c r="E785" s="19" t="str">
        <f>IFERROR(INDEX(MasterTable[],MATCH(SearchResults[[#This Row],[Search Result]],MasterTable[Search Rank],0),3),"")</f>
        <v/>
      </c>
      <c r="F785" s="20" t="str">
        <f>IFERROR(INDEX(MasterTable[],MATCH(SearchResults[[#This Row],[Search Result]],MasterTable[Search Rank],0),4),"")</f>
        <v/>
      </c>
      <c r="G785" s="20" t="str">
        <f>IFERROR(INDEX(MasterTable[],MATCH(SearchResults[[#This Row],[Search Result]],MasterTable[Search Rank],0),5),"")</f>
        <v/>
      </c>
      <c r="H785" s="20" t="str">
        <f>IFERROR(INDEX(MasterTable[],MATCH(SearchResults[[#This Row],[Search Result]],MasterTable[Search Rank],0),6),"")</f>
        <v/>
      </c>
      <c r="I785" s="20" t="str">
        <f>IFERROR(INDEX(MasterTable[],MATCH(SearchResults[[#This Row],[Search Result]],MasterTable[Search Rank],0),7),"")</f>
        <v/>
      </c>
    </row>
    <row r="786" spans="2:9" ht="41.25" customHeight="1" x14ac:dyDescent="0.2">
      <c r="B786" s="4"/>
      <c r="C786" s="19" t="str">
        <f>IFERROR(INDEX(MasterTable[],MATCH(SearchResults[[#This Row],[Search Result]],MasterTable[Search Rank],0),1),"")</f>
        <v/>
      </c>
      <c r="D786" s="19" t="str">
        <f>IFERROR(INDEX(MasterTable[],MATCH(SearchResults[[#This Row],[Search Result]],MasterTable[Search Rank],0),2),"")</f>
        <v/>
      </c>
      <c r="E786" s="19" t="str">
        <f>IFERROR(INDEX(MasterTable[],MATCH(SearchResults[[#This Row],[Search Result]],MasterTable[Search Rank],0),3),"")</f>
        <v/>
      </c>
      <c r="F786" s="20" t="str">
        <f>IFERROR(INDEX(MasterTable[],MATCH(SearchResults[[#This Row],[Search Result]],MasterTable[Search Rank],0),4),"")</f>
        <v/>
      </c>
      <c r="G786" s="20" t="str">
        <f>IFERROR(INDEX(MasterTable[],MATCH(SearchResults[[#This Row],[Search Result]],MasterTable[Search Rank],0),5),"")</f>
        <v/>
      </c>
      <c r="H786" s="20" t="str">
        <f>IFERROR(INDEX(MasterTable[],MATCH(SearchResults[[#This Row],[Search Result]],MasterTable[Search Rank],0),6),"")</f>
        <v/>
      </c>
      <c r="I786" s="20" t="str">
        <f>IFERROR(INDEX(MasterTable[],MATCH(SearchResults[[#This Row],[Search Result]],MasterTable[Search Rank],0),7),"")</f>
        <v/>
      </c>
    </row>
    <row r="787" spans="2:9" ht="41.25" customHeight="1" x14ac:dyDescent="0.2">
      <c r="B787" s="4"/>
      <c r="C787" s="19" t="str">
        <f>IFERROR(INDEX(MasterTable[],MATCH(SearchResults[[#This Row],[Search Result]],MasterTable[Search Rank],0),1),"")</f>
        <v/>
      </c>
      <c r="D787" s="19" t="str">
        <f>IFERROR(INDEX(MasterTable[],MATCH(SearchResults[[#This Row],[Search Result]],MasterTable[Search Rank],0),2),"")</f>
        <v/>
      </c>
      <c r="E787" s="19" t="str">
        <f>IFERROR(INDEX(MasterTable[],MATCH(SearchResults[[#This Row],[Search Result]],MasterTable[Search Rank],0),3),"")</f>
        <v/>
      </c>
      <c r="F787" s="20" t="str">
        <f>IFERROR(INDEX(MasterTable[],MATCH(SearchResults[[#This Row],[Search Result]],MasterTable[Search Rank],0),4),"")</f>
        <v/>
      </c>
      <c r="G787" s="20" t="str">
        <f>IFERROR(INDEX(MasterTable[],MATCH(SearchResults[[#This Row],[Search Result]],MasterTable[Search Rank],0),5),"")</f>
        <v/>
      </c>
      <c r="H787" s="20" t="str">
        <f>IFERROR(INDEX(MasterTable[],MATCH(SearchResults[[#This Row],[Search Result]],MasterTable[Search Rank],0),6),"")</f>
        <v/>
      </c>
      <c r="I787" s="20" t="str">
        <f>IFERROR(INDEX(MasterTable[],MATCH(SearchResults[[#This Row],[Search Result]],MasterTable[Search Rank],0),7),"")</f>
        <v/>
      </c>
    </row>
    <row r="788" spans="2:9" ht="41.25" customHeight="1" x14ac:dyDescent="0.2">
      <c r="B788" s="4"/>
      <c r="C788" s="19" t="str">
        <f>IFERROR(INDEX(MasterTable[],MATCH(SearchResults[[#This Row],[Search Result]],MasterTable[Search Rank],0),1),"")</f>
        <v/>
      </c>
      <c r="D788" s="19" t="str">
        <f>IFERROR(INDEX(MasterTable[],MATCH(SearchResults[[#This Row],[Search Result]],MasterTable[Search Rank],0),2),"")</f>
        <v/>
      </c>
      <c r="E788" s="19" t="str">
        <f>IFERROR(INDEX(MasterTable[],MATCH(SearchResults[[#This Row],[Search Result]],MasterTable[Search Rank],0),3),"")</f>
        <v/>
      </c>
      <c r="F788" s="20" t="str">
        <f>IFERROR(INDEX(MasterTable[],MATCH(SearchResults[[#This Row],[Search Result]],MasterTable[Search Rank],0),4),"")</f>
        <v/>
      </c>
      <c r="G788" s="20" t="str">
        <f>IFERROR(INDEX(MasterTable[],MATCH(SearchResults[[#This Row],[Search Result]],MasterTable[Search Rank],0),5),"")</f>
        <v/>
      </c>
      <c r="H788" s="20" t="str">
        <f>IFERROR(INDEX(MasterTable[],MATCH(SearchResults[[#This Row],[Search Result]],MasterTable[Search Rank],0),6),"")</f>
        <v/>
      </c>
      <c r="I788" s="20" t="str">
        <f>IFERROR(INDEX(MasterTable[],MATCH(SearchResults[[#This Row],[Search Result]],MasterTable[Search Rank],0),7),"")</f>
        <v/>
      </c>
    </row>
    <row r="789" spans="2:9" ht="41.25" customHeight="1" x14ac:dyDescent="0.2">
      <c r="B789" s="4"/>
      <c r="C789" s="19" t="str">
        <f>IFERROR(INDEX(MasterTable[],MATCH(SearchResults[[#This Row],[Search Result]],MasterTable[Search Rank],0),1),"")</f>
        <v/>
      </c>
      <c r="D789" s="19" t="str">
        <f>IFERROR(INDEX(MasterTable[],MATCH(SearchResults[[#This Row],[Search Result]],MasterTable[Search Rank],0),2),"")</f>
        <v/>
      </c>
      <c r="E789" s="19" t="str">
        <f>IFERROR(INDEX(MasterTable[],MATCH(SearchResults[[#This Row],[Search Result]],MasterTable[Search Rank],0),3),"")</f>
        <v/>
      </c>
      <c r="F789" s="20" t="str">
        <f>IFERROR(INDEX(MasterTable[],MATCH(SearchResults[[#This Row],[Search Result]],MasterTable[Search Rank],0),4),"")</f>
        <v/>
      </c>
      <c r="G789" s="20" t="str">
        <f>IFERROR(INDEX(MasterTable[],MATCH(SearchResults[[#This Row],[Search Result]],MasterTable[Search Rank],0),5),"")</f>
        <v/>
      </c>
      <c r="H789" s="20" t="str">
        <f>IFERROR(INDEX(MasterTable[],MATCH(SearchResults[[#This Row],[Search Result]],MasterTable[Search Rank],0),6),"")</f>
        <v/>
      </c>
      <c r="I789" s="20" t="str">
        <f>IFERROR(INDEX(MasterTable[],MATCH(SearchResults[[#This Row],[Search Result]],MasterTable[Search Rank],0),7),"")</f>
        <v/>
      </c>
    </row>
    <row r="790" spans="2:9" ht="41.25" customHeight="1" x14ac:dyDescent="0.2">
      <c r="B790" s="4"/>
      <c r="C790" s="19" t="str">
        <f>IFERROR(INDEX(MasterTable[],MATCH(SearchResults[[#This Row],[Search Result]],MasterTable[Search Rank],0),1),"")</f>
        <v/>
      </c>
      <c r="D790" s="19" t="str">
        <f>IFERROR(INDEX(MasterTable[],MATCH(SearchResults[[#This Row],[Search Result]],MasterTable[Search Rank],0),2),"")</f>
        <v/>
      </c>
      <c r="E790" s="19" t="str">
        <f>IFERROR(INDEX(MasterTable[],MATCH(SearchResults[[#This Row],[Search Result]],MasterTable[Search Rank],0),3),"")</f>
        <v/>
      </c>
      <c r="F790" s="20" t="str">
        <f>IFERROR(INDEX(MasterTable[],MATCH(SearchResults[[#This Row],[Search Result]],MasterTable[Search Rank],0),4),"")</f>
        <v/>
      </c>
      <c r="G790" s="20" t="str">
        <f>IFERROR(INDEX(MasterTable[],MATCH(SearchResults[[#This Row],[Search Result]],MasterTable[Search Rank],0),5),"")</f>
        <v/>
      </c>
      <c r="H790" s="20" t="str">
        <f>IFERROR(INDEX(MasterTable[],MATCH(SearchResults[[#This Row],[Search Result]],MasterTable[Search Rank],0),6),"")</f>
        <v/>
      </c>
      <c r="I790" s="20" t="str">
        <f>IFERROR(INDEX(MasterTable[],MATCH(SearchResults[[#This Row],[Search Result]],MasterTable[Search Rank],0),7),"")</f>
        <v/>
      </c>
    </row>
    <row r="791" spans="2:9" ht="41.25" customHeight="1" x14ac:dyDescent="0.2">
      <c r="B791" s="4"/>
      <c r="C791" s="19" t="str">
        <f>IFERROR(INDEX(MasterTable[],MATCH(SearchResults[[#This Row],[Search Result]],MasterTable[Search Rank],0),1),"")</f>
        <v/>
      </c>
      <c r="D791" s="19" t="str">
        <f>IFERROR(INDEX(MasterTable[],MATCH(SearchResults[[#This Row],[Search Result]],MasterTable[Search Rank],0),2),"")</f>
        <v/>
      </c>
      <c r="E791" s="19" t="str">
        <f>IFERROR(INDEX(MasterTable[],MATCH(SearchResults[[#This Row],[Search Result]],MasterTable[Search Rank],0),3),"")</f>
        <v/>
      </c>
      <c r="F791" s="20" t="str">
        <f>IFERROR(INDEX(MasterTable[],MATCH(SearchResults[[#This Row],[Search Result]],MasterTable[Search Rank],0),4),"")</f>
        <v/>
      </c>
      <c r="G791" s="20" t="str">
        <f>IFERROR(INDEX(MasterTable[],MATCH(SearchResults[[#This Row],[Search Result]],MasterTable[Search Rank],0),5),"")</f>
        <v/>
      </c>
      <c r="H791" s="20" t="str">
        <f>IFERROR(INDEX(MasterTable[],MATCH(SearchResults[[#This Row],[Search Result]],MasterTable[Search Rank],0),6),"")</f>
        <v/>
      </c>
      <c r="I791" s="20" t="str">
        <f>IFERROR(INDEX(MasterTable[],MATCH(SearchResults[[#This Row],[Search Result]],MasterTable[Search Rank],0),7),"")</f>
        <v/>
      </c>
    </row>
    <row r="792" spans="2:9" ht="41.25" customHeight="1" x14ac:dyDescent="0.2">
      <c r="B792" s="4"/>
      <c r="C792" s="19" t="str">
        <f>IFERROR(INDEX(MasterTable[],MATCH(SearchResults[[#This Row],[Search Result]],MasterTable[Search Rank],0),1),"")</f>
        <v/>
      </c>
      <c r="D792" s="19" t="str">
        <f>IFERROR(INDEX(MasterTable[],MATCH(SearchResults[[#This Row],[Search Result]],MasterTable[Search Rank],0),2),"")</f>
        <v/>
      </c>
      <c r="E792" s="19" t="str">
        <f>IFERROR(INDEX(MasterTable[],MATCH(SearchResults[[#This Row],[Search Result]],MasterTable[Search Rank],0),3),"")</f>
        <v/>
      </c>
      <c r="F792" s="20" t="str">
        <f>IFERROR(INDEX(MasterTable[],MATCH(SearchResults[[#This Row],[Search Result]],MasterTable[Search Rank],0),4),"")</f>
        <v/>
      </c>
      <c r="G792" s="20" t="str">
        <f>IFERROR(INDEX(MasterTable[],MATCH(SearchResults[[#This Row],[Search Result]],MasterTable[Search Rank],0),5),"")</f>
        <v/>
      </c>
      <c r="H792" s="20" t="str">
        <f>IFERROR(INDEX(MasterTable[],MATCH(SearchResults[[#This Row],[Search Result]],MasterTable[Search Rank],0),6),"")</f>
        <v/>
      </c>
      <c r="I792" s="20" t="str">
        <f>IFERROR(INDEX(MasterTable[],MATCH(SearchResults[[#This Row],[Search Result]],MasterTable[Search Rank],0),7),"")</f>
        <v/>
      </c>
    </row>
    <row r="793" spans="2:9" ht="41.25" customHeight="1" x14ac:dyDescent="0.2">
      <c r="B793" s="4"/>
      <c r="C793" s="19" t="str">
        <f>IFERROR(INDEX(MasterTable[],MATCH(SearchResults[[#This Row],[Search Result]],MasterTable[Search Rank],0),1),"")</f>
        <v/>
      </c>
      <c r="D793" s="19" t="str">
        <f>IFERROR(INDEX(MasterTable[],MATCH(SearchResults[[#This Row],[Search Result]],MasterTable[Search Rank],0),2),"")</f>
        <v/>
      </c>
      <c r="E793" s="19" t="str">
        <f>IFERROR(INDEX(MasterTable[],MATCH(SearchResults[[#This Row],[Search Result]],MasterTable[Search Rank],0),3),"")</f>
        <v/>
      </c>
      <c r="F793" s="20" t="str">
        <f>IFERROR(INDEX(MasterTable[],MATCH(SearchResults[[#This Row],[Search Result]],MasterTable[Search Rank],0),4),"")</f>
        <v/>
      </c>
      <c r="G793" s="20" t="str">
        <f>IFERROR(INDEX(MasterTable[],MATCH(SearchResults[[#This Row],[Search Result]],MasterTable[Search Rank],0),5),"")</f>
        <v/>
      </c>
      <c r="H793" s="20" t="str">
        <f>IFERROR(INDEX(MasterTable[],MATCH(SearchResults[[#This Row],[Search Result]],MasterTable[Search Rank],0),6),"")</f>
        <v/>
      </c>
      <c r="I793" s="20" t="str">
        <f>IFERROR(INDEX(MasterTable[],MATCH(SearchResults[[#This Row],[Search Result]],MasterTable[Search Rank],0),7),"")</f>
        <v/>
      </c>
    </row>
    <row r="794" spans="2:9" ht="41.25" customHeight="1" x14ac:dyDescent="0.2">
      <c r="B794" s="4"/>
      <c r="C794" s="19" t="str">
        <f>IFERROR(INDEX(MasterTable[],MATCH(SearchResults[[#This Row],[Search Result]],MasterTable[Search Rank],0),1),"")</f>
        <v/>
      </c>
      <c r="D794" s="19" t="str">
        <f>IFERROR(INDEX(MasterTable[],MATCH(SearchResults[[#This Row],[Search Result]],MasterTable[Search Rank],0),2),"")</f>
        <v/>
      </c>
      <c r="E794" s="19" t="str">
        <f>IFERROR(INDEX(MasterTable[],MATCH(SearchResults[[#This Row],[Search Result]],MasterTable[Search Rank],0),3),"")</f>
        <v/>
      </c>
      <c r="F794" s="20" t="str">
        <f>IFERROR(INDEX(MasterTable[],MATCH(SearchResults[[#This Row],[Search Result]],MasterTable[Search Rank],0),4),"")</f>
        <v/>
      </c>
      <c r="G794" s="20" t="str">
        <f>IFERROR(INDEX(MasterTable[],MATCH(SearchResults[[#This Row],[Search Result]],MasterTable[Search Rank],0),5),"")</f>
        <v/>
      </c>
      <c r="H794" s="20" t="str">
        <f>IFERROR(INDEX(MasterTable[],MATCH(SearchResults[[#This Row],[Search Result]],MasterTable[Search Rank],0),6),"")</f>
        <v/>
      </c>
      <c r="I794" s="20" t="str">
        <f>IFERROR(INDEX(MasterTable[],MATCH(SearchResults[[#This Row],[Search Result]],MasterTable[Search Rank],0),7),"")</f>
        <v/>
      </c>
    </row>
    <row r="795" spans="2:9" ht="41.25" customHeight="1" x14ac:dyDescent="0.2">
      <c r="B795" s="4"/>
      <c r="C795" s="19" t="str">
        <f>IFERROR(INDEX(MasterTable[],MATCH(SearchResults[[#This Row],[Search Result]],MasterTable[Search Rank],0),1),"")</f>
        <v/>
      </c>
      <c r="D795" s="19" t="str">
        <f>IFERROR(INDEX(MasterTable[],MATCH(SearchResults[[#This Row],[Search Result]],MasterTable[Search Rank],0),2),"")</f>
        <v/>
      </c>
      <c r="E795" s="19" t="str">
        <f>IFERROR(INDEX(MasterTable[],MATCH(SearchResults[[#This Row],[Search Result]],MasterTable[Search Rank],0),3),"")</f>
        <v/>
      </c>
      <c r="F795" s="20" t="str">
        <f>IFERROR(INDEX(MasterTable[],MATCH(SearchResults[[#This Row],[Search Result]],MasterTable[Search Rank],0),4),"")</f>
        <v/>
      </c>
      <c r="G795" s="20" t="str">
        <f>IFERROR(INDEX(MasterTable[],MATCH(SearchResults[[#This Row],[Search Result]],MasterTable[Search Rank],0),5),"")</f>
        <v/>
      </c>
      <c r="H795" s="20" t="str">
        <f>IFERROR(INDEX(MasterTable[],MATCH(SearchResults[[#This Row],[Search Result]],MasterTable[Search Rank],0),6),"")</f>
        <v/>
      </c>
      <c r="I795" s="20" t="str">
        <f>IFERROR(INDEX(MasterTable[],MATCH(SearchResults[[#This Row],[Search Result]],MasterTable[Search Rank],0),7),"")</f>
        <v/>
      </c>
    </row>
    <row r="796" spans="2:9" ht="41.25" customHeight="1" x14ac:dyDescent="0.2">
      <c r="B796" s="4"/>
      <c r="C796" s="19" t="str">
        <f>IFERROR(INDEX(MasterTable[],MATCH(SearchResults[[#This Row],[Search Result]],MasterTable[Search Rank],0),1),"")</f>
        <v/>
      </c>
      <c r="D796" s="19" t="str">
        <f>IFERROR(INDEX(MasterTable[],MATCH(SearchResults[[#This Row],[Search Result]],MasterTable[Search Rank],0),2),"")</f>
        <v/>
      </c>
      <c r="E796" s="19" t="str">
        <f>IFERROR(INDEX(MasterTable[],MATCH(SearchResults[[#This Row],[Search Result]],MasterTable[Search Rank],0),3),"")</f>
        <v/>
      </c>
      <c r="F796" s="20" t="str">
        <f>IFERROR(INDEX(MasterTable[],MATCH(SearchResults[[#This Row],[Search Result]],MasterTable[Search Rank],0),4),"")</f>
        <v/>
      </c>
      <c r="G796" s="20" t="str">
        <f>IFERROR(INDEX(MasterTable[],MATCH(SearchResults[[#This Row],[Search Result]],MasterTable[Search Rank],0),5),"")</f>
        <v/>
      </c>
      <c r="H796" s="20" t="str">
        <f>IFERROR(INDEX(MasterTable[],MATCH(SearchResults[[#This Row],[Search Result]],MasterTable[Search Rank],0),6),"")</f>
        <v/>
      </c>
      <c r="I796" s="20" t="str">
        <f>IFERROR(INDEX(MasterTable[],MATCH(SearchResults[[#This Row],[Search Result]],MasterTable[Search Rank],0),7),"")</f>
        <v/>
      </c>
    </row>
    <row r="797" spans="2:9" ht="41.25" customHeight="1" x14ac:dyDescent="0.2">
      <c r="B797" s="4"/>
      <c r="C797" s="19" t="str">
        <f>IFERROR(INDEX(MasterTable[],MATCH(SearchResults[[#This Row],[Search Result]],MasterTable[Search Rank],0),1),"")</f>
        <v/>
      </c>
      <c r="D797" s="19" t="str">
        <f>IFERROR(INDEX(MasterTable[],MATCH(SearchResults[[#This Row],[Search Result]],MasterTable[Search Rank],0),2),"")</f>
        <v/>
      </c>
      <c r="E797" s="19" t="str">
        <f>IFERROR(INDEX(MasterTable[],MATCH(SearchResults[[#This Row],[Search Result]],MasterTable[Search Rank],0),3),"")</f>
        <v/>
      </c>
      <c r="F797" s="20" t="str">
        <f>IFERROR(INDEX(MasterTable[],MATCH(SearchResults[[#This Row],[Search Result]],MasterTable[Search Rank],0),4),"")</f>
        <v/>
      </c>
      <c r="G797" s="20" t="str">
        <f>IFERROR(INDEX(MasterTable[],MATCH(SearchResults[[#This Row],[Search Result]],MasterTable[Search Rank],0),5),"")</f>
        <v/>
      </c>
      <c r="H797" s="20" t="str">
        <f>IFERROR(INDEX(MasterTable[],MATCH(SearchResults[[#This Row],[Search Result]],MasterTable[Search Rank],0),6),"")</f>
        <v/>
      </c>
      <c r="I797" s="20" t="str">
        <f>IFERROR(INDEX(MasterTable[],MATCH(SearchResults[[#This Row],[Search Result]],MasterTable[Search Rank],0),7),"")</f>
        <v/>
      </c>
    </row>
    <row r="798" spans="2:9" ht="41.25" customHeight="1" x14ac:dyDescent="0.2">
      <c r="B798" s="4"/>
      <c r="C798" s="19" t="str">
        <f>IFERROR(INDEX(MasterTable[],MATCH(SearchResults[[#This Row],[Search Result]],MasterTable[Search Rank],0),1),"")</f>
        <v/>
      </c>
      <c r="D798" s="19" t="str">
        <f>IFERROR(INDEX(MasterTable[],MATCH(SearchResults[[#This Row],[Search Result]],MasterTable[Search Rank],0),2),"")</f>
        <v/>
      </c>
      <c r="E798" s="19" t="str">
        <f>IFERROR(INDEX(MasterTable[],MATCH(SearchResults[[#This Row],[Search Result]],MasterTable[Search Rank],0),3),"")</f>
        <v/>
      </c>
      <c r="F798" s="20" t="str">
        <f>IFERROR(INDEX(MasterTable[],MATCH(SearchResults[[#This Row],[Search Result]],MasterTable[Search Rank],0),4),"")</f>
        <v/>
      </c>
      <c r="G798" s="20" t="str">
        <f>IFERROR(INDEX(MasterTable[],MATCH(SearchResults[[#This Row],[Search Result]],MasterTable[Search Rank],0),5),"")</f>
        <v/>
      </c>
      <c r="H798" s="20" t="str">
        <f>IFERROR(INDEX(MasterTable[],MATCH(SearchResults[[#This Row],[Search Result]],MasterTable[Search Rank],0),6),"")</f>
        <v/>
      </c>
      <c r="I798" s="20" t="str">
        <f>IFERROR(INDEX(MasterTable[],MATCH(SearchResults[[#This Row],[Search Result]],MasterTable[Search Rank],0),7),"")</f>
        <v/>
      </c>
    </row>
    <row r="799" spans="2:9" ht="41.25" customHeight="1" x14ac:dyDescent="0.2">
      <c r="B799" s="4"/>
      <c r="C799" s="19" t="str">
        <f>IFERROR(INDEX(MasterTable[],MATCH(SearchResults[[#This Row],[Search Result]],MasterTable[Search Rank],0),1),"")</f>
        <v/>
      </c>
      <c r="D799" s="19" t="str">
        <f>IFERROR(INDEX(MasterTable[],MATCH(SearchResults[[#This Row],[Search Result]],MasterTable[Search Rank],0),2),"")</f>
        <v/>
      </c>
      <c r="E799" s="19" t="str">
        <f>IFERROR(INDEX(MasterTable[],MATCH(SearchResults[[#This Row],[Search Result]],MasterTable[Search Rank],0),3),"")</f>
        <v/>
      </c>
      <c r="F799" s="20" t="str">
        <f>IFERROR(INDEX(MasterTable[],MATCH(SearchResults[[#This Row],[Search Result]],MasterTable[Search Rank],0),4),"")</f>
        <v/>
      </c>
      <c r="G799" s="20" t="str">
        <f>IFERROR(INDEX(MasterTable[],MATCH(SearchResults[[#This Row],[Search Result]],MasterTable[Search Rank],0),5),"")</f>
        <v/>
      </c>
      <c r="H799" s="20" t="str">
        <f>IFERROR(INDEX(MasterTable[],MATCH(SearchResults[[#This Row],[Search Result]],MasterTable[Search Rank],0),6),"")</f>
        <v/>
      </c>
      <c r="I799" s="20" t="str">
        <f>IFERROR(INDEX(MasterTable[],MATCH(SearchResults[[#This Row],[Search Result]],MasterTable[Search Rank],0),7),"")</f>
        <v/>
      </c>
    </row>
    <row r="800" spans="2:9" ht="41.25" customHeight="1" x14ac:dyDescent="0.2">
      <c r="B800" s="4"/>
      <c r="C800" s="19" t="str">
        <f>IFERROR(INDEX(MasterTable[],MATCH(SearchResults[[#This Row],[Search Result]],MasterTable[Search Rank],0),1),"")</f>
        <v/>
      </c>
      <c r="D800" s="19" t="str">
        <f>IFERROR(INDEX(MasterTable[],MATCH(SearchResults[[#This Row],[Search Result]],MasterTable[Search Rank],0),2),"")</f>
        <v/>
      </c>
      <c r="E800" s="19" t="str">
        <f>IFERROR(INDEX(MasterTable[],MATCH(SearchResults[[#This Row],[Search Result]],MasterTable[Search Rank],0),3),"")</f>
        <v/>
      </c>
      <c r="F800" s="20" t="str">
        <f>IFERROR(INDEX(MasterTable[],MATCH(SearchResults[[#This Row],[Search Result]],MasterTable[Search Rank],0),4),"")</f>
        <v/>
      </c>
      <c r="G800" s="20" t="str">
        <f>IFERROR(INDEX(MasterTable[],MATCH(SearchResults[[#This Row],[Search Result]],MasterTable[Search Rank],0),5),"")</f>
        <v/>
      </c>
      <c r="H800" s="20" t="str">
        <f>IFERROR(INDEX(MasterTable[],MATCH(SearchResults[[#This Row],[Search Result]],MasterTable[Search Rank],0),6),"")</f>
        <v/>
      </c>
      <c r="I800" s="20" t="str">
        <f>IFERROR(INDEX(MasterTable[],MATCH(SearchResults[[#This Row],[Search Result]],MasterTable[Search Rank],0),7),"")</f>
        <v/>
      </c>
    </row>
    <row r="801" spans="2:9" ht="41.25" customHeight="1" x14ac:dyDescent="0.2">
      <c r="B801" s="4"/>
      <c r="C801" s="19" t="str">
        <f>IFERROR(INDEX(MasterTable[],MATCH(SearchResults[[#This Row],[Search Result]],MasterTable[Search Rank],0),1),"")</f>
        <v/>
      </c>
      <c r="D801" s="19" t="str">
        <f>IFERROR(INDEX(MasterTable[],MATCH(SearchResults[[#This Row],[Search Result]],MasterTable[Search Rank],0),2),"")</f>
        <v/>
      </c>
      <c r="E801" s="19" t="str">
        <f>IFERROR(INDEX(MasterTable[],MATCH(SearchResults[[#This Row],[Search Result]],MasterTable[Search Rank],0),3),"")</f>
        <v/>
      </c>
      <c r="F801" s="20" t="str">
        <f>IFERROR(INDEX(MasterTable[],MATCH(SearchResults[[#This Row],[Search Result]],MasterTable[Search Rank],0),4),"")</f>
        <v/>
      </c>
      <c r="G801" s="20" t="str">
        <f>IFERROR(INDEX(MasterTable[],MATCH(SearchResults[[#This Row],[Search Result]],MasterTable[Search Rank],0),5),"")</f>
        <v/>
      </c>
      <c r="H801" s="20" t="str">
        <f>IFERROR(INDEX(MasterTable[],MATCH(SearchResults[[#This Row],[Search Result]],MasterTable[Search Rank],0),6),"")</f>
        <v/>
      </c>
      <c r="I801" s="20" t="str">
        <f>IFERROR(INDEX(MasterTable[],MATCH(SearchResults[[#This Row],[Search Result]],MasterTable[Search Rank],0),7),"")</f>
        <v/>
      </c>
    </row>
    <row r="802" spans="2:9" ht="41.25" customHeight="1" x14ac:dyDescent="0.2">
      <c r="B802" s="4"/>
      <c r="C802" s="19" t="str">
        <f>IFERROR(INDEX(MasterTable[],MATCH(SearchResults[[#This Row],[Search Result]],MasterTable[Search Rank],0),1),"")</f>
        <v/>
      </c>
      <c r="D802" s="19" t="str">
        <f>IFERROR(INDEX(MasterTable[],MATCH(SearchResults[[#This Row],[Search Result]],MasterTable[Search Rank],0),2),"")</f>
        <v/>
      </c>
      <c r="E802" s="19" t="str">
        <f>IFERROR(INDEX(MasterTable[],MATCH(SearchResults[[#This Row],[Search Result]],MasterTable[Search Rank],0),3),"")</f>
        <v/>
      </c>
      <c r="F802" s="20" t="str">
        <f>IFERROR(INDEX(MasterTable[],MATCH(SearchResults[[#This Row],[Search Result]],MasterTable[Search Rank],0),4),"")</f>
        <v/>
      </c>
      <c r="G802" s="20" t="str">
        <f>IFERROR(INDEX(MasterTable[],MATCH(SearchResults[[#This Row],[Search Result]],MasterTable[Search Rank],0),5),"")</f>
        <v/>
      </c>
      <c r="H802" s="20" t="str">
        <f>IFERROR(INDEX(MasterTable[],MATCH(SearchResults[[#This Row],[Search Result]],MasterTable[Search Rank],0),6),"")</f>
        <v/>
      </c>
      <c r="I802" s="20" t="str">
        <f>IFERROR(INDEX(MasterTable[],MATCH(SearchResults[[#This Row],[Search Result]],MasterTable[Search Rank],0),7),"")</f>
        <v/>
      </c>
    </row>
    <row r="803" spans="2:9" ht="41.25" customHeight="1" x14ac:dyDescent="0.2">
      <c r="B803" s="4"/>
      <c r="C803" s="19" t="str">
        <f>IFERROR(INDEX(MasterTable[],MATCH(SearchResults[[#This Row],[Search Result]],MasterTable[Search Rank],0),1),"")</f>
        <v/>
      </c>
      <c r="D803" s="19" t="str">
        <f>IFERROR(INDEX(MasterTable[],MATCH(SearchResults[[#This Row],[Search Result]],MasterTable[Search Rank],0),2),"")</f>
        <v/>
      </c>
      <c r="E803" s="19" t="str">
        <f>IFERROR(INDEX(MasterTable[],MATCH(SearchResults[[#This Row],[Search Result]],MasterTable[Search Rank],0),3),"")</f>
        <v/>
      </c>
      <c r="F803" s="20" t="str">
        <f>IFERROR(INDEX(MasterTable[],MATCH(SearchResults[[#This Row],[Search Result]],MasterTable[Search Rank],0),4),"")</f>
        <v/>
      </c>
      <c r="G803" s="20" t="str">
        <f>IFERROR(INDEX(MasterTable[],MATCH(SearchResults[[#This Row],[Search Result]],MasterTable[Search Rank],0),5),"")</f>
        <v/>
      </c>
      <c r="H803" s="20" t="str">
        <f>IFERROR(INDEX(MasterTable[],MATCH(SearchResults[[#This Row],[Search Result]],MasterTable[Search Rank],0),6),"")</f>
        <v/>
      </c>
      <c r="I803" s="20" t="str">
        <f>IFERROR(INDEX(MasterTable[],MATCH(SearchResults[[#This Row],[Search Result]],MasterTable[Search Rank],0),7),"")</f>
        <v/>
      </c>
    </row>
    <row r="804" spans="2:9" ht="41.25" customHeight="1" x14ac:dyDescent="0.2">
      <c r="B804" s="4"/>
      <c r="C804" s="19" t="str">
        <f>IFERROR(INDEX(MasterTable[],MATCH(SearchResults[[#This Row],[Search Result]],MasterTable[Search Rank],0),1),"")</f>
        <v/>
      </c>
      <c r="D804" s="19" t="str">
        <f>IFERROR(INDEX(MasterTable[],MATCH(SearchResults[[#This Row],[Search Result]],MasterTable[Search Rank],0),2),"")</f>
        <v/>
      </c>
      <c r="E804" s="19" t="str">
        <f>IFERROR(INDEX(MasterTable[],MATCH(SearchResults[[#This Row],[Search Result]],MasterTable[Search Rank],0),3),"")</f>
        <v/>
      </c>
      <c r="F804" s="20" t="str">
        <f>IFERROR(INDEX(MasterTable[],MATCH(SearchResults[[#This Row],[Search Result]],MasterTable[Search Rank],0),4),"")</f>
        <v/>
      </c>
      <c r="G804" s="20" t="str">
        <f>IFERROR(INDEX(MasterTable[],MATCH(SearchResults[[#This Row],[Search Result]],MasterTable[Search Rank],0),5),"")</f>
        <v/>
      </c>
      <c r="H804" s="20" t="str">
        <f>IFERROR(INDEX(MasterTable[],MATCH(SearchResults[[#This Row],[Search Result]],MasterTable[Search Rank],0),6),"")</f>
        <v/>
      </c>
      <c r="I804" s="20" t="str">
        <f>IFERROR(INDEX(MasterTable[],MATCH(SearchResults[[#This Row],[Search Result]],MasterTable[Search Rank],0),7),"")</f>
        <v/>
      </c>
    </row>
    <row r="805" spans="2:9" ht="41.25" customHeight="1" x14ac:dyDescent="0.2">
      <c r="B805" s="4"/>
      <c r="C805" s="19" t="str">
        <f>IFERROR(INDEX(MasterTable[],MATCH(SearchResults[[#This Row],[Search Result]],MasterTable[Search Rank],0),1),"")</f>
        <v/>
      </c>
      <c r="D805" s="19" t="str">
        <f>IFERROR(INDEX(MasterTable[],MATCH(SearchResults[[#This Row],[Search Result]],MasterTable[Search Rank],0),2),"")</f>
        <v/>
      </c>
      <c r="E805" s="19" t="str">
        <f>IFERROR(INDEX(MasterTable[],MATCH(SearchResults[[#This Row],[Search Result]],MasterTable[Search Rank],0),3),"")</f>
        <v/>
      </c>
      <c r="F805" s="20" t="str">
        <f>IFERROR(INDEX(MasterTable[],MATCH(SearchResults[[#This Row],[Search Result]],MasterTable[Search Rank],0),4),"")</f>
        <v/>
      </c>
      <c r="G805" s="20" t="str">
        <f>IFERROR(INDEX(MasterTable[],MATCH(SearchResults[[#This Row],[Search Result]],MasterTable[Search Rank],0),5),"")</f>
        <v/>
      </c>
      <c r="H805" s="20" t="str">
        <f>IFERROR(INDEX(MasterTable[],MATCH(SearchResults[[#This Row],[Search Result]],MasterTable[Search Rank],0),6),"")</f>
        <v/>
      </c>
      <c r="I805" s="20" t="str">
        <f>IFERROR(INDEX(MasterTable[],MATCH(SearchResults[[#This Row],[Search Result]],MasterTable[Search Rank],0),7),"")</f>
        <v/>
      </c>
    </row>
    <row r="806" spans="2:9" ht="41.25" customHeight="1" x14ac:dyDescent="0.2">
      <c r="B806" s="4"/>
      <c r="C806" s="19" t="str">
        <f>IFERROR(INDEX(MasterTable[],MATCH(SearchResults[[#This Row],[Search Result]],MasterTable[Search Rank],0),1),"")</f>
        <v/>
      </c>
      <c r="D806" s="19" t="str">
        <f>IFERROR(INDEX(MasterTable[],MATCH(SearchResults[[#This Row],[Search Result]],MasterTable[Search Rank],0),2),"")</f>
        <v/>
      </c>
      <c r="E806" s="19" t="str">
        <f>IFERROR(INDEX(MasterTable[],MATCH(SearchResults[[#This Row],[Search Result]],MasterTable[Search Rank],0),3),"")</f>
        <v/>
      </c>
      <c r="F806" s="20" t="str">
        <f>IFERROR(INDEX(MasterTable[],MATCH(SearchResults[[#This Row],[Search Result]],MasterTable[Search Rank],0),4),"")</f>
        <v/>
      </c>
      <c r="G806" s="20" t="str">
        <f>IFERROR(INDEX(MasterTable[],MATCH(SearchResults[[#This Row],[Search Result]],MasterTable[Search Rank],0),5),"")</f>
        <v/>
      </c>
      <c r="H806" s="20" t="str">
        <f>IFERROR(INDEX(MasterTable[],MATCH(SearchResults[[#This Row],[Search Result]],MasterTable[Search Rank],0),6),"")</f>
        <v/>
      </c>
      <c r="I806" s="20" t="str">
        <f>IFERROR(INDEX(MasterTable[],MATCH(SearchResults[[#This Row],[Search Result]],MasterTable[Search Rank],0),7),"")</f>
        <v/>
      </c>
    </row>
    <row r="807" spans="2:9" ht="41.25" customHeight="1" x14ac:dyDescent="0.2">
      <c r="B807" s="4"/>
      <c r="C807" s="19" t="str">
        <f>IFERROR(INDEX(MasterTable[],MATCH(SearchResults[[#This Row],[Search Result]],MasterTable[Search Rank],0),1),"")</f>
        <v/>
      </c>
      <c r="D807" s="19" t="str">
        <f>IFERROR(INDEX(MasterTable[],MATCH(SearchResults[[#This Row],[Search Result]],MasterTable[Search Rank],0),2),"")</f>
        <v/>
      </c>
      <c r="E807" s="19" t="str">
        <f>IFERROR(INDEX(MasterTable[],MATCH(SearchResults[[#This Row],[Search Result]],MasterTable[Search Rank],0),3),"")</f>
        <v/>
      </c>
      <c r="F807" s="20" t="str">
        <f>IFERROR(INDEX(MasterTable[],MATCH(SearchResults[[#This Row],[Search Result]],MasterTable[Search Rank],0),4),"")</f>
        <v/>
      </c>
      <c r="G807" s="20" t="str">
        <f>IFERROR(INDEX(MasterTable[],MATCH(SearchResults[[#This Row],[Search Result]],MasterTable[Search Rank],0),5),"")</f>
        <v/>
      </c>
      <c r="H807" s="20" t="str">
        <f>IFERROR(INDEX(MasterTable[],MATCH(SearchResults[[#This Row],[Search Result]],MasterTable[Search Rank],0),6),"")</f>
        <v/>
      </c>
      <c r="I807" s="20" t="str">
        <f>IFERROR(INDEX(MasterTable[],MATCH(SearchResults[[#This Row],[Search Result]],MasterTable[Search Rank],0),7),"")</f>
        <v/>
      </c>
    </row>
    <row r="808" spans="2:9" ht="41.25" customHeight="1" x14ac:dyDescent="0.2">
      <c r="B808" s="4"/>
      <c r="C808" s="19" t="str">
        <f>IFERROR(INDEX(MasterTable[],MATCH(SearchResults[[#This Row],[Search Result]],MasterTable[Search Rank],0),1),"")</f>
        <v/>
      </c>
      <c r="D808" s="19" t="str">
        <f>IFERROR(INDEX(MasterTable[],MATCH(SearchResults[[#This Row],[Search Result]],MasterTable[Search Rank],0),2),"")</f>
        <v/>
      </c>
      <c r="E808" s="19" t="str">
        <f>IFERROR(INDEX(MasterTable[],MATCH(SearchResults[[#This Row],[Search Result]],MasterTable[Search Rank],0),3),"")</f>
        <v/>
      </c>
      <c r="F808" s="20" t="str">
        <f>IFERROR(INDEX(MasterTable[],MATCH(SearchResults[[#This Row],[Search Result]],MasterTable[Search Rank],0),4),"")</f>
        <v/>
      </c>
      <c r="G808" s="20" t="str">
        <f>IFERROR(INDEX(MasterTable[],MATCH(SearchResults[[#This Row],[Search Result]],MasterTable[Search Rank],0),5),"")</f>
        <v/>
      </c>
      <c r="H808" s="20" t="str">
        <f>IFERROR(INDEX(MasterTable[],MATCH(SearchResults[[#This Row],[Search Result]],MasterTable[Search Rank],0),6),"")</f>
        <v/>
      </c>
      <c r="I808" s="20" t="str">
        <f>IFERROR(INDEX(MasterTable[],MATCH(SearchResults[[#This Row],[Search Result]],MasterTable[Search Rank],0),7),"")</f>
        <v/>
      </c>
    </row>
    <row r="809" spans="2:9" ht="41.25" customHeight="1" x14ac:dyDescent="0.2">
      <c r="B809" s="4"/>
      <c r="C809" s="19" t="str">
        <f>IFERROR(INDEX(MasterTable[],MATCH(SearchResults[[#This Row],[Search Result]],MasterTable[Search Rank],0),1),"")</f>
        <v/>
      </c>
      <c r="D809" s="19" t="str">
        <f>IFERROR(INDEX(MasterTable[],MATCH(SearchResults[[#This Row],[Search Result]],MasterTable[Search Rank],0),2),"")</f>
        <v/>
      </c>
      <c r="E809" s="19" t="str">
        <f>IFERROR(INDEX(MasterTable[],MATCH(SearchResults[[#This Row],[Search Result]],MasterTable[Search Rank],0),3),"")</f>
        <v/>
      </c>
      <c r="F809" s="20" t="str">
        <f>IFERROR(INDEX(MasterTable[],MATCH(SearchResults[[#This Row],[Search Result]],MasterTable[Search Rank],0),4),"")</f>
        <v/>
      </c>
      <c r="G809" s="20" t="str">
        <f>IFERROR(INDEX(MasterTable[],MATCH(SearchResults[[#This Row],[Search Result]],MasterTable[Search Rank],0),5),"")</f>
        <v/>
      </c>
      <c r="H809" s="20" t="str">
        <f>IFERROR(INDEX(MasterTable[],MATCH(SearchResults[[#This Row],[Search Result]],MasterTable[Search Rank],0),6),"")</f>
        <v/>
      </c>
      <c r="I809" s="20" t="str">
        <f>IFERROR(INDEX(MasterTable[],MATCH(SearchResults[[#This Row],[Search Result]],MasterTable[Search Rank],0),7),"")</f>
        <v/>
      </c>
    </row>
    <row r="810" spans="2:9" ht="41.25" customHeight="1" x14ac:dyDescent="0.2">
      <c r="B810" s="4"/>
      <c r="C810" s="19" t="str">
        <f>IFERROR(INDEX(MasterTable[],MATCH(SearchResults[[#This Row],[Search Result]],MasterTable[Search Rank],0),1),"")</f>
        <v/>
      </c>
      <c r="D810" s="19" t="str">
        <f>IFERROR(INDEX(MasterTable[],MATCH(SearchResults[[#This Row],[Search Result]],MasterTable[Search Rank],0),2),"")</f>
        <v/>
      </c>
      <c r="E810" s="19" t="str">
        <f>IFERROR(INDEX(MasterTable[],MATCH(SearchResults[[#This Row],[Search Result]],MasterTable[Search Rank],0),3),"")</f>
        <v/>
      </c>
      <c r="F810" s="20" t="str">
        <f>IFERROR(INDEX(MasterTable[],MATCH(SearchResults[[#This Row],[Search Result]],MasterTable[Search Rank],0),4),"")</f>
        <v/>
      </c>
      <c r="G810" s="20" t="str">
        <f>IFERROR(INDEX(MasterTable[],MATCH(SearchResults[[#This Row],[Search Result]],MasterTable[Search Rank],0),5),"")</f>
        <v/>
      </c>
      <c r="H810" s="20" t="str">
        <f>IFERROR(INDEX(MasterTable[],MATCH(SearchResults[[#This Row],[Search Result]],MasterTable[Search Rank],0),6),"")</f>
        <v/>
      </c>
      <c r="I810" s="20" t="str">
        <f>IFERROR(INDEX(MasterTable[],MATCH(SearchResults[[#This Row],[Search Result]],MasterTable[Search Rank],0),7),"")</f>
        <v/>
      </c>
    </row>
    <row r="811" spans="2:9" ht="41.25" customHeight="1" x14ac:dyDescent="0.2">
      <c r="B811" s="4"/>
      <c r="C811" s="19" t="str">
        <f>IFERROR(INDEX(MasterTable[],MATCH(SearchResults[[#This Row],[Search Result]],MasterTable[Search Rank],0),1),"")</f>
        <v/>
      </c>
      <c r="D811" s="19" t="str">
        <f>IFERROR(INDEX(MasterTable[],MATCH(SearchResults[[#This Row],[Search Result]],MasterTable[Search Rank],0),2),"")</f>
        <v/>
      </c>
      <c r="E811" s="19" t="str">
        <f>IFERROR(INDEX(MasterTable[],MATCH(SearchResults[[#This Row],[Search Result]],MasterTable[Search Rank],0),3),"")</f>
        <v/>
      </c>
      <c r="F811" s="20" t="str">
        <f>IFERROR(INDEX(MasterTable[],MATCH(SearchResults[[#This Row],[Search Result]],MasterTable[Search Rank],0),4),"")</f>
        <v/>
      </c>
      <c r="G811" s="20" t="str">
        <f>IFERROR(INDEX(MasterTable[],MATCH(SearchResults[[#This Row],[Search Result]],MasterTable[Search Rank],0),5),"")</f>
        <v/>
      </c>
      <c r="H811" s="20" t="str">
        <f>IFERROR(INDEX(MasterTable[],MATCH(SearchResults[[#This Row],[Search Result]],MasterTable[Search Rank],0),6),"")</f>
        <v/>
      </c>
      <c r="I811" s="20" t="str">
        <f>IFERROR(INDEX(MasterTable[],MATCH(SearchResults[[#This Row],[Search Result]],MasterTable[Search Rank],0),7),"")</f>
        <v/>
      </c>
    </row>
    <row r="812" spans="2:9" ht="41.25" customHeight="1" x14ac:dyDescent="0.2">
      <c r="B812" s="4"/>
      <c r="C812" s="19" t="str">
        <f>IFERROR(INDEX(MasterTable[],MATCH(SearchResults[[#This Row],[Search Result]],MasterTable[Search Rank],0),1),"")</f>
        <v/>
      </c>
      <c r="D812" s="19" t="str">
        <f>IFERROR(INDEX(MasterTable[],MATCH(SearchResults[[#This Row],[Search Result]],MasterTable[Search Rank],0),2),"")</f>
        <v/>
      </c>
      <c r="E812" s="19" t="str">
        <f>IFERROR(INDEX(MasterTable[],MATCH(SearchResults[[#This Row],[Search Result]],MasterTable[Search Rank],0),3),"")</f>
        <v/>
      </c>
      <c r="F812" s="20" t="str">
        <f>IFERROR(INDEX(MasterTable[],MATCH(SearchResults[[#This Row],[Search Result]],MasterTable[Search Rank],0),4),"")</f>
        <v/>
      </c>
      <c r="G812" s="20" t="str">
        <f>IFERROR(INDEX(MasterTable[],MATCH(SearchResults[[#This Row],[Search Result]],MasterTable[Search Rank],0),5),"")</f>
        <v/>
      </c>
      <c r="H812" s="20" t="str">
        <f>IFERROR(INDEX(MasterTable[],MATCH(SearchResults[[#This Row],[Search Result]],MasterTable[Search Rank],0),6),"")</f>
        <v/>
      </c>
      <c r="I812" s="20" t="str">
        <f>IFERROR(INDEX(MasterTable[],MATCH(SearchResults[[#This Row],[Search Result]],MasterTable[Search Rank],0),7),"")</f>
        <v/>
      </c>
    </row>
    <row r="813" spans="2:9" ht="41.25" customHeight="1" x14ac:dyDescent="0.2">
      <c r="B813" s="4"/>
      <c r="C813" s="19" t="str">
        <f>IFERROR(INDEX(MasterTable[],MATCH(SearchResults[[#This Row],[Search Result]],MasterTable[Search Rank],0),1),"")</f>
        <v/>
      </c>
      <c r="D813" s="19" t="str">
        <f>IFERROR(INDEX(MasterTable[],MATCH(SearchResults[[#This Row],[Search Result]],MasterTable[Search Rank],0),2),"")</f>
        <v/>
      </c>
      <c r="E813" s="19" t="str">
        <f>IFERROR(INDEX(MasterTable[],MATCH(SearchResults[[#This Row],[Search Result]],MasterTable[Search Rank],0),3),"")</f>
        <v/>
      </c>
      <c r="F813" s="20" t="str">
        <f>IFERROR(INDEX(MasterTable[],MATCH(SearchResults[[#This Row],[Search Result]],MasterTable[Search Rank],0),4),"")</f>
        <v/>
      </c>
      <c r="G813" s="20" t="str">
        <f>IFERROR(INDEX(MasterTable[],MATCH(SearchResults[[#This Row],[Search Result]],MasterTable[Search Rank],0),5),"")</f>
        <v/>
      </c>
      <c r="H813" s="20" t="str">
        <f>IFERROR(INDEX(MasterTable[],MATCH(SearchResults[[#This Row],[Search Result]],MasterTable[Search Rank],0),6),"")</f>
        <v/>
      </c>
      <c r="I813" s="20" t="str">
        <f>IFERROR(INDEX(MasterTable[],MATCH(SearchResults[[#This Row],[Search Result]],MasterTable[Search Rank],0),7),"")</f>
        <v/>
      </c>
    </row>
    <row r="814" spans="2:9" ht="41.25" customHeight="1" x14ac:dyDescent="0.2">
      <c r="B814" s="4"/>
      <c r="C814" s="19" t="str">
        <f>IFERROR(INDEX(MasterTable[],MATCH(SearchResults[[#This Row],[Search Result]],MasterTable[Search Rank],0),1),"")</f>
        <v/>
      </c>
      <c r="D814" s="19" t="str">
        <f>IFERROR(INDEX(MasterTable[],MATCH(SearchResults[[#This Row],[Search Result]],MasterTable[Search Rank],0),2),"")</f>
        <v/>
      </c>
      <c r="E814" s="19" t="str">
        <f>IFERROR(INDEX(MasterTable[],MATCH(SearchResults[[#This Row],[Search Result]],MasterTable[Search Rank],0),3),"")</f>
        <v/>
      </c>
      <c r="F814" s="20" t="str">
        <f>IFERROR(INDEX(MasterTable[],MATCH(SearchResults[[#This Row],[Search Result]],MasterTable[Search Rank],0),4),"")</f>
        <v/>
      </c>
      <c r="G814" s="20" t="str">
        <f>IFERROR(INDEX(MasterTable[],MATCH(SearchResults[[#This Row],[Search Result]],MasterTable[Search Rank],0),5),"")</f>
        <v/>
      </c>
      <c r="H814" s="20" t="str">
        <f>IFERROR(INDEX(MasterTable[],MATCH(SearchResults[[#This Row],[Search Result]],MasterTable[Search Rank],0),6),"")</f>
        <v/>
      </c>
      <c r="I814" s="20" t="str">
        <f>IFERROR(INDEX(MasterTable[],MATCH(SearchResults[[#This Row],[Search Result]],MasterTable[Search Rank],0),7),"")</f>
        <v/>
      </c>
    </row>
    <row r="815" spans="2:9" ht="41.25" customHeight="1" x14ac:dyDescent="0.2">
      <c r="B815" s="4"/>
      <c r="C815" s="19" t="str">
        <f>IFERROR(INDEX(MasterTable[],MATCH(SearchResults[[#This Row],[Search Result]],MasterTable[Search Rank],0),1),"")</f>
        <v/>
      </c>
      <c r="D815" s="19" t="str">
        <f>IFERROR(INDEX(MasterTable[],MATCH(SearchResults[[#This Row],[Search Result]],MasterTable[Search Rank],0),2),"")</f>
        <v/>
      </c>
      <c r="E815" s="19" t="str">
        <f>IFERROR(INDEX(MasterTable[],MATCH(SearchResults[[#This Row],[Search Result]],MasterTable[Search Rank],0),3),"")</f>
        <v/>
      </c>
      <c r="F815" s="20" t="str">
        <f>IFERROR(INDEX(MasterTable[],MATCH(SearchResults[[#This Row],[Search Result]],MasterTable[Search Rank],0),4),"")</f>
        <v/>
      </c>
      <c r="G815" s="20" t="str">
        <f>IFERROR(INDEX(MasterTable[],MATCH(SearchResults[[#This Row],[Search Result]],MasterTable[Search Rank],0),5),"")</f>
        <v/>
      </c>
      <c r="H815" s="20" t="str">
        <f>IFERROR(INDEX(MasterTable[],MATCH(SearchResults[[#This Row],[Search Result]],MasterTable[Search Rank],0),6),"")</f>
        <v/>
      </c>
      <c r="I815" s="20" t="str">
        <f>IFERROR(INDEX(MasterTable[],MATCH(SearchResults[[#This Row],[Search Result]],MasterTable[Search Rank],0),7),"")</f>
        <v/>
      </c>
    </row>
    <row r="816" spans="2:9" ht="41.25" customHeight="1" x14ac:dyDescent="0.2">
      <c r="B816" s="4"/>
      <c r="C816" s="19" t="str">
        <f>IFERROR(INDEX(MasterTable[],MATCH(SearchResults[[#This Row],[Search Result]],MasterTable[Search Rank],0),1),"")</f>
        <v/>
      </c>
      <c r="D816" s="19" t="str">
        <f>IFERROR(INDEX(MasterTable[],MATCH(SearchResults[[#This Row],[Search Result]],MasterTable[Search Rank],0),2),"")</f>
        <v/>
      </c>
      <c r="E816" s="19" t="str">
        <f>IFERROR(INDEX(MasterTable[],MATCH(SearchResults[[#This Row],[Search Result]],MasterTable[Search Rank],0),3),"")</f>
        <v/>
      </c>
      <c r="F816" s="20" t="str">
        <f>IFERROR(INDEX(MasterTable[],MATCH(SearchResults[[#This Row],[Search Result]],MasterTable[Search Rank],0),4),"")</f>
        <v/>
      </c>
      <c r="G816" s="20" t="str">
        <f>IFERROR(INDEX(MasterTable[],MATCH(SearchResults[[#This Row],[Search Result]],MasterTable[Search Rank],0),5),"")</f>
        <v/>
      </c>
      <c r="H816" s="20" t="str">
        <f>IFERROR(INDEX(MasterTable[],MATCH(SearchResults[[#This Row],[Search Result]],MasterTable[Search Rank],0),6),"")</f>
        <v/>
      </c>
      <c r="I816" s="20" t="str">
        <f>IFERROR(INDEX(MasterTable[],MATCH(SearchResults[[#This Row],[Search Result]],MasterTable[Search Rank],0),7),"")</f>
        <v/>
      </c>
    </row>
    <row r="817" spans="2:9" ht="41.25" customHeight="1" x14ac:dyDescent="0.2">
      <c r="B817" s="4"/>
      <c r="C817" s="19" t="str">
        <f>IFERROR(INDEX(MasterTable[],MATCH(SearchResults[[#This Row],[Search Result]],MasterTable[Search Rank],0),1),"")</f>
        <v/>
      </c>
      <c r="D817" s="19" t="str">
        <f>IFERROR(INDEX(MasterTable[],MATCH(SearchResults[[#This Row],[Search Result]],MasterTable[Search Rank],0),2),"")</f>
        <v/>
      </c>
      <c r="E817" s="19" t="str">
        <f>IFERROR(INDEX(MasterTable[],MATCH(SearchResults[[#This Row],[Search Result]],MasterTable[Search Rank],0),3),"")</f>
        <v/>
      </c>
      <c r="F817" s="20" t="str">
        <f>IFERROR(INDEX(MasterTable[],MATCH(SearchResults[[#This Row],[Search Result]],MasterTable[Search Rank],0),4),"")</f>
        <v/>
      </c>
      <c r="G817" s="20" t="str">
        <f>IFERROR(INDEX(MasterTable[],MATCH(SearchResults[[#This Row],[Search Result]],MasterTable[Search Rank],0),5),"")</f>
        <v/>
      </c>
      <c r="H817" s="20" t="str">
        <f>IFERROR(INDEX(MasterTable[],MATCH(SearchResults[[#This Row],[Search Result]],MasterTable[Search Rank],0),6),"")</f>
        <v/>
      </c>
      <c r="I817" s="20" t="str">
        <f>IFERROR(INDEX(MasterTable[],MATCH(SearchResults[[#This Row],[Search Result]],MasterTable[Search Rank],0),7),"")</f>
        <v/>
      </c>
    </row>
    <row r="818" spans="2:9" ht="41.25" customHeight="1" x14ac:dyDescent="0.2">
      <c r="B818" s="4"/>
      <c r="C818" s="19" t="str">
        <f>IFERROR(INDEX(MasterTable[],MATCH(SearchResults[[#This Row],[Search Result]],MasterTable[Search Rank],0),1),"")</f>
        <v/>
      </c>
      <c r="D818" s="19" t="str">
        <f>IFERROR(INDEX(MasterTable[],MATCH(SearchResults[[#This Row],[Search Result]],MasterTable[Search Rank],0),2),"")</f>
        <v/>
      </c>
      <c r="E818" s="19" t="str">
        <f>IFERROR(INDEX(MasterTable[],MATCH(SearchResults[[#This Row],[Search Result]],MasterTable[Search Rank],0),3),"")</f>
        <v/>
      </c>
      <c r="F818" s="20" t="str">
        <f>IFERROR(INDEX(MasterTable[],MATCH(SearchResults[[#This Row],[Search Result]],MasterTable[Search Rank],0),4),"")</f>
        <v/>
      </c>
      <c r="G818" s="20" t="str">
        <f>IFERROR(INDEX(MasterTable[],MATCH(SearchResults[[#This Row],[Search Result]],MasterTable[Search Rank],0),5),"")</f>
        <v/>
      </c>
      <c r="H818" s="20" t="str">
        <f>IFERROR(INDEX(MasterTable[],MATCH(SearchResults[[#This Row],[Search Result]],MasterTable[Search Rank],0),6),"")</f>
        <v/>
      </c>
      <c r="I818" s="20" t="str">
        <f>IFERROR(INDEX(MasterTable[],MATCH(SearchResults[[#This Row],[Search Result]],MasterTable[Search Rank],0),7),"")</f>
        <v/>
      </c>
    </row>
    <row r="819" spans="2:9" ht="41.25" customHeight="1" x14ac:dyDescent="0.2">
      <c r="B819" s="4"/>
      <c r="C819" s="19" t="str">
        <f>IFERROR(INDEX(MasterTable[],MATCH(SearchResults[[#This Row],[Search Result]],MasterTable[Search Rank],0),1),"")</f>
        <v/>
      </c>
      <c r="D819" s="19" t="str">
        <f>IFERROR(INDEX(MasterTable[],MATCH(SearchResults[[#This Row],[Search Result]],MasterTable[Search Rank],0),2),"")</f>
        <v/>
      </c>
      <c r="E819" s="19" t="str">
        <f>IFERROR(INDEX(MasterTable[],MATCH(SearchResults[[#This Row],[Search Result]],MasterTable[Search Rank],0),3),"")</f>
        <v/>
      </c>
      <c r="F819" s="20" t="str">
        <f>IFERROR(INDEX(MasterTable[],MATCH(SearchResults[[#This Row],[Search Result]],MasterTable[Search Rank],0),4),"")</f>
        <v/>
      </c>
      <c r="G819" s="20" t="str">
        <f>IFERROR(INDEX(MasterTable[],MATCH(SearchResults[[#This Row],[Search Result]],MasterTable[Search Rank],0),5),"")</f>
        <v/>
      </c>
      <c r="H819" s="20" t="str">
        <f>IFERROR(INDEX(MasterTable[],MATCH(SearchResults[[#This Row],[Search Result]],MasterTable[Search Rank],0),6),"")</f>
        <v/>
      </c>
      <c r="I819" s="20" t="str">
        <f>IFERROR(INDEX(MasterTable[],MATCH(SearchResults[[#This Row],[Search Result]],MasterTable[Search Rank],0),7),"")</f>
        <v/>
      </c>
    </row>
    <row r="820" spans="2:9" ht="41.25" customHeight="1" x14ac:dyDescent="0.2">
      <c r="B820" s="4"/>
      <c r="C820" s="19" t="str">
        <f>IFERROR(INDEX(MasterTable[],MATCH(SearchResults[[#This Row],[Search Result]],MasterTable[Search Rank],0),1),"")</f>
        <v/>
      </c>
      <c r="D820" s="19" t="str">
        <f>IFERROR(INDEX(MasterTable[],MATCH(SearchResults[[#This Row],[Search Result]],MasterTable[Search Rank],0),2),"")</f>
        <v/>
      </c>
      <c r="E820" s="19" t="str">
        <f>IFERROR(INDEX(MasterTable[],MATCH(SearchResults[[#This Row],[Search Result]],MasterTable[Search Rank],0),3),"")</f>
        <v/>
      </c>
      <c r="F820" s="20" t="str">
        <f>IFERROR(INDEX(MasterTable[],MATCH(SearchResults[[#This Row],[Search Result]],MasterTable[Search Rank],0),4),"")</f>
        <v/>
      </c>
      <c r="G820" s="20" t="str">
        <f>IFERROR(INDEX(MasterTable[],MATCH(SearchResults[[#This Row],[Search Result]],MasterTable[Search Rank],0),5),"")</f>
        <v/>
      </c>
      <c r="H820" s="20" t="str">
        <f>IFERROR(INDEX(MasterTable[],MATCH(SearchResults[[#This Row],[Search Result]],MasterTable[Search Rank],0),6),"")</f>
        <v/>
      </c>
      <c r="I820" s="20" t="str">
        <f>IFERROR(INDEX(MasterTable[],MATCH(SearchResults[[#This Row],[Search Result]],MasterTable[Search Rank],0),7),"")</f>
        <v/>
      </c>
    </row>
    <row r="821" spans="2:9" ht="41.25" customHeight="1" x14ac:dyDescent="0.2">
      <c r="B821" s="4"/>
      <c r="C821" s="19" t="str">
        <f>IFERROR(INDEX(MasterTable[],MATCH(SearchResults[[#This Row],[Search Result]],MasterTable[Search Rank],0),1),"")</f>
        <v/>
      </c>
      <c r="D821" s="19" t="str">
        <f>IFERROR(INDEX(MasterTable[],MATCH(SearchResults[[#This Row],[Search Result]],MasterTable[Search Rank],0),2),"")</f>
        <v/>
      </c>
      <c r="E821" s="19" t="str">
        <f>IFERROR(INDEX(MasterTable[],MATCH(SearchResults[[#This Row],[Search Result]],MasterTable[Search Rank],0),3),"")</f>
        <v/>
      </c>
      <c r="F821" s="20" t="str">
        <f>IFERROR(INDEX(MasterTable[],MATCH(SearchResults[[#This Row],[Search Result]],MasterTable[Search Rank],0),4),"")</f>
        <v/>
      </c>
      <c r="G821" s="20" t="str">
        <f>IFERROR(INDEX(MasterTable[],MATCH(SearchResults[[#This Row],[Search Result]],MasterTable[Search Rank],0),5),"")</f>
        <v/>
      </c>
      <c r="H821" s="20" t="str">
        <f>IFERROR(INDEX(MasterTable[],MATCH(SearchResults[[#This Row],[Search Result]],MasterTable[Search Rank],0),6),"")</f>
        <v/>
      </c>
      <c r="I821" s="20" t="str">
        <f>IFERROR(INDEX(MasterTable[],MATCH(SearchResults[[#This Row],[Search Result]],MasterTable[Search Rank],0),7),"")</f>
        <v/>
      </c>
    </row>
    <row r="822" spans="2:9" ht="41.25" customHeight="1" x14ac:dyDescent="0.2">
      <c r="B822" s="4"/>
      <c r="C822" s="19" t="str">
        <f>IFERROR(INDEX(MasterTable[],MATCH(SearchResults[[#This Row],[Search Result]],MasterTable[Search Rank],0),1),"")</f>
        <v/>
      </c>
      <c r="D822" s="19" t="str">
        <f>IFERROR(INDEX(MasterTable[],MATCH(SearchResults[[#This Row],[Search Result]],MasterTable[Search Rank],0),2),"")</f>
        <v/>
      </c>
      <c r="E822" s="19" t="str">
        <f>IFERROR(INDEX(MasterTable[],MATCH(SearchResults[[#This Row],[Search Result]],MasterTable[Search Rank],0),3),"")</f>
        <v/>
      </c>
      <c r="F822" s="20" t="str">
        <f>IFERROR(INDEX(MasterTable[],MATCH(SearchResults[[#This Row],[Search Result]],MasterTable[Search Rank],0),4),"")</f>
        <v/>
      </c>
      <c r="G822" s="20" t="str">
        <f>IFERROR(INDEX(MasterTable[],MATCH(SearchResults[[#This Row],[Search Result]],MasterTable[Search Rank],0),5),"")</f>
        <v/>
      </c>
      <c r="H822" s="20" t="str">
        <f>IFERROR(INDEX(MasterTable[],MATCH(SearchResults[[#This Row],[Search Result]],MasterTable[Search Rank],0),6),"")</f>
        <v/>
      </c>
      <c r="I822" s="20" t="str">
        <f>IFERROR(INDEX(MasterTable[],MATCH(SearchResults[[#This Row],[Search Result]],MasterTable[Search Rank],0),7),"")</f>
        <v/>
      </c>
    </row>
    <row r="823" spans="2:9" ht="41.25" customHeight="1" x14ac:dyDescent="0.2">
      <c r="B823" s="4"/>
      <c r="C823" s="19" t="str">
        <f>IFERROR(INDEX(MasterTable[],MATCH(SearchResults[[#This Row],[Search Result]],MasterTable[Search Rank],0),1),"")</f>
        <v/>
      </c>
      <c r="D823" s="19" t="str">
        <f>IFERROR(INDEX(MasterTable[],MATCH(SearchResults[[#This Row],[Search Result]],MasterTable[Search Rank],0),2),"")</f>
        <v/>
      </c>
      <c r="E823" s="19" t="str">
        <f>IFERROR(INDEX(MasterTable[],MATCH(SearchResults[[#This Row],[Search Result]],MasterTable[Search Rank],0),3),"")</f>
        <v/>
      </c>
      <c r="F823" s="20" t="str">
        <f>IFERROR(INDEX(MasterTable[],MATCH(SearchResults[[#This Row],[Search Result]],MasterTable[Search Rank],0),4),"")</f>
        <v/>
      </c>
      <c r="G823" s="20" t="str">
        <f>IFERROR(INDEX(MasterTable[],MATCH(SearchResults[[#This Row],[Search Result]],MasterTable[Search Rank],0),5),"")</f>
        <v/>
      </c>
      <c r="H823" s="20" t="str">
        <f>IFERROR(INDEX(MasterTable[],MATCH(SearchResults[[#This Row],[Search Result]],MasterTable[Search Rank],0),6),"")</f>
        <v/>
      </c>
      <c r="I823" s="20" t="str">
        <f>IFERROR(INDEX(MasterTable[],MATCH(SearchResults[[#This Row],[Search Result]],MasterTable[Search Rank],0),7),"")</f>
        <v/>
      </c>
    </row>
    <row r="824" spans="2:9" ht="41.25" customHeight="1" x14ac:dyDescent="0.2">
      <c r="B824" s="4"/>
      <c r="C824" s="19" t="str">
        <f>IFERROR(INDEX(MasterTable[],MATCH(SearchResults[[#This Row],[Search Result]],MasterTable[Search Rank],0),1),"")</f>
        <v/>
      </c>
      <c r="D824" s="19" t="str">
        <f>IFERROR(INDEX(MasterTable[],MATCH(SearchResults[[#This Row],[Search Result]],MasterTable[Search Rank],0),2),"")</f>
        <v/>
      </c>
      <c r="E824" s="19" t="str">
        <f>IFERROR(INDEX(MasterTable[],MATCH(SearchResults[[#This Row],[Search Result]],MasterTable[Search Rank],0),3),"")</f>
        <v/>
      </c>
      <c r="F824" s="20" t="str">
        <f>IFERROR(INDEX(MasterTable[],MATCH(SearchResults[[#This Row],[Search Result]],MasterTable[Search Rank],0),4),"")</f>
        <v/>
      </c>
      <c r="G824" s="20" t="str">
        <f>IFERROR(INDEX(MasterTable[],MATCH(SearchResults[[#This Row],[Search Result]],MasterTable[Search Rank],0),5),"")</f>
        <v/>
      </c>
      <c r="H824" s="20" t="str">
        <f>IFERROR(INDEX(MasterTable[],MATCH(SearchResults[[#This Row],[Search Result]],MasterTable[Search Rank],0),6),"")</f>
        <v/>
      </c>
      <c r="I824" s="20" t="str">
        <f>IFERROR(INDEX(MasterTable[],MATCH(SearchResults[[#This Row],[Search Result]],MasterTable[Search Rank],0),7),"")</f>
        <v/>
      </c>
    </row>
    <row r="825" spans="2:9" ht="41.25" customHeight="1" x14ac:dyDescent="0.2">
      <c r="B825" s="4"/>
      <c r="C825" s="19" t="str">
        <f>IFERROR(INDEX(MasterTable[],MATCH(SearchResults[[#This Row],[Search Result]],MasterTable[Search Rank],0),1),"")</f>
        <v/>
      </c>
      <c r="D825" s="19" t="str">
        <f>IFERROR(INDEX(MasterTable[],MATCH(SearchResults[[#This Row],[Search Result]],MasterTable[Search Rank],0),2),"")</f>
        <v/>
      </c>
      <c r="E825" s="19" t="str">
        <f>IFERROR(INDEX(MasterTable[],MATCH(SearchResults[[#This Row],[Search Result]],MasterTable[Search Rank],0),3),"")</f>
        <v/>
      </c>
      <c r="F825" s="20" t="str">
        <f>IFERROR(INDEX(MasterTable[],MATCH(SearchResults[[#This Row],[Search Result]],MasterTable[Search Rank],0),4),"")</f>
        <v/>
      </c>
      <c r="G825" s="20" t="str">
        <f>IFERROR(INDEX(MasterTable[],MATCH(SearchResults[[#This Row],[Search Result]],MasterTable[Search Rank],0),5),"")</f>
        <v/>
      </c>
      <c r="H825" s="20" t="str">
        <f>IFERROR(INDEX(MasterTable[],MATCH(SearchResults[[#This Row],[Search Result]],MasterTable[Search Rank],0),6),"")</f>
        <v/>
      </c>
      <c r="I825" s="20" t="str">
        <f>IFERROR(INDEX(MasterTable[],MATCH(SearchResults[[#This Row],[Search Result]],MasterTable[Search Rank],0),7),"")</f>
        <v/>
      </c>
    </row>
    <row r="826" spans="2:9" ht="41.25" customHeight="1" x14ac:dyDescent="0.2">
      <c r="B826" s="4"/>
      <c r="C826" s="19" t="str">
        <f>IFERROR(INDEX(MasterTable[],MATCH(SearchResults[[#This Row],[Search Result]],MasterTable[Search Rank],0),1),"")</f>
        <v/>
      </c>
      <c r="D826" s="19" t="str">
        <f>IFERROR(INDEX(MasterTable[],MATCH(SearchResults[[#This Row],[Search Result]],MasterTable[Search Rank],0),2),"")</f>
        <v/>
      </c>
      <c r="E826" s="19" t="str">
        <f>IFERROR(INDEX(MasterTable[],MATCH(SearchResults[[#This Row],[Search Result]],MasterTable[Search Rank],0),3),"")</f>
        <v/>
      </c>
      <c r="F826" s="20" t="str">
        <f>IFERROR(INDEX(MasterTable[],MATCH(SearchResults[[#This Row],[Search Result]],MasterTable[Search Rank],0),4),"")</f>
        <v/>
      </c>
      <c r="G826" s="20" t="str">
        <f>IFERROR(INDEX(MasterTable[],MATCH(SearchResults[[#This Row],[Search Result]],MasterTable[Search Rank],0),5),"")</f>
        <v/>
      </c>
      <c r="H826" s="20" t="str">
        <f>IFERROR(INDEX(MasterTable[],MATCH(SearchResults[[#This Row],[Search Result]],MasterTable[Search Rank],0),6),"")</f>
        <v/>
      </c>
      <c r="I826" s="20" t="str">
        <f>IFERROR(INDEX(MasterTable[],MATCH(SearchResults[[#This Row],[Search Result]],MasterTable[Search Rank],0),7),"")</f>
        <v/>
      </c>
    </row>
    <row r="827" spans="2:9" ht="41.25" customHeight="1" x14ac:dyDescent="0.2">
      <c r="B827" s="4"/>
      <c r="C827" s="19" t="str">
        <f>IFERROR(INDEX(MasterTable[],MATCH(SearchResults[[#This Row],[Search Result]],MasterTable[Search Rank],0),1),"")</f>
        <v/>
      </c>
      <c r="D827" s="19" t="str">
        <f>IFERROR(INDEX(MasterTable[],MATCH(SearchResults[[#This Row],[Search Result]],MasterTable[Search Rank],0),2),"")</f>
        <v/>
      </c>
      <c r="E827" s="19" t="str">
        <f>IFERROR(INDEX(MasterTable[],MATCH(SearchResults[[#This Row],[Search Result]],MasterTable[Search Rank],0),3),"")</f>
        <v/>
      </c>
      <c r="F827" s="20" t="str">
        <f>IFERROR(INDEX(MasterTable[],MATCH(SearchResults[[#This Row],[Search Result]],MasterTable[Search Rank],0),4),"")</f>
        <v/>
      </c>
      <c r="G827" s="20" t="str">
        <f>IFERROR(INDEX(MasterTable[],MATCH(SearchResults[[#This Row],[Search Result]],MasterTable[Search Rank],0),5),"")</f>
        <v/>
      </c>
      <c r="H827" s="20" t="str">
        <f>IFERROR(INDEX(MasterTable[],MATCH(SearchResults[[#This Row],[Search Result]],MasterTable[Search Rank],0),6),"")</f>
        <v/>
      </c>
      <c r="I827" s="20" t="str">
        <f>IFERROR(INDEX(MasterTable[],MATCH(SearchResults[[#This Row],[Search Result]],MasterTable[Search Rank],0),7),"")</f>
        <v/>
      </c>
    </row>
    <row r="828" spans="2:9" ht="41.25" customHeight="1" x14ac:dyDescent="0.2">
      <c r="B828" s="4"/>
      <c r="C828" s="19" t="str">
        <f>IFERROR(INDEX(MasterTable[],MATCH(SearchResults[[#This Row],[Search Result]],MasterTable[Search Rank],0),1),"")</f>
        <v/>
      </c>
      <c r="D828" s="19" t="str">
        <f>IFERROR(INDEX(MasterTable[],MATCH(SearchResults[[#This Row],[Search Result]],MasterTable[Search Rank],0),2),"")</f>
        <v/>
      </c>
      <c r="E828" s="19" t="str">
        <f>IFERROR(INDEX(MasterTable[],MATCH(SearchResults[[#This Row],[Search Result]],MasterTable[Search Rank],0),3),"")</f>
        <v/>
      </c>
      <c r="F828" s="20" t="str">
        <f>IFERROR(INDEX(MasterTable[],MATCH(SearchResults[[#This Row],[Search Result]],MasterTable[Search Rank],0),4),"")</f>
        <v/>
      </c>
      <c r="G828" s="20" t="str">
        <f>IFERROR(INDEX(MasterTable[],MATCH(SearchResults[[#This Row],[Search Result]],MasterTable[Search Rank],0),5),"")</f>
        <v/>
      </c>
      <c r="H828" s="20" t="str">
        <f>IFERROR(INDEX(MasterTable[],MATCH(SearchResults[[#This Row],[Search Result]],MasterTable[Search Rank],0),6),"")</f>
        <v/>
      </c>
      <c r="I828" s="20" t="str">
        <f>IFERROR(INDEX(MasterTable[],MATCH(SearchResults[[#This Row],[Search Result]],MasterTable[Search Rank],0),7),"")</f>
        <v/>
      </c>
    </row>
    <row r="829" spans="2:9" ht="41.25" customHeight="1" x14ac:dyDescent="0.2">
      <c r="B829" s="4"/>
      <c r="C829" s="19" t="str">
        <f>IFERROR(INDEX(MasterTable[],MATCH(SearchResults[[#This Row],[Search Result]],MasterTable[Search Rank],0),1),"")</f>
        <v/>
      </c>
      <c r="D829" s="19" t="str">
        <f>IFERROR(INDEX(MasterTable[],MATCH(SearchResults[[#This Row],[Search Result]],MasterTable[Search Rank],0),2),"")</f>
        <v/>
      </c>
      <c r="E829" s="19" t="str">
        <f>IFERROR(INDEX(MasterTable[],MATCH(SearchResults[[#This Row],[Search Result]],MasterTable[Search Rank],0),3),"")</f>
        <v/>
      </c>
      <c r="F829" s="20" t="str">
        <f>IFERROR(INDEX(MasterTable[],MATCH(SearchResults[[#This Row],[Search Result]],MasterTable[Search Rank],0),4),"")</f>
        <v/>
      </c>
      <c r="G829" s="20" t="str">
        <f>IFERROR(INDEX(MasterTable[],MATCH(SearchResults[[#This Row],[Search Result]],MasterTable[Search Rank],0),5),"")</f>
        <v/>
      </c>
      <c r="H829" s="20" t="str">
        <f>IFERROR(INDEX(MasterTable[],MATCH(SearchResults[[#This Row],[Search Result]],MasterTable[Search Rank],0),6),"")</f>
        <v/>
      </c>
      <c r="I829" s="20" t="str">
        <f>IFERROR(INDEX(MasterTable[],MATCH(SearchResults[[#This Row],[Search Result]],MasterTable[Search Rank],0),7),"")</f>
        <v/>
      </c>
    </row>
    <row r="830" spans="2:9" ht="41.25" customHeight="1" x14ac:dyDescent="0.2">
      <c r="B830" s="4"/>
      <c r="C830" s="19" t="str">
        <f>IFERROR(INDEX(MasterTable[],MATCH(SearchResults[[#This Row],[Search Result]],MasterTable[Search Rank],0),1),"")</f>
        <v/>
      </c>
      <c r="D830" s="19" t="str">
        <f>IFERROR(INDEX(MasterTable[],MATCH(SearchResults[[#This Row],[Search Result]],MasterTable[Search Rank],0),2),"")</f>
        <v/>
      </c>
      <c r="E830" s="19" t="str">
        <f>IFERROR(INDEX(MasterTable[],MATCH(SearchResults[[#This Row],[Search Result]],MasterTable[Search Rank],0),3),"")</f>
        <v/>
      </c>
      <c r="F830" s="20" t="str">
        <f>IFERROR(INDEX(MasterTable[],MATCH(SearchResults[[#This Row],[Search Result]],MasterTable[Search Rank],0),4),"")</f>
        <v/>
      </c>
      <c r="G830" s="20" t="str">
        <f>IFERROR(INDEX(MasterTable[],MATCH(SearchResults[[#This Row],[Search Result]],MasterTable[Search Rank],0),5),"")</f>
        <v/>
      </c>
      <c r="H830" s="20" t="str">
        <f>IFERROR(INDEX(MasterTable[],MATCH(SearchResults[[#This Row],[Search Result]],MasterTable[Search Rank],0),6),"")</f>
        <v/>
      </c>
      <c r="I830" s="20" t="str">
        <f>IFERROR(INDEX(MasterTable[],MATCH(SearchResults[[#This Row],[Search Result]],MasterTable[Search Rank],0),7),"")</f>
        <v/>
      </c>
    </row>
    <row r="831" spans="2:9" ht="41.25" customHeight="1" x14ac:dyDescent="0.2">
      <c r="B831" s="4"/>
      <c r="C831" s="19" t="str">
        <f>IFERROR(INDEX(MasterTable[],MATCH(SearchResults[[#This Row],[Search Result]],MasterTable[Search Rank],0),1),"")</f>
        <v/>
      </c>
      <c r="D831" s="19" t="str">
        <f>IFERROR(INDEX(MasterTable[],MATCH(SearchResults[[#This Row],[Search Result]],MasterTable[Search Rank],0),2),"")</f>
        <v/>
      </c>
      <c r="E831" s="19" t="str">
        <f>IFERROR(INDEX(MasterTable[],MATCH(SearchResults[[#This Row],[Search Result]],MasterTable[Search Rank],0),3),"")</f>
        <v/>
      </c>
      <c r="F831" s="20" t="str">
        <f>IFERROR(INDEX(MasterTable[],MATCH(SearchResults[[#This Row],[Search Result]],MasterTable[Search Rank],0),4),"")</f>
        <v/>
      </c>
      <c r="G831" s="20" t="str">
        <f>IFERROR(INDEX(MasterTable[],MATCH(SearchResults[[#This Row],[Search Result]],MasterTable[Search Rank],0),5),"")</f>
        <v/>
      </c>
      <c r="H831" s="20" t="str">
        <f>IFERROR(INDEX(MasterTable[],MATCH(SearchResults[[#This Row],[Search Result]],MasterTable[Search Rank],0),6),"")</f>
        <v/>
      </c>
      <c r="I831" s="20" t="str">
        <f>IFERROR(INDEX(MasterTable[],MATCH(SearchResults[[#This Row],[Search Result]],MasterTable[Search Rank],0),7),"")</f>
        <v/>
      </c>
    </row>
    <row r="832" spans="2:9" ht="41.25" customHeight="1" x14ac:dyDescent="0.2">
      <c r="B832" s="4"/>
      <c r="C832" s="19" t="str">
        <f>IFERROR(INDEX(MasterTable[],MATCH(SearchResults[[#This Row],[Search Result]],MasterTable[Search Rank],0),1),"")</f>
        <v/>
      </c>
      <c r="D832" s="19" t="str">
        <f>IFERROR(INDEX(MasterTable[],MATCH(SearchResults[[#This Row],[Search Result]],MasterTable[Search Rank],0),2),"")</f>
        <v/>
      </c>
      <c r="E832" s="19" t="str">
        <f>IFERROR(INDEX(MasterTable[],MATCH(SearchResults[[#This Row],[Search Result]],MasterTable[Search Rank],0),3),"")</f>
        <v/>
      </c>
      <c r="F832" s="20" t="str">
        <f>IFERROR(INDEX(MasterTable[],MATCH(SearchResults[[#This Row],[Search Result]],MasterTable[Search Rank],0),4),"")</f>
        <v/>
      </c>
      <c r="G832" s="20" t="str">
        <f>IFERROR(INDEX(MasterTable[],MATCH(SearchResults[[#This Row],[Search Result]],MasterTable[Search Rank],0),5),"")</f>
        <v/>
      </c>
      <c r="H832" s="20" t="str">
        <f>IFERROR(INDEX(MasterTable[],MATCH(SearchResults[[#This Row],[Search Result]],MasterTable[Search Rank],0),6),"")</f>
        <v/>
      </c>
      <c r="I832" s="20" t="str">
        <f>IFERROR(INDEX(MasterTable[],MATCH(SearchResults[[#This Row],[Search Result]],MasterTable[Search Rank],0),7),"")</f>
        <v/>
      </c>
    </row>
    <row r="833" spans="2:9" ht="41.25" customHeight="1" x14ac:dyDescent="0.2">
      <c r="B833" s="4"/>
      <c r="C833" s="19" t="str">
        <f>IFERROR(INDEX(MasterTable[],MATCH(SearchResults[[#This Row],[Search Result]],MasterTable[Search Rank],0),1),"")</f>
        <v/>
      </c>
      <c r="D833" s="19" t="str">
        <f>IFERROR(INDEX(MasterTable[],MATCH(SearchResults[[#This Row],[Search Result]],MasterTable[Search Rank],0),2),"")</f>
        <v/>
      </c>
      <c r="E833" s="19" t="str">
        <f>IFERROR(INDEX(MasterTable[],MATCH(SearchResults[[#This Row],[Search Result]],MasterTable[Search Rank],0),3),"")</f>
        <v/>
      </c>
      <c r="F833" s="20" t="str">
        <f>IFERROR(INDEX(MasterTable[],MATCH(SearchResults[[#This Row],[Search Result]],MasterTable[Search Rank],0),4),"")</f>
        <v/>
      </c>
      <c r="G833" s="20" t="str">
        <f>IFERROR(INDEX(MasterTable[],MATCH(SearchResults[[#This Row],[Search Result]],MasterTable[Search Rank],0),5),"")</f>
        <v/>
      </c>
      <c r="H833" s="20" t="str">
        <f>IFERROR(INDEX(MasterTable[],MATCH(SearchResults[[#This Row],[Search Result]],MasterTable[Search Rank],0),6),"")</f>
        <v/>
      </c>
      <c r="I833" s="20" t="str">
        <f>IFERROR(INDEX(MasterTable[],MATCH(SearchResults[[#This Row],[Search Result]],MasterTable[Search Rank],0),7),"")</f>
        <v/>
      </c>
    </row>
    <row r="834" spans="2:9" ht="41.25" customHeight="1" x14ac:dyDescent="0.2">
      <c r="B834" s="4"/>
      <c r="C834" s="19" t="str">
        <f>IFERROR(INDEX(MasterTable[],MATCH(SearchResults[[#This Row],[Search Result]],MasterTable[Search Rank],0),1),"")</f>
        <v/>
      </c>
      <c r="D834" s="19" t="str">
        <f>IFERROR(INDEX(MasterTable[],MATCH(SearchResults[[#This Row],[Search Result]],MasterTable[Search Rank],0),2),"")</f>
        <v/>
      </c>
      <c r="E834" s="19" t="str">
        <f>IFERROR(INDEX(MasterTable[],MATCH(SearchResults[[#This Row],[Search Result]],MasterTable[Search Rank],0),3),"")</f>
        <v/>
      </c>
      <c r="F834" s="20" t="str">
        <f>IFERROR(INDEX(MasterTable[],MATCH(SearchResults[[#This Row],[Search Result]],MasterTable[Search Rank],0),4),"")</f>
        <v/>
      </c>
      <c r="G834" s="20" t="str">
        <f>IFERROR(INDEX(MasterTable[],MATCH(SearchResults[[#This Row],[Search Result]],MasterTable[Search Rank],0),5),"")</f>
        <v/>
      </c>
      <c r="H834" s="20" t="str">
        <f>IFERROR(INDEX(MasterTable[],MATCH(SearchResults[[#This Row],[Search Result]],MasterTable[Search Rank],0),6),"")</f>
        <v/>
      </c>
      <c r="I834" s="20" t="str">
        <f>IFERROR(INDEX(MasterTable[],MATCH(SearchResults[[#This Row],[Search Result]],MasterTable[Search Rank],0),7),"")</f>
        <v/>
      </c>
    </row>
    <row r="835" spans="2:9" ht="41.25" customHeight="1" x14ac:dyDescent="0.2">
      <c r="B835" s="4"/>
      <c r="C835" s="19" t="str">
        <f>IFERROR(INDEX(MasterTable[],MATCH(SearchResults[[#This Row],[Search Result]],MasterTable[Search Rank],0),1),"")</f>
        <v/>
      </c>
      <c r="D835" s="19" t="str">
        <f>IFERROR(INDEX(MasterTable[],MATCH(SearchResults[[#This Row],[Search Result]],MasterTable[Search Rank],0),2),"")</f>
        <v/>
      </c>
      <c r="E835" s="19" t="str">
        <f>IFERROR(INDEX(MasterTable[],MATCH(SearchResults[[#This Row],[Search Result]],MasterTable[Search Rank],0),3),"")</f>
        <v/>
      </c>
      <c r="F835" s="20" t="str">
        <f>IFERROR(INDEX(MasterTable[],MATCH(SearchResults[[#This Row],[Search Result]],MasterTable[Search Rank],0),4),"")</f>
        <v/>
      </c>
      <c r="G835" s="20" t="str">
        <f>IFERROR(INDEX(MasterTable[],MATCH(SearchResults[[#This Row],[Search Result]],MasterTable[Search Rank],0),5),"")</f>
        <v/>
      </c>
      <c r="H835" s="20" t="str">
        <f>IFERROR(INDEX(MasterTable[],MATCH(SearchResults[[#This Row],[Search Result]],MasterTable[Search Rank],0),6),"")</f>
        <v/>
      </c>
      <c r="I835" s="20" t="str">
        <f>IFERROR(INDEX(MasterTable[],MATCH(SearchResults[[#This Row],[Search Result]],MasterTable[Search Rank],0),7),"")</f>
        <v/>
      </c>
    </row>
    <row r="836" spans="2:9" ht="41.25" customHeight="1" x14ac:dyDescent="0.2">
      <c r="B836" s="4"/>
      <c r="C836" s="19" t="str">
        <f>IFERROR(INDEX(MasterTable[],MATCH(SearchResults[[#This Row],[Search Result]],MasterTable[Search Rank],0),1),"")</f>
        <v/>
      </c>
      <c r="D836" s="19" t="str">
        <f>IFERROR(INDEX(MasterTable[],MATCH(SearchResults[[#This Row],[Search Result]],MasterTable[Search Rank],0),2),"")</f>
        <v/>
      </c>
      <c r="E836" s="19" t="str">
        <f>IFERROR(INDEX(MasterTable[],MATCH(SearchResults[[#This Row],[Search Result]],MasterTable[Search Rank],0),3),"")</f>
        <v/>
      </c>
      <c r="F836" s="20" t="str">
        <f>IFERROR(INDEX(MasterTable[],MATCH(SearchResults[[#This Row],[Search Result]],MasterTable[Search Rank],0),4),"")</f>
        <v/>
      </c>
      <c r="G836" s="20" t="str">
        <f>IFERROR(INDEX(MasterTable[],MATCH(SearchResults[[#This Row],[Search Result]],MasterTable[Search Rank],0),5),"")</f>
        <v/>
      </c>
      <c r="H836" s="20" t="str">
        <f>IFERROR(INDEX(MasterTable[],MATCH(SearchResults[[#This Row],[Search Result]],MasterTable[Search Rank],0),6),"")</f>
        <v/>
      </c>
      <c r="I836" s="20" t="str">
        <f>IFERROR(INDEX(MasterTable[],MATCH(SearchResults[[#This Row],[Search Result]],MasterTable[Search Rank],0),7),"")</f>
        <v/>
      </c>
    </row>
    <row r="837" spans="2:9" ht="41.25" customHeight="1" x14ac:dyDescent="0.2">
      <c r="B837" s="4"/>
      <c r="C837" s="19" t="str">
        <f>IFERROR(INDEX(MasterTable[],MATCH(SearchResults[[#This Row],[Search Result]],MasterTable[Search Rank],0),1),"")</f>
        <v/>
      </c>
      <c r="D837" s="19" t="str">
        <f>IFERROR(INDEX(MasterTable[],MATCH(SearchResults[[#This Row],[Search Result]],MasterTable[Search Rank],0),2),"")</f>
        <v/>
      </c>
      <c r="E837" s="19" t="str">
        <f>IFERROR(INDEX(MasterTable[],MATCH(SearchResults[[#This Row],[Search Result]],MasterTable[Search Rank],0),3),"")</f>
        <v/>
      </c>
      <c r="F837" s="20" t="str">
        <f>IFERROR(INDEX(MasterTable[],MATCH(SearchResults[[#This Row],[Search Result]],MasterTable[Search Rank],0),4),"")</f>
        <v/>
      </c>
      <c r="G837" s="20" t="str">
        <f>IFERROR(INDEX(MasterTable[],MATCH(SearchResults[[#This Row],[Search Result]],MasterTable[Search Rank],0),5),"")</f>
        <v/>
      </c>
      <c r="H837" s="20" t="str">
        <f>IFERROR(INDEX(MasterTable[],MATCH(SearchResults[[#This Row],[Search Result]],MasterTable[Search Rank],0),6),"")</f>
        <v/>
      </c>
      <c r="I837" s="20" t="str">
        <f>IFERROR(INDEX(MasterTable[],MATCH(SearchResults[[#This Row],[Search Result]],MasterTable[Search Rank],0),7),"")</f>
        <v/>
      </c>
    </row>
    <row r="838" spans="2:9" ht="41.25" customHeight="1" x14ac:dyDescent="0.2">
      <c r="B838" s="4"/>
      <c r="C838" s="19" t="str">
        <f>IFERROR(INDEX(MasterTable[],MATCH(SearchResults[[#This Row],[Search Result]],MasterTable[Search Rank],0),1),"")</f>
        <v/>
      </c>
      <c r="D838" s="19" t="str">
        <f>IFERROR(INDEX(MasterTable[],MATCH(SearchResults[[#This Row],[Search Result]],MasterTable[Search Rank],0),2),"")</f>
        <v/>
      </c>
      <c r="E838" s="19" t="str">
        <f>IFERROR(INDEX(MasterTable[],MATCH(SearchResults[[#This Row],[Search Result]],MasterTable[Search Rank],0),3),"")</f>
        <v/>
      </c>
      <c r="F838" s="20" t="str">
        <f>IFERROR(INDEX(MasterTable[],MATCH(SearchResults[[#This Row],[Search Result]],MasterTable[Search Rank],0),4),"")</f>
        <v/>
      </c>
      <c r="G838" s="20" t="str">
        <f>IFERROR(INDEX(MasterTable[],MATCH(SearchResults[[#This Row],[Search Result]],MasterTable[Search Rank],0),5),"")</f>
        <v/>
      </c>
      <c r="H838" s="20" t="str">
        <f>IFERROR(INDEX(MasterTable[],MATCH(SearchResults[[#This Row],[Search Result]],MasterTable[Search Rank],0),6),"")</f>
        <v/>
      </c>
      <c r="I838" s="20" t="str">
        <f>IFERROR(INDEX(MasterTable[],MATCH(SearchResults[[#This Row],[Search Result]],MasterTable[Search Rank],0),7),"")</f>
        <v/>
      </c>
    </row>
    <row r="839" spans="2:9" ht="41.25" customHeight="1" x14ac:dyDescent="0.2">
      <c r="B839" s="4"/>
      <c r="C839" s="19" t="str">
        <f>IFERROR(INDEX(MasterTable[],MATCH(SearchResults[[#This Row],[Search Result]],MasterTable[Search Rank],0),1),"")</f>
        <v/>
      </c>
      <c r="D839" s="19" t="str">
        <f>IFERROR(INDEX(MasterTable[],MATCH(SearchResults[[#This Row],[Search Result]],MasterTable[Search Rank],0),2),"")</f>
        <v/>
      </c>
      <c r="E839" s="19" t="str">
        <f>IFERROR(INDEX(MasterTable[],MATCH(SearchResults[[#This Row],[Search Result]],MasterTable[Search Rank],0),3),"")</f>
        <v/>
      </c>
      <c r="F839" s="20" t="str">
        <f>IFERROR(INDEX(MasterTable[],MATCH(SearchResults[[#This Row],[Search Result]],MasterTable[Search Rank],0),4),"")</f>
        <v/>
      </c>
      <c r="G839" s="20" t="str">
        <f>IFERROR(INDEX(MasterTable[],MATCH(SearchResults[[#This Row],[Search Result]],MasterTable[Search Rank],0),5),"")</f>
        <v/>
      </c>
      <c r="H839" s="20" t="str">
        <f>IFERROR(INDEX(MasterTable[],MATCH(SearchResults[[#This Row],[Search Result]],MasterTable[Search Rank],0),6),"")</f>
        <v/>
      </c>
      <c r="I839" s="20" t="str">
        <f>IFERROR(INDEX(MasterTable[],MATCH(SearchResults[[#This Row],[Search Result]],MasterTable[Search Rank],0),7),"")</f>
        <v/>
      </c>
    </row>
    <row r="840" spans="2:9" ht="41.25" customHeight="1" x14ac:dyDescent="0.2">
      <c r="B840" s="4"/>
      <c r="C840" s="19" t="str">
        <f>IFERROR(INDEX(MasterTable[],MATCH(SearchResults[[#This Row],[Search Result]],MasterTable[Search Rank],0),1),"")</f>
        <v/>
      </c>
      <c r="D840" s="19" t="str">
        <f>IFERROR(INDEX(MasterTable[],MATCH(SearchResults[[#This Row],[Search Result]],MasterTable[Search Rank],0),2),"")</f>
        <v/>
      </c>
      <c r="E840" s="19" t="str">
        <f>IFERROR(INDEX(MasterTable[],MATCH(SearchResults[[#This Row],[Search Result]],MasterTable[Search Rank],0),3),"")</f>
        <v/>
      </c>
      <c r="F840" s="20" t="str">
        <f>IFERROR(INDEX(MasterTable[],MATCH(SearchResults[[#This Row],[Search Result]],MasterTable[Search Rank],0),4),"")</f>
        <v/>
      </c>
      <c r="G840" s="20" t="str">
        <f>IFERROR(INDEX(MasterTable[],MATCH(SearchResults[[#This Row],[Search Result]],MasterTable[Search Rank],0),5),"")</f>
        <v/>
      </c>
      <c r="H840" s="20" t="str">
        <f>IFERROR(INDEX(MasterTable[],MATCH(SearchResults[[#This Row],[Search Result]],MasterTable[Search Rank],0),6),"")</f>
        <v/>
      </c>
      <c r="I840" s="20" t="str">
        <f>IFERROR(INDEX(MasterTable[],MATCH(SearchResults[[#This Row],[Search Result]],MasterTable[Search Rank],0),7),"")</f>
        <v/>
      </c>
    </row>
    <row r="841" spans="2:9" ht="41.25" customHeight="1" x14ac:dyDescent="0.2">
      <c r="B841" s="4"/>
      <c r="C841" s="19" t="str">
        <f>IFERROR(INDEX(MasterTable[],MATCH(SearchResults[[#This Row],[Search Result]],MasterTable[Search Rank],0),1),"")</f>
        <v/>
      </c>
      <c r="D841" s="19" t="str">
        <f>IFERROR(INDEX(MasterTable[],MATCH(SearchResults[[#This Row],[Search Result]],MasterTable[Search Rank],0),2),"")</f>
        <v/>
      </c>
      <c r="E841" s="19" t="str">
        <f>IFERROR(INDEX(MasterTable[],MATCH(SearchResults[[#This Row],[Search Result]],MasterTable[Search Rank],0),3),"")</f>
        <v/>
      </c>
      <c r="F841" s="20" t="str">
        <f>IFERROR(INDEX(MasterTable[],MATCH(SearchResults[[#This Row],[Search Result]],MasterTable[Search Rank],0),4),"")</f>
        <v/>
      </c>
      <c r="G841" s="20" t="str">
        <f>IFERROR(INDEX(MasterTable[],MATCH(SearchResults[[#This Row],[Search Result]],MasterTable[Search Rank],0),5),"")</f>
        <v/>
      </c>
      <c r="H841" s="20" t="str">
        <f>IFERROR(INDEX(MasterTable[],MATCH(SearchResults[[#This Row],[Search Result]],MasterTable[Search Rank],0),6),"")</f>
        <v/>
      </c>
      <c r="I841" s="20" t="str">
        <f>IFERROR(INDEX(MasterTable[],MATCH(SearchResults[[#This Row],[Search Result]],MasterTable[Search Rank],0),7),"")</f>
        <v/>
      </c>
    </row>
    <row r="842" spans="2:9" ht="41.25" customHeight="1" x14ac:dyDescent="0.2">
      <c r="B842" s="4"/>
      <c r="C842" s="19" t="str">
        <f>IFERROR(INDEX(MasterTable[],MATCH(SearchResults[[#This Row],[Search Result]],MasterTable[Search Rank],0),1),"")</f>
        <v/>
      </c>
      <c r="D842" s="19" t="str">
        <f>IFERROR(INDEX(MasterTable[],MATCH(SearchResults[[#This Row],[Search Result]],MasterTable[Search Rank],0),2),"")</f>
        <v/>
      </c>
      <c r="E842" s="19" t="str">
        <f>IFERROR(INDEX(MasterTable[],MATCH(SearchResults[[#This Row],[Search Result]],MasterTable[Search Rank],0),3),"")</f>
        <v/>
      </c>
      <c r="F842" s="20" t="str">
        <f>IFERROR(INDEX(MasterTable[],MATCH(SearchResults[[#This Row],[Search Result]],MasterTable[Search Rank],0),4),"")</f>
        <v/>
      </c>
      <c r="G842" s="20" t="str">
        <f>IFERROR(INDEX(MasterTable[],MATCH(SearchResults[[#This Row],[Search Result]],MasterTable[Search Rank],0),5),"")</f>
        <v/>
      </c>
      <c r="H842" s="20" t="str">
        <f>IFERROR(INDEX(MasterTable[],MATCH(SearchResults[[#This Row],[Search Result]],MasterTable[Search Rank],0),6),"")</f>
        <v/>
      </c>
      <c r="I842" s="20" t="str">
        <f>IFERROR(INDEX(MasterTable[],MATCH(SearchResults[[#This Row],[Search Result]],MasterTable[Search Rank],0),7),"")</f>
        <v/>
      </c>
    </row>
    <row r="843" spans="2:9" ht="41.25" customHeight="1" x14ac:dyDescent="0.2">
      <c r="B843" s="4"/>
      <c r="C843" s="19" t="str">
        <f>IFERROR(INDEX(MasterTable[],MATCH(SearchResults[[#This Row],[Search Result]],MasterTable[Search Rank],0),1),"")</f>
        <v/>
      </c>
      <c r="D843" s="19" t="str">
        <f>IFERROR(INDEX(MasterTable[],MATCH(SearchResults[[#This Row],[Search Result]],MasterTable[Search Rank],0),2),"")</f>
        <v/>
      </c>
      <c r="E843" s="19" t="str">
        <f>IFERROR(INDEX(MasterTable[],MATCH(SearchResults[[#This Row],[Search Result]],MasterTable[Search Rank],0),3),"")</f>
        <v/>
      </c>
      <c r="F843" s="20" t="str">
        <f>IFERROR(INDEX(MasterTable[],MATCH(SearchResults[[#This Row],[Search Result]],MasterTable[Search Rank],0),4),"")</f>
        <v/>
      </c>
      <c r="G843" s="20" t="str">
        <f>IFERROR(INDEX(MasterTable[],MATCH(SearchResults[[#This Row],[Search Result]],MasterTable[Search Rank],0),5),"")</f>
        <v/>
      </c>
      <c r="H843" s="20" t="str">
        <f>IFERROR(INDEX(MasterTable[],MATCH(SearchResults[[#This Row],[Search Result]],MasterTable[Search Rank],0),6),"")</f>
        <v/>
      </c>
      <c r="I843" s="20" t="str">
        <f>IFERROR(INDEX(MasterTable[],MATCH(SearchResults[[#This Row],[Search Result]],MasterTable[Search Rank],0),7),"")</f>
        <v/>
      </c>
    </row>
    <row r="844" spans="2:9" ht="41.25" customHeight="1" x14ac:dyDescent="0.2">
      <c r="B844" s="4"/>
      <c r="C844" s="19" t="str">
        <f>IFERROR(INDEX(MasterTable[],MATCH(SearchResults[[#This Row],[Search Result]],MasterTable[Search Rank],0),1),"")</f>
        <v/>
      </c>
      <c r="D844" s="19" t="str">
        <f>IFERROR(INDEX(MasterTable[],MATCH(SearchResults[[#This Row],[Search Result]],MasterTable[Search Rank],0),2),"")</f>
        <v/>
      </c>
      <c r="E844" s="19" t="str">
        <f>IFERROR(INDEX(MasterTable[],MATCH(SearchResults[[#This Row],[Search Result]],MasterTable[Search Rank],0),3),"")</f>
        <v/>
      </c>
      <c r="F844" s="20" t="str">
        <f>IFERROR(INDEX(MasterTable[],MATCH(SearchResults[[#This Row],[Search Result]],MasterTable[Search Rank],0),4),"")</f>
        <v/>
      </c>
      <c r="G844" s="20" t="str">
        <f>IFERROR(INDEX(MasterTable[],MATCH(SearchResults[[#This Row],[Search Result]],MasterTable[Search Rank],0),5),"")</f>
        <v/>
      </c>
      <c r="H844" s="20" t="str">
        <f>IFERROR(INDEX(MasterTable[],MATCH(SearchResults[[#This Row],[Search Result]],MasterTable[Search Rank],0),6),"")</f>
        <v/>
      </c>
      <c r="I844" s="20" t="str">
        <f>IFERROR(INDEX(MasterTable[],MATCH(SearchResults[[#This Row],[Search Result]],MasterTable[Search Rank],0),7),"")</f>
        <v/>
      </c>
    </row>
    <row r="845" spans="2:9" ht="41.25" customHeight="1" x14ac:dyDescent="0.2">
      <c r="B845" s="4"/>
      <c r="C845" s="19" t="str">
        <f>IFERROR(INDEX(MasterTable[],MATCH(SearchResults[[#This Row],[Search Result]],MasterTable[Search Rank],0),1),"")</f>
        <v/>
      </c>
      <c r="D845" s="19" t="str">
        <f>IFERROR(INDEX(MasterTable[],MATCH(SearchResults[[#This Row],[Search Result]],MasterTable[Search Rank],0),2),"")</f>
        <v/>
      </c>
      <c r="E845" s="19" t="str">
        <f>IFERROR(INDEX(MasterTable[],MATCH(SearchResults[[#This Row],[Search Result]],MasterTable[Search Rank],0),3),"")</f>
        <v/>
      </c>
      <c r="F845" s="20" t="str">
        <f>IFERROR(INDEX(MasterTable[],MATCH(SearchResults[[#This Row],[Search Result]],MasterTable[Search Rank],0),4),"")</f>
        <v/>
      </c>
      <c r="G845" s="20" t="str">
        <f>IFERROR(INDEX(MasterTable[],MATCH(SearchResults[[#This Row],[Search Result]],MasterTable[Search Rank],0),5),"")</f>
        <v/>
      </c>
      <c r="H845" s="20" t="str">
        <f>IFERROR(INDEX(MasterTable[],MATCH(SearchResults[[#This Row],[Search Result]],MasterTable[Search Rank],0),6),"")</f>
        <v/>
      </c>
      <c r="I845" s="20" t="str">
        <f>IFERROR(INDEX(MasterTable[],MATCH(SearchResults[[#This Row],[Search Result]],MasterTable[Search Rank],0),7),"")</f>
        <v/>
      </c>
    </row>
    <row r="846" spans="2:9" ht="41.25" customHeight="1" x14ac:dyDescent="0.2">
      <c r="B846" s="4"/>
      <c r="C846" s="19" t="str">
        <f>IFERROR(INDEX(MasterTable[],MATCH(SearchResults[[#This Row],[Search Result]],MasterTable[Search Rank],0),1),"")</f>
        <v/>
      </c>
      <c r="D846" s="19" t="str">
        <f>IFERROR(INDEX(MasterTable[],MATCH(SearchResults[[#This Row],[Search Result]],MasterTable[Search Rank],0),2),"")</f>
        <v/>
      </c>
      <c r="E846" s="19" t="str">
        <f>IFERROR(INDEX(MasterTable[],MATCH(SearchResults[[#This Row],[Search Result]],MasterTable[Search Rank],0),3),"")</f>
        <v/>
      </c>
      <c r="F846" s="20" t="str">
        <f>IFERROR(INDEX(MasterTable[],MATCH(SearchResults[[#This Row],[Search Result]],MasterTable[Search Rank],0),4),"")</f>
        <v/>
      </c>
      <c r="G846" s="20" t="str">
        <f>IFERROR(INDEX(MasterTable[],MATCH(SearchResults[[#This Row],[Search Result]],MasterTable[Search Rank],0),5),"")</f>
        <v/>
      </c>
      <c r="H846" s="20" t="str">
        <f>IFERROR(INDEX(MasterTable[],MATCH(SearchResults[[#This Row],[Search Result]],MasterTable[Search Rank],0),6),"")</f>
        <v/>
      </c>
      <c r="I846" s="20" t="str">
        <f>IFERROR(INDEX(MasterTable[],MATCH(SearchResults[[#This Row],[Search Result]],MasterTable[Search Rank],0),7),"")</f>
        <v/>
      </c>
    </row>
    <row r="847" spans="2:9" ht="41.25" customHeight="1" x14ac:dyDescent="0.2">
      <c r="B847" s="4"/>
      <c r="C847" s="19" t="str">
        <f>IFERROR(INDEX(MasterTable[],MATCH(SearchResults[[#This Row],[Search Result]],MasterTable[Search Rank],0),1),"")</f>
        <v/>
      </c>
      <c r="D847" s="19" t="str">
        <f>IFERROR(INDEX(MasterTable[],MATCH(SearchResults[[#This Row],[Search Result]],MasterTable[Search Rank],0),2),"")</f>
        <v/>
      </c>
      <c r="E847" s="19" t="str">
        <f>IFERROR(INDEX(MasterTable[],MATCH(SearchResults[[#This Row],[Search Result]],MasterTable[Search Rank],0),3),"")</f>
        <v/>
      </c>
      <c r="F847" s="20" t="str">
        <f>IFERROR(INDEX(MasterTable[],MATCH(SearchResults[[#This Row],[Search Result]],MasterTable[Search Rank],0),4),"")</f>
        <v/>
      </c>
      <c r="G847" s="20" t="str">
        <f>IFERROR(INDEX(MasterTable[],MATCH(SearchResults[[#This Row],[Search Result]],MasterTable[Search Rank],0),5),"")</f>
        <v/>
      </c>
      <c r="H847" s="20" t="str">
        <f>IFERROR(INDEX(MasterTable[],MATCH(SearchResults[[#This Row],[Search Result]],MasterTable[Search Rank],0),6),"")</f>
        <v/>
      </c>
      <c r="I847" s="20" t="str">
        <f>IFERROR(INDEX(MasterTable[],MATCH(SearchResults[[#This Row],[Search Result]],MasterTable[Search Rank],0),7),"")</f>
        <v/>
      </c>
    </row>
    <row r="848" spans="2:9" ht="41.25" customHeight="1" x14ac:dyDescent="0.2">
      <c r="B848" s="4"/>
      <c r="C848" s="19" t="str">
        <f>IFERROR(INDEX(MasterTable[],MATCH(SearchResults[[#This Row],[Search Result]],MasterTable[Search Rank],0),1),"")</f>
        <v/>
      </c>
      <c r="D848" s="19" t="str">
        <f>IFERROR(INDEX(MasterTable[],MATCH(SearchResults[[#This Row],[Search Result]],MasterTable[Search Rank],0),2),"")</f>
        <v/>
      </c>
      <c r="E848" s="19" t="str">
        <f>IFERROR(INDEX(MasterTable[],MATCH(SearchResults[[#This Row],[Search Result]],MasterTable[Search Rank],0),3),"")</f>
        <v/>
      </c>
      <c r="F848" s="20" t="str">
        <f>IFERROR(INDEX(MasterTable[],MATCH(SearchResults[[#This Row],[Search Result]],MasterTable[Search Rank],0),4),"")</f>
        <v/>
      </c>
      <c r="G848" s="20" t="str">
        <f>IFERROR(INDEX(MasterTable[],MATCH(SearchResults[[#This Row],[Search Result]],MasterTable[Search Rank],0),5),"")</f>
        <v/>
      </c>
      <c r="H848" s="20" t="str">
        <f>IFERROR(INDEX(MasterTable[],MATCH(SearchResults[[#This Row],[Search Result]],MasterTable[Search Rank],0),6),"")</f>
        <v/>
      </c>
      <c r="I848" s="20" t="str">
        <f>IFERROR(INDEX(MasterTable[],MATCH(SearchResults[[#This Row],[Search Result]],MasterTable[Search Rank],0),7),"")</f>
        <v/>
      </c>
    </row>
    <row r="849" spans="2:9" ht="41.25" customHeight="1" x14ac:dyDescent="0.2">
      <c r="B849" s="4"/>
      <c r="C849" s="19" t="str">
        <f>IFERROR(INDEX(MasterTable[],MATCH(SearchResults[[#This Row],[Search Result]],MasterTable[Search Rank],0),1),"")</f>
        <v/>
      </c>
      <c r="D849" s="19" t="str">
        <f>IFERROR(INDEX(MasterTable[],MATCH(SearchResults[[#This Row],[Search Result]],MasterTable[Search Rank],0),2),"")</f>
        <v/>
      </c>
      <c r="E849" s="19" t="str">
        <f>IFERROR(INDEX(MasterTable[],MATCH(SearchResults[[#This Row],[Search Result]],MasterTable[Search Rank],0),3),"")</f>
        <v/>
      </c>
      <c r="F849" s="20" t="str">
        <f>IFERROR(INDEX(MasterTable[],MATCH(SearchResults[[#This Row],[Search Result]],MasterTable[Search Rank],0),4),"")</f>
        <v/>
      </c>
      <c r="G849" s="20" t="str">
        <f>IFERROR(INDEX(MasterTable[],MATCH(SearchResults[[#This Row],[Search Result]],MasterTable[Search Rank],0),5),"")</f>
        <v/>
      </c>
      <c r="H849" s="20" t="str">
        <f>IFERROR(INDEX(MasterTable[],MATCH(SearchResults[[#This Row],[Search Result]],MasterTable[Search Rank],0),6),"")</f>
        <v/>
      </c>
      <c r="I849" s="20" t="str">
        <f>IFERROR(INDEX(MasterTable[],MATCH(SearchResults[[#This Row],[Search Result]],MasterTable[Search Rank],0),7),"")</f>
        <v/>
      </c>
    </row>
    <row r="850" spans="2:9" ht="41.25" customHeight="1" x14ac:dyDescent="0.2">
      <c r="B850" s="4"/>
      <c r="C850" s="19" t="str">
        <f>IFERROR(INDEX(MasterTable[],MATCH(SearchResults[[#This Row],[Search Result]],MasterTable[Search Rank],0),1),"")</f>
        <v/>
      </c>
      <c r="D850" s="19" t="str">
        <f>IFERROR(INDEX(MasterTable[],MATCH(SearchResults[[#This Row],[Search Result]],MasterTable[Search Rank],0),2),"")</f>
        <v/>
      </c>
      <c r="E850" s="19" t="str">
        <f>IFERROR(INDEX(MasterTable[],MATCH(SearchResults[[#This Row],[Search Result]],MasterTable[Search Rank],0),3),"")</f>
        <v/>
      </c>
      <c r="F850" s="20" t="str">
        <f>IFERROR(INDEX(MasterTable[],MATCH(SearchResults[[#This Row],[Search Result]],MasterTable[Search Rank],0),4),"")</f>
        <v/>
      </c>
      <c r="G850" s="20" t="str">
        <f>IFERROR(INDEX(MasterTable[],MATCH(SearchResults[[#This Row],[Search Result]],MasterTable[Search Rank],0),5),"")</f>
        <v/>
      </c>
      <c r="H850" s="20" t="str">
        <f>IFERROR(INDEX(MasterTable[],MATCH(SearchResults[[#This Row],[Search Result]],MasterTable[Search Rank],0),6),"")</f>
        <v/>
      </c>
      <c r="I850" s="20" t="str">
        <f>IFERROR(INDEX(MasterTable[],MATCH(SearchResults[[#This Row],[Search Result]],MasterTable[Search Rank],0),7),"")</f>
        <v/>
      </c>
    </row>
    <row r="851" spans="2:9" ht="41.25" customHeight="1" x14ac:dyDescent="0.2">
      <c r="B851" s="4"/>
      <c r="C851" s="19" t="str">
        <f>IFERROR(INDEX(MasterTable[],MATCH(SearchResults[[#This Row],[Search Result]],MasterTable[Search Rank],0),1),"")</f>
        <v/>
      </c>
      <c r="D851" s="19" t="str">
        <f>IFERROR(INDEX(MasterTable[],MATCH(SearchResults[[#This Row],[Search Result]],MasterTable[Search Rank],0),2),"")</f>
        <v/>
      </c>
      <c r="E851" s="19" t="str">
        <f>IFERROR(INDEX(MasterTable[],MATCH(SearchResults[[#This Row],[Search Result]],MasterTable[Search Rank],0),3),"")</f>
        <v/>
      </c>
      <c r="F851" s="20" t="str">
        <f>IFERROR(INDEX(MasterTable[],MATCH(SearchResults[[#This Row],[Search Result]],MasterTable[Search Rank],0),4),"")</f>
        <v/>
      </c>
      <c r="G851" s="20" t="str">
        <f>IFERROR(INDEX(MasterTable[],MATCH(SearchResults[[#This Row],[Search Result]],MasterTable[Search Rank],0),5),"")</f>
        <v/>
      </c>
      <c r="H851" s="20" t="str">
        <f>IFERROR(INDEX(MasterTable[],MATCH(SearchResults[[#This Row],[Search Result]],MasterTable[Search Rank],0),6),"")</f>
        <v/>
      </c>
      <c r="I851" s="20" t="str">
        <f>IFERROR(INDEX(MasterTable[],MATCH(SearchResults[[#This Row],[Search Result]],MasterTable[Search Rank],0),7),"")</f>
        <v/>
      </c>
    </row>
    <row r="852" spans="2:9" ht="41.25" customHeight="1" x14ac:dyDescent="0.2">
      <c r="B852" s="4"/>
      <c r="C852" s="19" t="str">
        <f>IFERROR(INDEX(MasterTable[],MATCH(SearchResults[[#This Row],[Search Result]],MasterTable[Search Rank],0),1),"")</f>
        <v/>
      </c>
      <c r="D852" s="19" t="str">
        <f>IFERROR(INDEX(MasterTable[],MATCH(SearchResults[[#This Row],[Search Result]],MasterTable[Search Rank],0),2),"")</f>
        <v/>
      </c>
      <c r="E852" s="19" t="str">
        <f>IFERROR(INDEX(MasterTable[],MATCH(SearchResults[[#This Row],[Search Result]],MasterTable[Search Rank],0),3),"")</f>
        <v/>
      </c>
      <c r="F852" s="20" t="str">
        <f>IFERROR(INDEX(MasterTable[],MATCH(SearchResults[[#This Row],[Search Result]],MasterTable[Search Rank],0),4),"")</f>
        <v/>
      </c>
      <c r="G852" s="20" t="str">
        <f>IFERROR(INDEX(MasterTable[],MATCH(SearchResults[[#This Row],[Search Result]],MasterTable[Search Rank],0),5),"")</f>
        <v/>
      </c>
      <c r="H852" s="20" t="str">
        <f>IFERROR(INDEX(MasterTable[],MATCH(SearchResults[[#This Row],[Search Result]],MasterTable[Search Rank],0),6),"")</f>
        <v/>
      </c>
      <c r="I852" s="20" t="str">
        <f>IFERROR(INDEX(MasterTable[],MATCH(SearchResults[[#This Row],[Search Result]],MasterTable[Search Rank],0),7),"")</f>
        <v/>
      </c>
    </row>
    <row r="853" spans="2:9" ht="41.25" customHeight="1" x14ac:dyDescent="0.2">
      <c r="B853" s="4"/>
      <c r="C853" s="19" t="str">
        <f>IFERROR(INDEX(MasterTable[],MATCH(SearchResults[[#This Row],[Search Result]],MasterTable[Search Rank],0),1),"")</f>
        <v/>
      </c>
      <c r="D853" s="19" t="str">
        <f>IFERROR(INDEX(MasterTable[],MATCH(SearchResults[[#This Row],[Search Result]],MasterTable[Search Rank],0),2),"")</f>
        <v/>
      </c>
      <c r="E853" s="19" t="str">
        <f>IFERROR(INDEX(MasterTable[],MATCH(SearchResults[[#This Row],[Search Result]],MasterTable[Search Rank],0),3),"")</f>
        <v/>
      </c>
      <c r="F853" s="20" t="str">
        <f>IFERROR(INDEX(MasterTable[],MATCH(SearchResults[[#This Row],[Search Result]],MasterTable[Search Rank],0),4),"")</f>
        <v/>
      </c>
      <c r="G853" s="20" t="str">
        <f>IFERROR(INDEX(MasterTable[],MATCH(SearchResults[[#This Row],[Search Result]],MasterTable[Search Rank],0),5),"")</f>
        <v/>
      </c>
      <c r="H853" s="20" t="str">
        <f>IFERROR(INDEX(MasterTable[],MATCH(SearchResults[[#This Row],[Search Result]],MasterTable[Search Rank],0),6),"")</f>
        <v/>
      </c>
      <c r="I853" s="20" t="str">
        <f>IFERROR(INDEX(MasterTable[],MATCH(SearchResults[[#This Row],[Search Result]],MasterTable[Search Rank],0),7),"")</f>
        <v/>
      </c>
    </row>
    <row r="854" spans="2:9" ht="41.25" customHeight="1" x14ac:dyDescent="0.2">
      <c r="B854" s="4"/>
      <c r="C854" s="19" t="str">
        <f>IFERROR(INDEX(MasterTable[],MATCH(SearchResults[[#This Row],[Search Result]],MasterTable[Search Rank],0),1),"")</f>
        <v/>
      </c>
      <c r="D854" s="19" t="str">
        <f>IFERROR(INDEX(MasterTable[],MATCH(SearchResults[[#This Row],[Search Result]],MasterTable[Search Rank],0),2),"")</f>
        <v/>
      </c>
      <c r="E854" s="19" t="str">
        <f>IFERROR(INDEX(MasterTable[],MATCH(SearchResults[[#This Row],[Search Result]],MasterTable[Search Rank],0),3),"")</f>
        <v/>
      </c>
      <c r="F854" s="20" t="str">
        <f>IFERROR(INDEX(MasterTable[],MATCH(SearchResults[[#This Row],[Search Result]],MasterTable[Search Rank],0),4),"")</f>
        <v/>
      </c>
      <c r="G854" s="20" t="str">
        <f>IFERROR(INDEX(MasterTable[],MATCH(SearchResults[[#This Row],[Search Result]],MasterTable[Search Rank],0),5),"")</f>
        <v/>
      </c>
      <c r="H854" s="20" t="str">
        <f>IFERROR(INDEX(MasterTable[],MATCH(SearchResults[[#This Row],[Search Result]],MasterTable[Search Rank],0),6),"")</f>
        <v/>
      </c>
      <c r="I854" s="20" t="str">
        <f>IFERROR(INDEX(MasterTable[],MATCH(SearchResults[[#This Row],[Search Result]],MasterTable[Search Rank],0),7),"")</f>
        <v/>
      </c>
    </row>
    <row r="855" spans="2:9" ht="41.25" customHeight="1" x14ac:dyDescent="0.2">
      <c r="B855" s="4"/>
      <c r="C855" s="19" t="str">
        <f>IFERROR(INDEX(MasterTable[],MATCH(SearchResults[[#This Row],[Search Result]],MasterTable[Search Rank],0),1),"")</f>
        <v/>
      </c>
      <c r="D855" s="19" t="str">
        <f>IFERROR(INDEX(MasterTable[],MATCH(SearchResults[[#This Row],[Search Result]],MasterTable[Search Rank],0),2),"")</f>
        <v/>
      </c>
      <c r="E855" s="19" t="str">
        <f>IFERROR(INDEX(MasterTable[],MATCH(SearchResults[[#This Row],[Search Result]],MasterTable[Search Rank],0),3),"")</f>
        <v/>
      </c>
      <c r="F855" s="20" t="str">
        <f>IFERROR(INDEX(MasterTable[],MATCH(SearchResults[[#This Row],[Search Result]],MasterTable[Search Rank],0),4),"")</f>
        <v/>
      </c>
      <c r="G855" s="20" t="str">
        <f>IFERROR(INDEX(MasterTable[],MATCH(SearchResults[[#This Row],[Search Result]],MasterTable[Search Rank],0),5),"")</f>
        <v/>
      </c>
      <c r="H855" s="20" t="str">
        <f>IFERROR(INDEX(MasterTable[],MATCH(SearchResults[[#This Row],[Search Result]],MasterTable[Search Rank],0),6),"")</f>
        <v/>
      </c>
      <c r="I855" s="20" t="str">
        <f>IFERROR(INDEX(MasterTable[],MATCH(SearchResults[[#This Row],[Search Result]],MasterTable[Search Rank],0),7),"")</f>
        <v/>
      </c>
    </row>
    <row r="856" spans="2:9" ht="41.25" customHeight="1" x14ac:dyDescent="0.2">
      <c r="B856" s="4"/>
      <c r="C856" s="19" t="str">
        <f>IFERROR(INDEX(MasterTable[],MATCH(SearchResults[[#This Row],[Search Result]],MasterTable[Search Rank],0),1),"")</f>
        <v/>
      </c>
      <c r="D856" s="19" t="str">
        <f>IFERROR(INDEX(MasterTable[],MATCH(SearchResults[[#This Row],[Search Result]],MasterTable[Search Rank],0),2),"")</f>
        <v/>
      </c>
      <c r="E856" s="19" t="str">
        <f>IFERROR(INDEX(MasterTable[],MATCH(SearchResults[[#This Row],[Search Result]],MasterTable[Search Rank],0),3),"")</f>
        <v/>
      </c>
      <c r="F856" s="20" t="str">
        <f>IFERROR(INDEX(MasterTable[],MATCH(SearchResults[[#This Row],[Search Result]],MasterTable[Search Rank],0),4),"")</f>
        <v/>
      </c>
      <c r="G856" s="20" t="str">
        <f>IFERROR(INDEX(MasterTable[],MATCH(SearchResults[[#This Row],[Search Result]],MasterTable[Search Rank],0),5),"")</f>
        <v/>
      </c>
      <c r="H856" s="20" t="str">
        <f>IFERROR(INDEX(MasterTable[],MATCH(SearchResults[[#This Row],[Search Result]],MasterTable[Search Rank],0),6),"")</f>
        <v/>
      </c>
      <c r="I856" s="20" t="str">
        <f>IFERROR(INDEX(MasterTable[],MATCH(SearchResults[[#This Row],[Search Result]],MasterTable[Search Rank],0),7),"")</f>
        <v/>
      </c>
    </row>
    <row r="857" spans="2:9" ht="41.25" customHeight="1" x14ac:dyDescent="0.2">
      <c r="B857" s="4"/>
      <c r="C857" s="19" t="str">
        <f>IFERROR(INDEX(MasterTable[],MATCH(SearchResults[[#This Row],[Search Result]],MasterTable[Search Rank],0),1),"")</f>
        <v/>
      </c>
      <c r="D857" s="19" t="str">
        <f>IFERROR(INDEX(MasterTable[],MATCH(SearchResults[[#This Row],[Search Result]],MasterTable[Search Rank],0),2),"")</f>
        <v/>
      </c>
      <c r="E857" s="19" t="str">
        <f>IFERROR(INDEX(MasterTable[],MATCH(SearchResults[[#This Row],[Search Result]],MasterTable[Search Rank],0),3),"")</f>
        <v/>
      </c>
      <c r="F857" s="20" t="str">
        <f>IFERROR(INDEX(MasterTable[],MATCH(SearchResults[[#This Row],[Search Result]],MasterTable[Search Rank],0),4),"")</f>
        <v/>
      </c>
      <c r="G857" s="20" t="str">
        <f>IFERROR(INDEX(MasterTable[],MATCH(SearchResults[[#This Row],[Search Result]],MasterTable[Search Rank],0),5),"")</f>
        <v/>
      </c>
      <c r="H857" s="20" t="str">
        <f>IFERROR(INDEX(MasterTable[],MATCH(SearchResults[[#This Row],[Search Result]],MasterTable[Search Rank],0),6),"")</f>
        <v/>
      </c>
      <c r="I857" s="20" t="str">
        <f>IFERROR(INDEX(MasterTable[],MATCH(SearchResults[[#This Row],[Search Result]],MasterTable[Search Rank],0),7),"")</f>
        <v/>
      </c>
    </row>
    <row r="858" spans="2:9" ht="41.25" customHeight="1" x14ac:dyDescent="0.2">
      <c r="B858" s="4"/>
      <c r="C858" s="19" t="str">
        <f>IFERROR(INDEX(MasterTable[],MATCH(SearchResults[[#This Row],[Search Result]],MasterTable[Search Rank],0),1),"")</f>
        <v/>
      </c>
      <c r="D858" s="19" t="str">
        <f>IFERROR(INDEX(MasterTable[],MATCH(SearchResults[[#This Row],[Search Result]],MasterTable[Search Rank],0),2),"")</f>
        <v/>
      </c>
      <c r="E858" s="19" t="str">
        <f>IFERROR(INDEX(MasterTable[],MATCH(SearchResults[[#This Row],[Search Result]],MasterTable[Search Rank],0),3),"")</f>
        <v/>
      </c>
      <c r="F858" s="20" t="str">
        <f>IFERROR(INDEX(MasterTable[],MATCH(SearchResults[[#This Row],[Search Result]],MasterTable[Search Rank],0),4),"")</f>
        <v/>
      </c>
      <c r="G858" s="20" t="str">
        <f>IFERROR(INDEX(MasterTable[],MATCH(SearchResults[[#This Row],[Search Result]],MasterTable[Search Rank],0),5),"")</f>
        <v/>
      </c>
      <c r="H858" s="20" t="str">
        <f>IFERROR(INDEX(MasterTable[],MATCH(SearchResults[[#This Row],[Search Result]],MasterTable[Search Rank],0),6),"")</f>
        <v/>
      </c>
      <c r="I858" s="20" t="str">
        <f>IFERROR(INDEX(MasterTable[],MATCH(SearchResults[[#This Row],[Search Result]],MasterTable[Search Rank],0),7),"")</f>
        <v/>
      </c>
    </row>
    <row r="859" spans="2:9" ht="41.25" customHeight="1" x14ac:dyDescent="0.2">
      <c r="B859" s="4"/>
      <c r="C859" s="19" t="str">
        <f>IFERROR(INDEX(MasterTable[],MATCH(SearchResults[[#This Row],[Search Result]],MasterTable[Search Rank],0),1),"")</f>
        <v/>
      </c>
      <c r="D859" s="19" t="str">
        <f>IFERROR(INDEX(MasterTable[],MATCH(SearchResults[[#This Row],[Search Result]],MasterTable[Search Rank],0),2),"")</f>
        <v/>
      </c>
      <c r="E859" s="19" t="str">
        <f>IFERROR(INDEX(MasterTable[],MATCH(SearchResults[[#This Row],[Search Result]],MasterTable[Search Rank],0),3),"")</f>
        <v/>
      </c>
      <c r="F859" s="20" t="str">
        <f>IFERROR(INDEX(MasterTable[],MATCH(SearchResults[[#This Row],[Search Result]],MasterTable[Search Rank],0),4),"")</f>
        <v/>
      </c>
      <c r="G859" s="20" t="str">
        <f>IFERROR(INDEX(MasterTable[],MATCH(SearchResults[[#This Row],[Search Result]],MasterTable[Search Rank],0),5),"")</f>
        <v/>
      </c>
      <c r="H859" s="20" t="str">
        <f>IFERROR(INDEX(MasterTable[],MATCH(SearchResults[[#This Row],[Search Result]],MasterTable[Search Rank],0),6),"")</f>
        <v/>
      </c>
      <c r="I859" s="20" t="str">
        <f>IFERROR(INDEX(MasterTable[],MATCH(SearchResults[[#This Row],[Search Result]],MasterTable[Search Rank],0),7),"")</f>
        <v/>
      </c>
    </row>
    <row r="860" spans="2:9" ht="41.25" customHeight="1" x14ac:dyDescent="0.2">
      <c r="B860" s="4"/>
      <c r="C860" s="19" t="str">
        <f>IFERROR(INDEX(MasterTable[],MATCH(SearchResults[[#This Row],[Search Result]],MasterTable[Search Rank],0),1),"")</f>
        <v/>
      </c>
      <c r="D860" s="19" t="str">
        <f>IFERROR(INDEX(MasterTable[],MATCH(SearchResults[[#This Row],[Search Result]],MasterTable[Search Rank],0),2),"")</f>
        <v/>
      </c>
      <c r="E860" s="19" t="str">
        <f>IFERROR(INDEX(MasterTable[],MATCH(SearchResults[[#This Row],[Search Result]],MasterTable[Search Rank],0),3),"")</f>
        <v/>
      </c>
      <c r="F860" s="20" t="str">
        <f>IFERROR(INDEX(MasterTable[],MATCH(SearchResults[[#This Row],[Search Result]],MasterTable[Search Rank],0),4),"")</f>
        <v/>
      </c>
      <c r="G860" s="20" t="str">
        <f>IFERROR(INDEX(MasterTable[],MATCH(SearchResults[[#This Row],[Search Result]],MasterTable[Search Rank],0),5),"")</f>
        <v/>
      </c>
      <c r="H860" s="20" t="str">
        <f>IFERROR(INDEX(MasterTable[],MATCH(SearchResults[[#This Row],[Search Result]],MasterTable[Search Rank],0),6),"")</f>
        <v/>
      </c>
      <c r="I860" s="20" t="str">
        <f>IFERROR(INDEX(MasterTable[],MATCH(SearchResults[[#This Row],[Search Result]],MasterTable[Search Rank],0),7),"")</f>
        <v/>
      </c>
    </row>
    <row r="861" spans="2:9" ht="41.25" customHeight="1" x14ac:dyDescent="0.2">
      <c r="B861" s="4"/>
      <c r="C861" s="19" t="str">
        <f>IFERROR(INDEX(MasterTable[],MATCH(SearchResults[[#This Row],[Search Result]],MasterTable[Search Rank],0),1),"")</f>
        <v/>
      </c>
      <c r="D861" s="19" t="str">
        <f>IFERROR(INDEX(MasterTable[],MATCH(SearchResults[[#This Row],[Search Result]],MasterTable[Search Rank],0),2),"")</f>
        <v/>
      </c>
      <c r="E861" s="19" t="str">
        <f>IFERROR(INDEX(MasterTable[],MATCH(SearchResults[[#This Row],[Search Result]],MasterTable[Search Rank],0),3),"")</f>
        <v/>
      </c>
      <c r="F861" s="20" t="str">
        <f>IFERROR(INDEX(MasterTable[],MATCH(SearchResults[[#This Row],[Search Result]],MasterTable[Search Rank],0),4),"")</f>
        <v/>
      </c>
      <c r="G861" s="20" t="str">
        <f>IFERROR(INDEX(MasterTable[],MATCH(SearchResults[[#This Row],[Search Result]],MasterTable[Search Rank],0),5),"")</f>
        <v/>
      </c>
      <c r="H861" s="20" t="str">
        <f>IFERROR(INDEX(MasterTable[],MATCH(SearchResults[[#This Row],[Search Result]],MasterTable[Search Rank],0),6),"")</f>
        <v/>
      </c>
      <c r="I861" s="20" t="str">
        <f>IFERROR(INDEX(MasterTable[],MATCH(SearchResults[[#This Row],[Search Result]],MasterTable[Search Rank],0),7),"")</f>
        <v/>
      </c>
    </row>
    <row r="862" spans="2:9" ht="41.25" customHeight="1" x14ac:dyDescent="0.2">
      <c r="B862" s="4"/>
      <c r="C862" s="19" t="str">
        <f>IFERROR(INDEX(MasterTable[],MATCH(SearchResults[[#This Row],[Search Result]],MasterTable[Search Rank],0),1),"")</f>
        <v/>
      </c>
      <c r="D862" s="19" t="str">
        <f>IFERROR(INDEX(MasterTable[],MATCH(SearchResults[[#This Row],[Search Result]],MasterTable[Search Rank],0),2),"")</f>
        <v/>
      </c>
      <c r="E862" s="19" t="str">
        <f>IFERROR(INDEX(MasterTable[],MATCH(SearchResults[[#This Row],[Search Result]],MasterTable[Search Rank],0),3),"")</f>
        <v/>
      </c>
      <c r="F862" s="20" t="str">
        <f>IFERROR(INDEX(MasterTable[],MATCH(SearchResults[[#This Row],[Search Result]],MasterTable[Search Rank],0),4),"")</f>
        <v/>
      </c>
      <c r="G862" s="20" t="str">
        <f>IFERROR(INDEX(MasterTable[],MATCH(SearchResults[[#This Row],[Search Result]],MasterTable[Search Rank],0),5),"")</f>
        <v/>
      </c>
      <c r="H862" s="20" t="str">
        <f>IFERROR(INDEX(MasterTable[],MATCH(SearchResults[[#This Row],[Search Result]],MasterTable[Search Rank],0),6),"")</f>
        <v/>
      </c>
      <c r="I862" s="20" t="str">
        <f>IFERROR(INDEX(MasterTable[],MATCH(SearchResults[[#This Row],[Search Result]],MasterTable[Search Rank],0),7),"")</f>
        <v/>
      </c>
    </row>
    <row r="863" spans="2:9" ht="41.25" customHeight="1" x14ac:dyDescent="0.2">
      <c r="B863" s="4"/>
      <c r="C863" s="19" t="str">
        <f>IFERROR(INDEX(MasterTable[],MATCH(SearchResults[[#This Row],[Search Result]],MasterTable[Search Rank],0),1),"")</f>
        <v/>
      </c>
      <c r="D863" s="19" t="str">
        <f>IFERROR(INDEX(MasterTable[],MATCH(SearchResults[[#This Row],[Search Result]],MasterTable[Search Rank],0),2),"")</f>
        <v/>
      </c>
      <c r="E863" s="19" t="str">
        <f>IFERROR(INDEX(MasterTable[],MATCH(SearchResults[[#This Row],[Search Result]],MasterTable[Search Rank],0),3),"")</f>
        <v/>
      </c>
      <c r="F863" s="20" t="str">
        <f>IFERROR(INDEX(MasterTable[],MATCH(SearchResults[[#This Row],[Search Result]],MasterTable[Search Rank],0),4),"")</f>
        <v/>
      </c>
      <c r="G863" s="20" t="str">
        <f>IFERROR(INDEX(MasterTable[],MATCH(SearchResults[[#This Row],[Search Result]],MasterTable[Search Rank],0),5),"")</f>
        <v/>
      </c>
      <c r="H863" s="20" t="str">
        <f>IFERROR(INDEX(MasterTable[],MATCH(SearchResults[[#This Row],[Search Result]],MasterTable[Search Rank],0),6),"")</f>
        <v/>
      </c>
      <c r="I863" s="20" t="str">
        <f>IFERROR(INDEX(MasterTable[],MATCH(SearchResults[[#This Row],[Search Result]],MasterTable[Search Rank],0),7),"")</f>
        <v/>
      </c>
    </row>
    <row r="864" spans="2:9" ht="41.25" customHeight="1" x14ac:dyDescent="0.2">
      <c r="B864" s="4"/>
      <c r="C864" s="19" t="str">
        <f>IFERROR(INDEX(MasterTable[],MATCH(SearchResults[[#This Row],[Search Result]],MasterTable[Search Rank],0),1),"")</f>
        <v/>
      </c>
      <c r="D864" s="19" t="str">
        <f>IFERROR(INDEX(MasterTable[],MATCH(SearchResults[[#This Row],[Search Result]],MasterTable[Search Rank],0),2),"")</f>
        <v/>
      </c>
      <c r="E864" s="19" t="str">
        <f>IFERROR(INDEX(MasterTable[],MATCH(SearchResults[[#This Row],[Search Result]],MasterTable[Search Rank],0),3),"")</f>
        <v/>
      </c>
      <c r="F864" s="20" t="str">
        <f>IFERROR(INDEX(MasterTable[],MATCH(SearchResults[[#This Row],[Search Result]],MasterTable[Search Rank],0),4),"")</f>
        <v/>
      </c>
      <c r="G864" s="20" t="str">
        <f>IFERROR(INDEX(MasterTable[],MATCH(SearchResults[[#This Row],[Search Result]],MasterTable[Search Rank],0),5),"")</f>
        <v/>
      </c>
      <c r="H864" s="20" t="str">
        <f>IFERROR(INDEX(MasterTable[],MATCH(SearchResults[[#This Row],[Search Result]],MasterTable[Search Rank],0),6),"")</f>
        <v/>
      </c>
      <c r="I864" s="20" t="str">
        <f>IFERROR(INDEX(MasterTable[],MATCH(SearchResults[[#This Row],[Search Result]],MasterTable[Search Rank],0),7),"")</f>
        <v/>
      </c>
    </row>
    <row r="865" spans="2:9" ht="41.25" customHeight="1" x14ac:dyDescent="0.2">
      <c r="B865" s="4"/>
      <c r="C865" s="19" t="str">
        <f>IFERROR(INDEX(MasterTable[],MATCH(SearchResults[[#This Row],[Search Result]],MasterTable[Search Rank],0),1),"")</f>
        <v/>
      </c>
      <c r="D865" s="19" t="str">
        <f>IFERROR(INDEX(MasterTable[],MATCH(SearchResults[[#This Row],[Search Result]],MasterTable[Search Rank],0),2),"")</f>
        <v/>
      </c>
      <c r="E865" s="19" t="str">
        <f>IFERROR(INDEX(MasterTable[],MATCH(SearchResults[[#This Row],[Search Result]],MasterTable[Search Rank],0),3),"")</f>
        <v/>
      </c>
      <c r="F865" s="20" t="str">
        <f>IFERROR(INDEX(MasterTable[],MATCH(SearchResults[[#This Row],[Search Result]],MasterTable[Search Rank],0),4),"")</f>
        <v/>
      </c>
      <c r="G865" s="20" t="str">
        <f>IFERROR(INDEX(MasterTable[],MATCH(SearchResults[[#This Row],[Search Result]],MasterTable[Search Rank],0),5),"")</f>
        <v/>
      </c>
      <c r="H865" s="20" t="str">
        <f>IFERROR(INDEX(MasterTable[],MATCH(SearchResults[[#This Row],[Search Result]],MasterTable[Search Rank],0),6),"")</f>
        <v/>
      </c>
      <c r="I865" s="20" t="str">
        <f>IFERROR(INDEX(MasterTable[],MATCH(SearchResults[[#This Row],[Search Result]],MasterTable[Search Rank],0),7),"")</f>
        <v/>
      </c>
    </row>
    <row r="866" spans="2:9" ht="41.25" customHeight="1" x14ac:dyDescent="0.2">
      <c r="B866" s="4"/>
      <c r="C866" s="19" t="str">
        <f>IFERROR(INDEX(MasterTable[],MATCH(SearchResults[[#This Row],[Search Result]],MasterTable[Search Rank],0),1),"")</f>
        <v/>
      </c>
      <c r="D866" s="19" t="str">
        <f>IFERROR(INDEX(MasterTable[],MATCH(SearchResults[[#This Row],[Search Result]],MasterTable[Search Rank],0),2),"")</f>
        <v/>
      </c>
      <c r="E866" s="19" t="str">
        <f>IFERROR(INDEX(MasterTable[],MATCH(SearchResults[[#This Row],[Search Result]],MasterTable[Search Rank],0),3),"")</f>
        <v/>
      </c>
      <c r="F866" s="20" t="str">
        <f>IFERROR(INDEX(MasterTable[],MATCH(SearchResults[[#This Row],[Search Result]],MasterTable[Search Rank],0),4),"")</f>
        <v/>
      </c>
      <c r="G866" s="20" t="str">
        <f>IFERROR(INDEX(MasterTable[],MATCH(SearchResults[[#This Row],[Search Result]],MasterTable[Search Rank],0),5),"")</f>
        <v/>
      </c>
      <c r="H866" s="20" t="str">
        <f>IFERROR(INDEX(MasterTable[],MATCH(SearchResults[[#This Row],[Search Result]],MasterTable[Search Rank],0),6),"")</f>
        <v/>
      </c>
      <c r="I866" s="20" t="str">
        <f>IFERROR(INDEX(MasterTable[],MATCH(SearchResults[[#This Row],[Search Result]],MasterTable[Search Rank],0),7),"")</f>
        <v/>
      </c>
    </row>
    <row r="867" spans="2:9" ht="41.25" customHeight="1" x14ac:dyDescent="0.2">
      <c r="B867" s="4"/>
      <c r="C867" s="19" t="str">
        <f>IFERROR(INDEX(MasterTable[],MATCH(SearchResults[[#This Row],[Search Result]],MasterTable[Search Rank],0),1),"")</f>
        <v/>
      </c>
      <c r="D867" s="19" t="str">
        <f>IFERROR(INDEX(MasterTable[],MATCH(SearchResults[[#This Row],[Search Result]],MasterTable[Search Rank],0),2),"")</f>
        <v/>
      </c>
      <c r="E867" s="19" t="str">
        <f>IFERROR(INDEX(MasterTable[],MATCH(SearchResults[[#This Row],[Search Result]],MasterTable[Search Rank],0),3),"")</f>
        <v/>
      </c>
      <c r="F867" s="20" t="str">
        <f>IFERROR(INDEX(MasterTable[],MATCH(SearchResults[[#This Row],[Search Result]],MasterTable[Search Rank],0),4),"")</f>
        <v/>
      </c>
      <c r="G867" s="20" t="str">
        <f>IFERROR(INDEX(MasterTable[],MATCH(SearchResults[[#This Row],[Search Result]],MasterTable[Search Rank],0),5),"")</f>
        <v/>
      </c>
      <c r="H867" s="20" t="str">
        <f>IFERROR(INDEX(MasterTable[],MATCH(SearchResults[[#This Row],[Search Result]],MasterTable[Search Rank],0),6),"")</f>
        <v/>
      </c>
      <c r="I867" s="20" t="str">
        <f>IFERROR(INDEX(MasterTable[],MATCH(SearchResults[[#This Row],[Search Result]],MasterTable[Search Rank],0),7),"")</f>
        <v/>
      </c>
    </row>
    <row r="868" spans="2:9" ht="41.25" customHeight="1" x14ac:dyDescent="0.2">
      <c r="B868" s="4"/>
      <c r="C868" s="19" t="str">
        <f>IFERROR(INDEX(MasterTable[],MATCH(SearchResults[[#This Row],[Search Result]],MasterTable[Search Rank],0),1),"")</f>
        <v/>
      </c>
      <c r="D868" s="19" t="str">
        <f>IFERROR(INDEX(MasterTable[],MATCH(SearchResults[[#This Row],[Search Result]],MasterTable[Search Rank],0),2),"")</f>
        <v/>
      </c>
      <c r="E868" s="19" t="str">
        <f>IFERROR(INDEX(MasterTable[],MATCH(SearchResults[[#This Row],[Search Result]],MasterTable[Search Rank],0),3),"")</f>
        <v/>
      </c>
      <c r="F868" s="20" t="str">
        <f>IFERROR(INDEX(MasterTable[],MATCH(SearchResults[[#This Row],[Search Result]],MasterTable[Search Rank],0),4),"")</f>
        <v/>
      </c>
      <c r="G868" s="20" t="str">
        <f>IFERROR(INDEX(MasterTable[],MATCH(SearchResults[[#This Row],[Search Result]],MasterTable[Search Rank],0),5),"")</f>
        <v/>
      </c>
      <c r="H868" s="20" t="str">
        <f>IFERROR(INDEX(MasterTable[],MATCH(SearchResults[[#This Row],[Search Result]],MasterTable[Search Rank],0),6),"")</f>
        <v/>
      </c>
      <c r="I868" s="20" t="str">
        <f>IFERROR(INDEX(MasterTable[],MATCH(SearchResults[[#This Row],[Search Result]],MasterTable[Search Rank],0),7),"")</f>
        <v/>
      </c>
    </row>
    <row r="869" spans="2:9" ht="41.25" customHeight="1" x14ac:dyDescent="0.2">
      <c r="B869" s="4"/>
      <c r="C869" s="19" t="str">
        <f>IFERROR(INDEX(MasterTable[],MATCH(SearchResults[[#This Row],[Search Result]],MasterTable[Search Rank],0),1),"")</f>
        <v/>
      </c>
      <c r="D869" s="19" t="str">
        <f>IFERROR(INDEX(MasterTable[],MATCH(SearchResults[[#This Row],[Search Result]],MasterTable[Search Rank],0),2),"")</f>
        <v/>
      </c>
      <c r="E869" s="19" t="str">
        <f>IFERROR(INDEX(MasterTable[],MATCH(SearchResults[[#This Row],[Search Result]],MasterTable[Search Rank],0),3),"")</f>
        <v/>
      </c>
      <c r="F869" s="20" t="str">
        <f>IFERROR(INDEX(MasterTable[],MATCH(SearchResults[[#This Row],[Search Result]],MasterTable[Search Rank],0),4),"")</f>
        <v/>
      </c>
      <c r="G869" s="20" t="str">
        <f>IFERROR(INDEX(MasterTable[],MATCH(SearchResults[[#This Row],[Search Result]],MasterTable[Search Rank],0),5),"")</f>
        <v/>
      </c>
      <c r="H869" s="20" t="str">
        <f>IFERROR(INDEX(MasterTable[],MATCH(SearchResults[[#This Row],[Search Result]],MasterTable[Search Rank],0),6),"")</f>
        <v/>
      </c>
      <c r="I869" s="20" t="str">
        <f>IFERROR(INDEX(MasterTable[],MATCH(SearchResults[[#This Row],[Search Result]],MasterTable[Search Rank],0),7),"")</f>
        <v/>
      </c>
    </row>
    <row r="870" spans="2:9" ht="41.25" customHeight="1" x14ac:dyDescent="0.2">
      <c r="B870" s="4"/>
      <c r="C870" s="19" t="str">
        <f>IFERROR(INDEX(MasterTable[],MATCH(SearchResults[[#This Row],[Search Result]],MasterTable[Search Rank],0),1),"")</f>
        <v/>
      </c>
      <c r="D870" s="19" t="str">
        <f>IFERROR(INDEX(MasterTable[],MATCH(SearchResults[[#This Row],[Search Result]],MasterTable[Search Rank],0),2),"")</f>
        <v/>
      </c>
      <c r="E870" s="19" t="str">
        <f>IFERROR(INDEX(MasterTable[],MATCH(SearchResults[[#This Row],[Search Result]],MasterTable[Search Rank],0),3),"")</f>
        <v/>
      </c>
      <c r="F870" s="20" t="str">
        <f>IFERROR(INDEX(MasterTable[],MATCH(SearchResults[[#This Row],[Search Result]],MasterTable[Search Rank],0),4),"")</f>
        <v/>
      </c>
      <c r="G870" s="20" t="str">
        <f>IFERROR(INDEX(MasterTable[],MATCH(SearchResults[[#This Row],[Search Result]],MasterTable[Search Rank],0),5),"")</f>
        <v/>
      </c>
      <c r="H870" s="20" t="str">
        <f>IFERROR(INDEX(MasterTable[],MATCH(SearchResults[[#This Row],[Search Result]],MasterTable[Search Rank],0),6),"")</f>
        <v/>
      </c>
      <c r="I870" s="20" t="str">
        <f>IFERROR(INDEX(MasterTable[],MATCH(SearchResults[[#This Row],[Search Result]],MasterTable[Search Rank],0),7),"")</f>
        <v/>
      </c>
    </row>
    <row r="871" spans="2:9" ht="41.25" customHeight="1" x14ac:dyDescent="0.2">
      <c r="B871" s="4"/>
      <c r="C871" s="19" t="str">
        <f>IFERROR(INDEX(MasterTable[],MATCH(SearchResults[[#This Row],[Search Result]],MasterTable[Search Rank],0),1),"")</f>
        <v/>
      </c>
      <c r="D871" s="19" t="str">
        <f>IFERROR(INDEX(MasterTable[],MATCH(SearchResults[[#This Row],[Search Result]],MasterTable[Search Rank],0),2),"")</f>
        <v/>
      </c>
      <c r="E871" s="19" t="str">
        <f>IFERROR(INDEX(MasterTable[],MATCH(SearchResults[[#This Row],[Search Result]],MasterTable[Search Rank],0),3),"")</f>
        <v/>
      </c>
      <c r="F871" s="20" t="str">
        <f>IFERROR(INDEX(MasterTable[],MATCH(SearchResults[[#This Row],[Search Result]],MasterTable[Search Rank],0),4),"")</f>
        <v/>
      </c>
      <c r="G871" s="20" t="str">
        <f>IFERROR(INDEX(MasterTable[],MATCH(SearchResults[[#This Row],[Search Result]],MasterTable[Search Rank],0),5),"")</f>
        <v/>
      </c>
      <c r="H871" s="20" t="str">
        <f>IFERROR(INDEX(MasterTable[],MATCH(SearchResults[[#This Row],[Search Result]],MasterTable[Search Rank],0),6),"")</f>
        <v/>
      </c>
      <c r="I871" s="20" t="str">
        <f>IFERROR(INDEX(MasterTable[],MATCH(SearchResults[[#This Row],[Search Result]],MasterTable[Search Rank],0),7),"")</f>
        <v/>
      </c>
    </row>
    <row r="872" spans="2:9" ht="41.25" customHeight="1" x14ac:dyDescent="0.2">
      <c r="B872" s="4"/>
      <c r="C872" s="19" t="str">
        <f>IFERROR(INDEX(MasterTable[],MATCH(SearchResults[[#This Row],[Search Result]],MasterTable[Search Rank],0),1),"")</f>
        <v/>
      </c>
      <c r="D872" s="19" t="str">
        <f>IFERROR(INDEX(MasterTable[],MATCH(SearchResults[[#This Row],[Search Result]],MasterTable[Search Rank],0),2),"")</f>
        <v/>
      </c>
      <c r="E872" s="19" t="str">
        <f>IFERROR(INDEX(MasterTable[],MATCH(SearchResults[[#This Row],[Search Result]],MasterTable[Search Rank],0),3),"")</f>
        <v/>
      </c>
      <c r="F872" s="20" t="str">
        <f>IFERROR(INDEX(MasterTable[],MATCH(SearchResults[[#This Row],[Search Result]],MasterTable[Search Rank],0),4),"")</f>
        <v/>
      </c>
      <c r="G872" s="20" t="str">
        <f>IFERROR(INDEX(MasterTable[],MATCH(SearchResults[[#This Row],[Search Result]],MasterTable[Search Rank],0),5),"")</f>
        <v/>
      </c>
      <c r="H872" s="20" t="str">
        <f>IFERROR(INDEX(MasterTable[],MATCH(SearchResults[[#This Row],[Search Result]],MasterTable[Search Rank],0),6),"")</f>
        <v/>
      </c>
      <c r="I872" s="20" t="str">
        <f>IFERROR(INDEX(MasterTable[],MATCH(SearchResults[[#This Row],[Search Result]],MasterTable[Search Rank],0),7),"")</f>
        <v/>
      </c>
    </row>
    <row r="873" spans="2:9" ht="41.25" customHeight="1" x14ac:dyDescent="0.2">
      <c r="B873" s="4"/>
      <c r="C873" s="19" t="str">
        <f>IFERROR(INDEX(MasterTable[],MATCH(SearchResults[[#This Row],[Search Result]],MasterTable[Search Rank],0),1),"")</f>
        <v/>
      </c>
      <c r="D873" s="19" t="str">
        <f>IFERROR(INDEX(MasterTable[],MATCH(SearchResults[[#This Row],[Search Result]],MasterTable[Search Rank],0),2),"")</f>
        <v/>
      </c>
      <c r="E873" s="19" t="str">
        <f>IFERROR(INDEX(MasterTable[],MATCH(SearchResults[[#This Row],[Search Result]],MasterTable[Search Rank],0),3),"")</f>
        <v/>
      </c>
      <c r="F873" s="20" t="str">
        <f>IFERROR(INDEX(MasterTable[],MATCH(SearchResults[[#This Row],[Search Result]],MasterTable[Search Rank],0),4),"")</f>
        <v/>
      </c>
      <c r="G873" s="20" t="str">
        <f>IFERROR(INDEX(MasterTable[],MATCH(SearchResults[[#This Row],[Search Result]],MasterTable[Search Rank],0),5),"")</f>
        <v/>
      </c>
      <c r="H873" s="20" t="str">
        <f>IFERROR(INDEX(MasterTable[],MATCH(SearchResults[[#This Row],[Search Result]],MasterTable[Search Rank],0),6),"")</f>
        <v/>
      </c>
      <c r="I873" s="20" t="str">
        <f>IFERROR(INDEX(MasterTable[],MATCH(SearchResults[[#This Row],[Search Result]],MasterTable[Search Rank],0),7),"")</f>
        <v/>
      </c>
    </row>
    <row r="874" spans="2:9" ht="41.25" customHeight="1" x14ac:dyDescent="0.2">
      <c r="B874" s="4"/>
      <c r="C874" s="19" t="str">
        <f>IFERROR(INDEX(MasterTable[],MATCH(SearchResults[[#This Row],[Search Result]],MasterTable[Search Rank],0),1),"")</f>
        <v/>
      </c>
      <c r="D874" s="19" t="str">
        <f>IFERROR(INDEX(MasterTable[],MATCH(SearchResults[[#This Row],[Search Result]],MasterTable[Search Rank],0),2),"")</f>
        <v/>
      </c>
      <c r="E874" s="19" t="str">
        <f>IFERROR(INDEX(MasterTable[],MATCH(SearchResults[[#This Row],[Search Result]],MasterTable[Search Rank],0),3),"")</f>
        <v/>
      </c>
      <c r="F874" s="20" t="str">
        <f>IFERROR(INDEX(MasterTable[],MATCH(SearchResults[[#This Row],[Search Result]],MasterTable[Search Rank],0),4),"")</f>
        <v/>
      </c>
      <c r="G874" s="20" t="str">
        <f>IFERROR(INDEX(MasterTable[],MATCH(SearchResults[[#This Row],[Search Result]],MasterTable[Search Rank],0),5),"")</f>
        <v/>
      </c>
      <c r="H874" s="20" t="str">
        <f>IFERROR(INDEX(MasterTable[],MATCH(SearchResults[[#This Row],[Search Result]],MasterTable[Search Rank],0),6),"")</f>
        <v/>
      </c>
      <c r="I874" s="20" t="str">
        <f>IFERROR(INDEX(MasterTable[],MATCH(SearchResults[[#This Row],[Search Result]],MasterTable[Search Rank],0),7),"")</f>
        <v/>
      </c>
    </row>
    <row r="875" spans="2:9" ht="41.25" customHeight="1" x14ac:dyDescent="0.2">
      <c r="B875" s="4"/>
      <c r="C875" s="19" t="str">
        <f>IFERROR(INDEX(MasterTable[],MATCH(SearchResults[[#This Row],[Search Result]],MasterTable[Search Rank],0),1),"")</f>
        <v/>
      </c>
      <c r="D875" s="19" t="str">
        <f>IFERROR(INDEX(MasterTable[],MATCH(SearchResults[[#This Row],[Search Result]],MasterTable[Search Rank],0),2),"")</f>
        <v/>
      </c>
      <c r="E875" s="19" t="str">
        <f>IFERROR(INDEX(MasterTable[],MATCH(SearchResults[[#This Row],[Search Result]],MasterTable[Search Rank],0),3),"")</f>
        <v/>
      </c>
      <c r="F875" s="20" t="str">
        <f>IFERROR(INDEX(MasterTable[],MATCH(SearchResults[[#This Row],[Search Result]],MasterTable[Search Rank],0),4),"")</f>
        <v/>
      </c>
      <c r="G875" s="20" t="str">
        <f>IFERROR(INDEX(MasterTable[],MATCH(SearchResults[[#This Row],[Search Result]],MasterTable[Search Rank],0),5),"")</f>
        <v/>
      </c>
      <c r="H875" s="20" t="str">
        <f>IFERROR(INDEX(MasterTable[],MATCH(SearchResults[[#This Row],[Search Result]],MasterTable[Search Rank],0),6),"")</f>
        <v/>
      </c>
      <c r="I875" s="20" t="str">
        <f>IFERROR(INDEX(MasterTable[],MATCH(SearchResults[[#This Row],[Search Result]],MasterTable[Search Rank],0),7),"")</f>
        <v/>
      </c>
    </row>
    <row r="876" spans="2:9" ht="41.25" customHeight="1" x14ac:dyDescent="0.2">
      <c r="B876" s="4"/>
      <c r="C876" s="19" t="str">
        <f>IFERROR(INDEX(MasterTable[],MATCH(SearchResults[[#This Row],[Search Result]],MasterTable[Search Rank],0),1),"")</f>
        <v/>
      </c>
      <c r="D876" s="19" t="str">
        <f>IFERROR(INDEX(MasterTable[],MATCH(SearchResults[[#This Row],[Search Result]],MasterTable[Search Rank],0),2),"")</f>
        <v/>
      </c>
      <c r="E876" s="19" t="str">
        <f>IFERROR(INDEX(MasterTable[],MATCH(SearchResults[[#This Row],[Search Result]],MasterTable[Search Rank],0),3),"")</f>
        <v/>
      </c>
      <c r="F876" s="20" t="str">
        <f>IFERROR(INDEX(MasterTable[],MATCH(SearchResults[[#This Row],[Search Result]],MasterTable[Search Rank],0),4),"")</f>
        <v/>
      </c>
      <c r="G876" s="20" t="str">
        <f>IFERROR(INDEX(MasterTable[],MATCH(SearchResults[[#This Row],[Search Result]],MasterTable[Search Rank],0),5),"")</f>
        <v/>
      </c>
      <c r="H876" s="20" t="str">
        <f>IFERROR(INDEX(MasterTable[],MATCH(SearchResults[[#This Row],[Search Result]],MasterTable[Search Rank],0),6),"")</f>
        <v/>
      </c>
      <c r="I876" s="20" t="str">
        <f>IFERROR(INDEX(MasterTable[],MATCH(SearchResults[[#This Row],[Search Result]],MasterTable[Search Rank],0),7),"")</f>
        <v/>
      </c>
    </row>
    <row r="877" spans="2:9" ht="41.25" customHeight="1" x14ac:dyDescent="0.2">
      <c r="B877" s="4"/>
      <c r="C877" s="19" t="str">
        <f>IFERROR(INDEX(MasterTable[],MATCH(SearchResults[[#This Row],[Search Result]],MasterTable[Search Rank],0),1),"")</f>
        <v/>
      </c>
      <c r="D877" s="19" t="str">
        <f>IFERROR(INDEX(MasterTable[],MATCH(SearchResults[[#This Row],[Search Result]],MasterTable[Search Rank],0),2),"")</f>
        <v/>
      </c>
      <c r="E877" s="19" t="str">
        <f>IFERROR(INDEX(MasterTable[],MATCH(SearchResults[[#This Row],[Search Result]],MasterTable[Search Rank],0),3),"")</f>
        <v/>
      </c>
      <c r="F877" s="20" t="str">
        <f>IFERROR(INDEX(MasterTable[],MATCH(SearchResults[[#This Row],[Search Result]],MasterTable[Search Rank],0),4),"")</f>
        <v/>
      </c>
      <c r="G877" s="20" t="str">
        <f>IFERROR(INDEX(MasterTable[],MATCH(SearchResults[[#This Row],[Search Result]],MasterTable[Search Rank],0),5),"")</f>
        <v/>
      </c>
      <c r="H877" s="20" t="str">
        <f>IFERROR(INDEX(MasterTable[],MATCH(SearchResults[[#This Row],[Search Result]],MasterTable[Search Rank],0),6),"")</f>
        <v/>
      </c>
      <c r="I877" s="20" t="str">
        <f>IFERROR(INDEX(MasterTable[],MATCH(SearchResults[[#This Row],[Search Result]],MasterTable[Search Rank],0),7),"")</f>
        <v/>
      </c>
    </row>
    <row r="878" spans="2:9" ht="41.25" customHeight="1" x14ac:dyDescent="0.2">
      <c r="B878" s="4"/>
      <c r="C878" s="19" t="str">
        <f>IFERROR(INDEX(MasterTable[],MATCH(SearchResults[[#This Row],[Search Result]],MasterTable[Search Rank],0),1),"")</f>
        <v/>
      </c>
      <c r="D878" s="19" t="str">
        <f>IFERROR(INDEX(MasterTable[],MATCH(SearchResults[[#This Row],[Search Result]],MasterTable[Search Rank],0),2),"")</f>
        <v/>
      </c>
      <c r="E878" s="19" t="str">
        <f>IFERROR(INDEX(MasterTable[],MATCH(SearchResults[[#This Row],[Search Result]],MasterTable[Search Rank],0),3),"")</f>
        <v/>
      </c>
      <c r="F878" s="20" t="str">
        <f>IFERROR(INDEX(MasterTable[],MATCH(SearchResults[[#This Row],[Search Result]],MasterTable[Search Rank],0),4),"")</f>
        <v/>
      </c>
      <c r="G878" s="20" t="str">
        <f>IFERROR(INDEX(MasterTable[],MATCH(SearchResults[[#This Row],[Search Result]],MasterTable[Search Rank],0),5),"")</f>
        <v/>
      </c>
      <c r="H878" s="20" t="str">
        <f>IFERROR(INDEX(MasterTable[],MATCH(SearchResults[[#This Row],[Search Result]],MasterTable[Search Rank],0),6),"")</f>
        <v/>
      </c>
      <c r="I878" s="20" t="str">
        <f>IFERROR(INDEX(MasterTable[],MATCH(SearchResults[[#This Row],[Search Result]],MasterTable[Search Rank],0),7),"")</f>
        <v/>
      </c>
    </row>
    <row r="879" spans="2:9" ht="41.25" customHeight="1" x14ac:dyDescent="0.2">
      <c r="B879" s="4"/>
      <c r="C879" s="19" t="str">
        <f>IFERROR(INDEX(MasterTable[],MATCH(SearchResults[[#This Row],[Search Result]],MasterTable[Search Rank],0),1),"")</f>
        <v/>
      </c>
      <c r="D879" s="19" t="str">
        <f>IFERROR(INDEX(MasterTable[],MATCH(SearchResults[[#This Row],[Search Result]],MasterTable[Search Rank],0),2),"")</f>
        <v/>
      </c>
      <c r="E879" s="19" t="str">
        <f>IFERROR(INDEX(MasterTable[],MATCH(SearchResults[[#This Row],[Search Result]],MasterTable[Search Rank],0),3),"")</f>
        <v/>
      </c>
      <c r="F879" s="20" t="str">
        <f>IFERROR(INDEX(MasterTable[],MATCH(SearchResults[[#This Row],[Search Result]],MasterTable[Search Rank],0),4),"")</f>
        <v/>
      </c>
      <c r="G879" s="20" t="str">
        <f>IFERROR(INDEX(MasterTable[],MATCH(SearchResults[[#This Row],[Search Result]],MasterTable[Search Rank],0),5),"")</f>
        <v/>
      </c>
      <c r="H879" s="20" t="str">
        <f>IFERROR(INDEX(MasterTable[],MATCH(SearchResults[[#This Row],[Search Result]],MasterTable[Search Rank],0),6),"")</f>
        <v/>
      </c>
      <c r="I879" s="20" t="str">
        <f>IFERROR(INDEX(MasterTable[],MATCH(SearchResults[[#This Row],[Search Result]],MasterTable[Search Rank],0),7),"")</f>
        <v/>
      </c>
    </row>
    <row r="880" spans="2:9" ht="41.25" customHeight="1" x14ac:dyDescent="0.2">
      <c r="B880" s="4"/>
      <c r="C880" s="19" t="str">
        <f>IFERROR(INDEX(MasterTable[],MATCH(SearchResults[[#This Row],[Search Result]],MasterTable[Search Rank],0),1),"")</f>
        <v/>
      </c>
      <c r="D880" s="19" t="str">
        <f>IFERROR(INDEX(MasterTable[],MATCH(SearchResults[[#This Row],[Search Result]],MasterTable[Search Rank],0),2),"")</f>
        <v/>
      </c>
      <c r="E880" s="19" t="str">
        <f>IFERROR(INDEX(MasterTable[],MATCH(SearchResults[[#This Row],[Search Result]],MasterTable[Search Rank],0),3),"")</f>
        <v/>
      </c>
      <c r="F880" s="20" t="str">
        <f>IFERROR(INDEX(MasterTable[],MATCH(SearchResults[[#This Row],[Search Result]],MasterTable[Search Rank],0),4),"")</f>
        <v/>
      </c>
      <c r="G880" s="20" t="str">
        <f>IFERROR(INDEX(MasterTable[],MATCH(SearchResults[[#This Row],[Search Result]],MasterTable[Search Rank],0),5),"")</f>
        <v/>
      </c>
      <c r="H880" s="20" t="str">
        <f>IFERROR(INDEX(MasterTable[],MATCH(SearchResults[[#This Row],[Search Result]],MasterTable[Search Rank],0),6),"")</f>
        <v/>
      </c>
      <c r="I880" s="20" t="str">
        <f>IFERROR(INDEX(MasterTable[],MATCH(SearchResults[[#This Row],[Search Result]],MasterTable[Search Rank],0),7),"")</f>
        <v/>
      </c>
    </row>
    <row r="881" spans="2:9" ht="41.25" customHeight="1" x14ac:dyDescent="0.2">
      <c r="B881" s="4"/>
      <c r="C881" s="19" t="str">
        <f>IFERROR(INDEX(MasterTable[],MATCH(SearchResults[[#This Row],[Search Result]],MasterTable[Search Rank],0),1),"")</f>
        <v/>
      </c>
      <c r="D881" s="19" t="str">
        <f>IFERROR(INDEX(MasterTable[],MATCH(SearchResults[[#This Row],[Search Result]],MasterTable[Search Rank],0),2),"")</f>
        <v/>
      </c>
      <c r="E881" s="19" t="str">
        <f>IFERROR(INDEX(MasterTable[],MATCH(SearchResults[[#This Row],[Search Result]],MasterTable[Search Rank],0),3),"")</f>
        <v/>
      </c>
      <c r="F881" s="20" t="str">
        <f>IFERROR(INDEX(MasterTable[],MATCH(SearchResults[[#This Row],[Search Result]],MasterTable[Search Rank],0),4),"")</f>
        <v/>
      </c>
      <c r="G881" s="20" t="str">
        <f>IFERROR(INDEX(MasterTable[],MATCH(SearchResults[[#This Row],[Search Result]],MasterTable[Search Rank],0),5),"")</f>
        <v/>
      </c>
      <c r="H881" s="20" t="str">
        <f>IFERROR(INDEX(MasterTable[],MATCH(SearchResults[[#This Row],[Search Result]],MasterTable[Search Rank],0),6),"")</f>
        <v/>
      </c>
      <c r="I881" s="20" t="str">
        <f>IFERROR(INDEX(MasterTable[],MATCH(SearchResults[[#This Row],[Search Result]],MasterTable[Search Rank],0),7),"")</f>
        <v/>
      </c>
    </row>
    <row r="882" spans="2:9" ht="41.25" customHeight="1" x14ac:dyDescent="0.2">
      <c r="B882" s="4"/>
      <c r="C882" s="19" t="str">
        <f>IFERROR(INDEX(MasterTable[],MATCH(SearchResults[[#This Row],[Search Result]],MasterTable[Search Rank],0),1),"")</f>
        <v/>
      </c>
      <c r="D882" s="19" t="str">
        <f>IFERROR(INDEX(MasterTable[],MATCH(SearchResults[[#This Row],[Search Result]],MasterTable[Search Rank],0),2),"")</f>
        <v/>
      </c>
      <c r="E882" s="19" t="str">
        <f>IFERROR(INDEX(MasterTable[],MATCH(SearchResults[[#This Row],[Search Result]],MasterTable[Search Rank],0),3),"")</f>
        <v/>
      </c>
      <c r="F882" s="20" t="str">
        <f>IFERROR(INDEX(MasterTable[],MATCH(SearchResults[[#This Row],[Search Result]],MasterTable[Search Rank],0),4),"")</f>
        <v/>
      </c>
      <c r="G882" s="20" t="str">
        <f>IFERROR(INDEX(MasterTable[],MATCH(SearchResults[[#This Row],[Search Result]],MasterTable[Search Rank],0),5),"")</f>
        <v/>
      </c>
      <c r="H882" s="20" t="str">
        <f>IFERROR(INDEX(MasterTable[],MATCH(SearchResults[[#This Row],[Search Result]],MasterTable[Search Rank],0),6),"")</f>
        <v/>
      </c>
      <c r="I882" s="20" t="str">
        <f>IFERROR(INDEX(MasterTable[],MATCH(SearchResults[[#This Row],[Search Result]],MasterTable[Search Rank],0),7),"")</f>
        <v/>
      </c>
    </row>
    <row r="883" spans="2:9" ht="41.25" customHeight="1" x14ac:dyDescent="0.2">
      <c r="B883" s="4"/>
      <c r="C883" s="19" t="str">
        <f>IFERROR(INDEX(MasterTable[],MATCH(SearchResults[[#This Row],[Search Result]],MasterTable[Search Rank],0),1),"")</f>
        <v/>
      </c>
      <c r="D883" s="19" t="str">
        <f>IFERROR(INDEX(MasterTable[],MATCH(SearchResults[[#This Row],[Search Result]],MasterTable[Search Rank],0),2),"")</f>
        <v/>
      </c>
      <c r="E883" s="19" t="str">
        <f>IFERROR(INDEX(MasterTable[],MATCH(SearchResults[[#This Row],[Search Result]],MasterTable[Search Rank],0),3),"")</f>
        <v/>
      </c>
      <c r="F883" s="20" t="str">
        <f>IFERROR(INDEX(MasterTable[],MATCH(SearchResults[[#This Row],[Search Result]],MasterTable[Search Rank],0),4),"")</f>
        <v/>
      </c>
      <c r="G883" s="20" t="str">
        <f>IFERROR(INDEX(MasterTable[],MATCH(SearchResults[[#This Row],[Search Result]],MasterTable[Search Rank],0),5),"")</f>
        <v/>
      </c>
      <c r="H883" s="20" t="str">
        <f>IFERROR(INDEX(MasterTable[],MATCH(SearchResults[[#This Row],[Search Result]],MasterTable[Search Rank],0),6),"")</f>
        <v/>
      </c>
      <c r="I883" s="20" t="str">
        <f>IFERROR(INDEX(MasterTable[],MATCH(SearchResults[[#This Row],[Search Result]],MasterTable[Search Rank],0),7),"")</f>
        <v/>
      </c>
    </row>
    <row r="884" spans="2:9" ht="41.25" customHeight="1" x14ac:dyDescent="0.2">
      <c r="B884" s="4"/>
      <c r="C884" s="19" t="str">
        <f>IFERROR(INDEX(MasterTable[],MATCH(SearchResults[[#This Row],[Search Result]],MasterTable[Search Rank],0),1),"")</f>
        <v/>
      </c>
      <c r="D884" s="19" t="str">
        <f>IFERROR(INDEX(MasterTable[],MATCH(SearchResults[[#This Row],[Search Result]],MasterTable[Search Rank],0),2),"")</f>
        <v/>
      </c>
      <c r="E884" s="19" t="str">
        <f>IFERROR(INDEX(MasterTable[],MATCH(SearchResults[[#This Row],[Search Result]],MasterTable[Search Rank],0),3),"")</f>
        <v/>
      </c>
      <c r="F884" s="20" t="str">
        <f>IFERROR(INDEX(MasterTable[],MATCH(SearchResults[[#This Row],[Search Result]],MasterTable[Search Rank],0),4),"")</f>
        <v/>
      </c>
      <c r="G884" s="20" t="str">
        <f>IFERROR(INDEX(MasterTable[],MATCH(SearchResults[[#This Row],[Search Result]],MasterTable[Search Rank],0),5),"")</f>
        <v/>
      </c>
      <c r="H884" s="20" t="str">
        <f>IFERROR(INDEX(MasterTable[],MATCH(SearchResults[[#This Row],[Search Result]],MasterTable[Search Rank],0),6),"")</f>
        <v/>
      </c>
      <c r="I884" s="20" t="str">
        <f>IFERROR(INDEX(MasterTable[],MATCH(SearchResults[[#This Row],[Search Result]],MasterTable[Search Rank],0),7),"")</f>
        <v/>
      </c>
    </row>
    <row r="885" spans="2:9" ht="41.25" customHeight="1" x14ac:dyDescent="0.2">
      <c r="B885" s="4"/>
      <c r="C885" s="19" t="str">
        <f>IFERROR(INDEX(MasterTable[],MATCH(SearchResults[[#This Row],[Search Result]],MasterTable[Search Rank],0),1),"")</f>
        <v/>
      </c>
      <c r="D885" s="19" t="str">
        <f>IFERROR(INDEX(MasterTable[],MATCH(SearchResults[[#This Row],[Search Result]],MasterTable[Search Rank],0),2),"")</f>
        <v/>
      </c>
      <c r="E885" s="19" t="str">
        <f>IFERROR(INDEX(MasterTable[],MATCH(SearchResults[[#This Row],[Search Result]],MasterTable[Search Rank],0),3),"")</f>
        <v/>
      </c>
      <c r="F885" s="20" t="str">
        <f>IFERROR(INDEX(MasterTable[],MATCH(SearchResults[[#This Row],[Search Result]],MasterTable[Search Rank],0),4),"")</f>
        <v/>
      </c>
      <c r="G885" s="20" t="str">
        <f>IFERROR(INDEX(MasterTable[],MATCH(SearchResults[[#This Row],[Search Result]],MasterTable[Search Rank],0),5),"")</f>
        <v/>
      </c>
      <c r="H885" s="20" t="str">
        <f>IFERROR(INDEX(MasterTable[],MATCH(SearchResults[[#This Row],[Search Result]],MasterTable[Search Rank],0),6),"")</f>
        <v/>
      </c>
      <c r="I885" s="20" t="str">
        <f>IFERROR(INDEX(MasterTable[],MATCH(SearchResults[[#This Row],[Search Result]],MasterTable[Search Rank],0),7),"")</f>
        <v/>
      </c>
    </row>
    <row r="886" spans="2:9" ht="41.25" customHeight="1" x14ac:dyDescent="0.2">
      <c r="B886" s="4"/>
      <c r="C886" s="19" t="str">
        <f>IFERROR(INDEX(MasterTable[],MATCH(SearchResults[[#This Row],[Search Result]],MasterTable[Search Rank],0),1),"")</f>
        <v/>
      </c>
      <c r="D886" s="19" t="str">
        <f>IFERROR(INDEX(MasterTable[],MATCH(SearchResults[[#This Row],[Search Result]],MasterTable[Search Rank],0),2),"")</f>
        <v/>
      </c>
      <c r="E886" s="19" t="str">
        <f>IFERROR(INDEX(MasterTable[],MATCH(SearchResults[[#This Row],[Search Result]],MasterTable[Search Rank],0),3),"")</f>
        <v/>
      </c>
      <c r="F886" s="20" t="str">
        <f>IFERROR(INDEX(MasterTable[],MATCH(SearchResults[[#This Row],[Search Result]],MasterTable[Search Rank],0),4),"")</f>
        <v/>
      </c>
      <c r="G886" s="20" t="str">
        <f>IFERROR(INDEX(MasterTable[],MATCH(SearchResults[[#This Row],[Search Result]],MasterTable[Search Rank],0),5),"")</f>
        <v/>
      </c>
      <c r="H886" s="20" t="str">
        <f>IFERROR(INDEX(MasterTable[],MATCH(SearchResults[[#This Row],[Search Result]],MasterTable[Search Rank],0),6),"")</f>
        <v/>
      </c>
      <c r="I886" s="20" t="str">
        <f>IFERROR(INDEX(MasterTable[],MATCH(SearchResults[[#This Row],[Search Result]],MasterTable[Search Rank],0),7),"")</f>
        <v/>
      </c>
    </row>
    <row r="887" spans="2:9" ht="41.25" customHeight="1" x14ac:dyDescent="0.2">
      <c r="B887" s="4"/>
      <c r="C887" s="19" t="str">
        <f>IFERROR(INDEX(MasterTable[],MATCH(SearchResults[[#This Row],[Search Result]],MasterTable[Search Rank],0),1),"")</f>
        <v/>
      </c>
      <c r="D887" s="19" t="str">
        <f>IFERROR(INDEX(MasterTable[],MATCH(SearchResults[[#This Row],[Search Result]],MasterTable[Search Rank],0),2),"")</f>
        <v/>
      </c>
      <c r="E887" s="19" t="str">
        <f>IFERROR(INDEX(MasterTable[],MATCH(SearchResults[[#This Row],[Search Result]],MasterTable[Search Rank],0),3),"")</f>
        <v/>
      </c>
      <c r="F887" s="20" t="str">
        <f>IFERROR(INDEX(MasterTable[],MATCH(SearchResults[[#This Row],[Search Result]],MasterTable[Search Rank],0),4),"")</f>
        <v/>
      </c>
      <c r="G887" s="20" t="str">
        <f>IFERROR(INDEX(MasterTable[],MATCH(SearchResults[[#This Row],[Search Result]],MasterTable[Search Rank],0),5),"")</f>
        <v/>
      </c>
      <c r="H887" s="20" t="str">
        <f>IFERROR(INDEX(MasterTable[],MATCH(SearchResults[[#This Row],[Search Result]],MasterTable[Search Rank],0),6),"")</f>
        <v/>
      </c>
      <c r="I887" s="20" t="str">
        <f>IFERROR(INDEX(MasterTable[],MATCH(SearchResults[[#This Row],[Search Result]],MasterTable[Search Rank],0),7),"")</f>
        <v/>
      </c>
    </row>
    <row r="888" spans="2:9" ht="41.25" customHeight="1" x14ac:dyDescent="0.2">
      <c r="B888" s="4"/>
      <c r="C888" s="19" t="str">
        <f>IFERROR(INDEX(MasterTable[],MATCH(SearchResults[[#This Row],[Search Result]],MasterTable[Search Rank],0),1),"")</f>
        <v/>
      </c>
      <c r="D888" s="19" t="str">
        <f>IFERROR(INDEX(MasterTable[],MATCH(SearchResults[[#This Row],[Search Result]],MasterTable[Search Rank],0),2),"")</f>
        <v/>
      </c>
      <c r="E888" s="19" t="str">
        <f>IFERROR(INDEX(MasterTable[],MATCH(SearchResults[[#This Row],[Search Result]],MasterTable[Search Rank],0),3),"")</f>
        <v/>
      </c>
      <c r="F888" s="20" t="str">
        <f>IFERROR(INDEX(MasterTable[],MATCH(SearchResults[[#This Row],[Search Result]],MasterTable[Search Rank],0),4),"")</f>
        <v/>
      </c>
      <c r="G888" s="20" t="str">
        <f>IFERROR(INDEX(MasterTable[],MATCH(SearchResults[[#This Row],[Search Result]],MasterTable[Search Rank],0),5),"")</f>
        <v/>
      </c>
      <c r="H888" s="20" t="str">
        <f>IFERROR(INDEX(MasterTable[],MATCH(SearchResults[[#This Row],[Search Result]],MasterTable[Search Rank],0),6),"")</f>
        <v/>
      </c>
      <c r="I888" s="20" t="str">
        <f>IFERROR(INDEX(MasterTable[],MATCH(SearchResults[[#This Row],[Search Result]],MasterTable[Search Rank],0),7),"")</f>
        <v/>
      </c>
    </row>
    <row r="889" spans="2:9" ht="41.25" customHeight="1" x14ac:dyDescent="0.2">
      <c r="B889" s="4"/>
      <c r="C889" s="19" t="str">
        <f>IFERROR(INDEX(MasterTable[],MATCH(SearchResults[[#This Row],[Search Result]],MasterTable[Search Rank],0),1),"")</f>
        <v/>
      </c>
      <c r="D889" s="19" t="str">
        <f>IFERROR(INDEX(MasterTable[],MATCH(SearchResults[[#This Row],[Search Result]],MasterTable[Search Rank],0),2),"")</f>
        <v/>
      </c>
      <c r="E889" s="19" t="str">
        <f>IFERROR(INDEX(MasterTable[],MATCH(SearchResults[[#This Row],[Search Result]],MasterTable[Search Rank],0),3),"")</f>
        <v/>
      </c>
      <c r="F889" s="20" t="str">
        <f>IFERROR(INDEX(MasterTable[],MATCH(SearchResults[[#This Row],[Search Result]],MasterTable[Search Rank],0),4),"")</f>
        <v/>
      </c>
      <c r="G889" s="20" t="str">
        <f>IFERROR(INDEX(MasterTable[],MATCH(SearchResults[[#This Row],[Search Result]],MasterTable[Search Rank],0),5),"")</f>
        <v/>
      </c>
      <c r="H889" s="20" t="str">
        <f>IFERROR(INDEX(MasterTable[],MATCH(SearchResults[[#This Row],[Search Result]],MasterTable[Search Rank],0),6),"")</f>
        <v/>
      </c>
      <c r="I889" s="20" t="str">
        <f>IFERROR(INDEX(MasterTable[],MATCH(SearchResults[[#This Row],[Search Result]],MasterTable[Search Rank],0),7),"")</f>
        <v/>
      </c>
    </row>
    <row r="890" spans="2:9" ht="41.25" customHeight="1" x14ac:dyDescent="0.2">
      <c r="B890" s="4"/>
      <c r="C890" s="19" t="str">
        <f>IFERROR(INDEX(MasterTable[],MATCH(SearchResults[[#This Row],[Search Result]],MasterTable[Search Rank],0),1),"")</f>
        <v/>
      </c>
      <c r="D890" s="19" t="str">
        <f>IFERROR(INDEX(MasterTable[],MATCH(SearchResults[[#This Row],[Search Result]],MasterTable[Search Rank],0),2),"")</f>
        <v/>
      </c>
      <c r="E890" s="19" t="str">
        <f>IFERROR(INDEX(MasterTable[],MATCH(SearchResults[[#This Row],[Search Result]],MasterTable[Search Rank],0),3),"")</f>
        <v/>
      </c>
      <c r="F890" s="20" t="str">
        <f>IFERROR(INDEX(MasterTable[],MATCH(SearchResults[[#This Row],[Search Result]],MasterTable[Search Rank],0),4),"")</f>
        <v/>
      </c>
      <c r="G890" s="20" t="str">
        <f>IFERROR(INDEX(MasterTable[],MATCH(SearchResults[[#This Row],[Search Result]],MasterTable[Search Rank],0),5),"")</f>
        <v/>
      </c>
      <c r="H890" s="20" t="str">
        <f>IFERROR(INDEX(MasterTable[],MATCH(SearchResults[[#This Row],[Search Result]],MasterTable[Search Rank],0),6),"")</f>
        <v/>
      </c>
      <c r="I890" s="20" t="str">
        <f>IFERROR(INDEX(MasterTable[],MATCH(SearchResults[[#This Row],[Search Result]],MasterTable[Search Rank],0),7),"")</f>
        <v/>
      </c>
    </row>
    <row r="891" spans="2:9" ht="41.25" customHeight="1" x14ac:dyDescent="0.2">
      <c r="B891" s="4"/>
      <c r="C891" s="19" t="str">
        <f>IFERROR(INDEX(MasterTable[],MATCH(SearchResults[[#This Row],[Search Result]],MasterTable[Search Rank],0),1),"")</f>
        <v/>
      </c>
      <c r="D891" s="19" t="str">
        <f>IFERROR(INDEX(MasterTable[],MATCH(SearchResults[[#This Row],[Search Result]],MasterTable[Search Rank],0),2),"")</f>
        <v/>
      </c>
      <c r="E891" s="19" t="str">
        <f>IFERROR(INDEX(MasterTable[],MATCH(SearchResults[[#This Row],[Search Result]],MasterTable[Search Rank],0),3),"")</f>
        <v/>
      </c>
      <c r="F891" s="20" t="str">
        <f>IFERROR(INDEX(MasterTable[],MATCH(SearchResults[[#This Row],[Search Result]],MasterTable[Search Rank],0),4),"")</f>
        <v/>
      </c>
      <c r="G891" s="20" t="str">
        <f>IFERROR(INDEX(MasterTable[],MATCH(SearchResults[[#This Row],[Search Result]],MasterTable[Search Rank],0),5),"")</f>
        <v/>
      </c>
      <c r="H891" s="20" t="str">
        <f>IFERROR(INDEX(MasterTable[],MATCH(SearchResults[[#This Row],[Search Result]],MasterTable[Search Rank],0),6),"")</f>
        <v/>
      </c>
      <c r="I891" s="20" t="str">
        <f>IFERROR(INDEX(MasterTable[],MATCH(SearchResults[[#This Row],[Search Result]],MasterTable[Search Rank],0),7),"")</f>
        <v/>
      </c>
    </row>
    <row r="892" spans="2:9" ht="41.25" customHeight="1" x14ac:dyDescent="0.2">
      <c r="B892" s="4"/>
      <c r="C892" s="19" t="str">
        <f>IFERROR(INDEX(MasterTable[],MATCH(SearchResults[[#This Row],[Search Result]],MasterTable[Search Rank],0),1),"")</f>
        <v/>
      </c>
      <c r="D892" s="19" t="str">
        <f>IFERROR(INDEX(MasterTable[],MATCH(SearchResults[[#This Row],[Search Result]],MasterTable[Search Rank],0),2),"")</f>
        <v/>
      </c>
      <c r="E892" s="19" t="str">
        <f>IFERROR(INDEX(MasterTable[],MATCH(SearchResults[[#This Row],[Search Result]],MasterTable[Search Rank],0),3),"")</f>
        <v/>
      </c>
      <c r="F892" s="20" t="str">
        <f>IFERROR(INDEX(MasterTable[],MATCH(SearchResults[[#This Row],[Search Result]],MasterTable[Search Rank],0),4),"")</f>
        <v/>
      </c>
      <c r="G892" s="20" t="str">
        <f>IFERROR(INDEX(MasterTable[],MATCH(SearchResults[[#This Row],[Search Result]],MasterTable[Search Rank],0),5),"")</f>
        <v/>
      </c>
      <c r="H892" s="20" t="str">
        <f>IFERROR(INDEX(MasterTable[],MATCH(SearchResults[[#This Row],[Search Result]],MasterTable[Search Rank],0),6),"")</f>
        <v/>
      </c>
      <c r="I892" s="20" t="str">
        <f>IFERROR(INDEX(MasterTable[],MATCH(SearchResults[[#This Row],[Search Result]],MasterTable[Search Rank],0),7),"")</f>
        <v/>
      </c>
    </row>
    <row r="893" spans="2:9" ht="41.25" customHeight="1" x14ac:dyDescent="0.2">
      <c r="B893" s="4"/>
      <c r="C893" s="19" t="str">
        <f>IFERROR(INDEX(MasterTable[],MATCH(SearchResults[[#This Row],[Search Result]],MasterTable[Search Rank],0),1),"")</f>
        <v/>
      </c>
      <c r="D893" s="19" t="str">
        <f>IFERROR(INDEX(MasterTable[],MATCH(SearchResults[[#This Row],[Search Result]],MasterTable[Search Rank],0),2),"")</f>
        <v/>
      </c>
      <c r="E893" s="19" t="str">
        <f>IFERROR(INDEX(MasterTable[],MATCH(SearchResults[[#This Row],[Search Result]],MasterTable[Search Rank],0),3),"")</f>
        <v/>
      </c>
      <c r="F893" s="20" t="str">
        <f>IFERROR(INDEX(MasterTable[],MATCH(SearchResults[[#This Row],[Search Result]],MasterTable[Search Rank],0),4),"")</f>
        <v/>
      </c>
      <c r="G893" s="20" t="str">
        <f>IFERROR(INDEX(MasterTable[],MATCH(SearchResults[[#This Row],[Search Result]],MasterTable[Search Rank],0),5),"")</f>
        <v/>
      </c>
      <c r="H893" s="20" t="str">
        <f>IFERROR(INDEX(MasterTable[],MATCH(SearchResults[[#This Row],[Search Result]],MasterTable[Search Rank],0),6),"")</f>
        <v/>
      </c>
      <c r="I893" s="20" t="str">
        <f>IFERROR(INDEX(MasterTable[],MATCH(SearchResults[[#This Row],[Search Result]],MasterTable[Search Rank],0),7),"")</f>
        <v/>
      </c>
    </row>
    <row r="894" spans="2:9" ht="41.25" customHeight="1" x14ac:dyDescent="0.2">
      <c r="B894" s="4"/>
      <c r="C894" s="19" t="str">
        <f>IFERROR(INDEX(MasterTable[],MATCH(SearchResults[[#This Row],[Search Result]],MasterTable[Search Rank],0),1),"")</f>
        <v/>
      </c>
      <c r="D894" s="19" t="str">
        <f>IFERROR(INDEX(MasterTable[],MATCH(SearchResults[[#This Row],[Search Result]],MasterTable[Search Rank],0),2),"")</f>
        <v/>
      </c>
      <c r="E894" s="19" t="str">
        <f>IFERROR(INDEX(MasterTable[],MATCH(SearchResults[[#This Row],[Search Result]],MasterTable[Search Rank],0),3),"")</f>
        <v/>
      </c>
      <c r="F894" s="20" t="str">
        <f>IFERROR(INDEX(MasterTable[],MATCH(SearchResults[[#This Row],[Search Result]],MasterTable[Search Rank],0),4),"")</f>
        <v/>
      </c>
      <c r="G894" s="20" t="str">
        <f>IFERROR(INDEX(MasterTable[],MATCH(SearchResults[[#This Row],[Search Result]],MasterTable[Search Rank],0),5),"")</f>
        <v/>
      </c>
      <c r="H894" s="20" t="str">
        <f>IFERROR(INDEX(MasterTable[],MATCH(SearchResults[[#This Row],[Search Result]],MasterTable[Search Rank],0),6),"")</f>
        <v/>
      </c>
      <c r="I894" s="20" t="str">
        <f>IFERROR(INDEX(MasterTable[],MATCH(SearchResults[[#This Row],[Search Result]],MasterTable[Search Rank],0),7),"")</f>
        <v/>
      </c>
    </row>
    <row r="895" spans="2:9" ht="41.25" customHeight="1" x14ac:dyDescent="0.2">
      <c r="B895" s="4"/>
      <c r="C895" s="19" t="str">
        <f>IFERROR(INDEX(MasterTable[],MATCH(SearchResults[[#This Row],[Search Result]],MasterTable[Search Rank],0),1),"")</f>
        <v/>
      </c>
      <c r="D895" s="19" t="str">
        <f>IFERROR(INDEX(MasterTable[],MATCH(SearchResults[[#This Row],[Search Result]],MasterTable[Search Rank],0),2),"")</f>
        <v/>
      </c>
      <c r="E895" s="19" t="str">
        <f>IFERROR(INDEX(MasterTable[],MATCH(SearchResults[[#This Row],[Search Result]],MasterTable[Search Rank],0),3),"")</f>
        <v/>
      </c>
      <c r="F895" s="20" t="str">
        <f>IFERROR(INDEX(MasterTable[],MATCH(SearchResults[[#This Row],[Search Result]],MasterTable[Search Rank],0),4),"")</f>
        <v/>
      </c>
      <c r="G895" s="20" t="str">
        <f>IFERROR(INDEX(MasterTable[],MATCH(SearchResults[[#This Row],[Search Result]],MasterTable[Search Rank],0),5),"")</f>
        <v/>
      </c>
      <c r="H895" s="20" t="str">
        <f>IFERROR(INDEX(MasterTable[],MATCH(SearchResults[[#This Row],[Search Result]],MasterTable[Search Rank],0),6),"")</f>
        <v/>
      </c>
      <c r="I895" s="20" t="str">
        <f>IFERROR(INDEX(MasterTable[],MATCH(SearchResults[[#This Row],[Search Result]],MasterTable[Search Rank],0),7),"")</f>
        <v/>
      </c>
    </row>
    <row r="896" spans="2:9" ht="41.25" customHeight="1" x14ac:dyDescent="0.2">
      <c r="B896" s="4"/>
      <c r="C896" s="19" t="str">
        <f>IFERROR(INDEX(MasterTable[],MATCH(SearchResults[[#This Row],[Search Result]],MasterTable[Search Rank],0),1),"")</f>
        <v/>
      </c>
      <c r="D896" s="19" t="str">
        <f>IFERROR(INDEX(MasterTable[],MATCH(SearchResults[[#This Row],[Search Result]],MasterTable[Search Rank],0),2),"")</f>
        <v/>
      </c>
      <c r="E896" s="19" t="str">
        <f>IFERROR(INDEX(MasterTable[],MATCH(SearchResults[[#This Row],[Search Result]],MasterTable[Search Rank],0),3),"")</f>
        <v/>
      </c>
      <c r="F896" s="20" t="str">
        <f>IFERROR(INDEX(MasterTable[],MATCH(SearchResults[[#This Row],[Search Result]],MasterTable[Search Rank],0),4),"")</f>
        <v/>
      </c>
      <c r="G896" s="20" t="str">
        <f>IFERROR(INDEX(MasterTable[],MATCH(SearchResults[[#This Row],[Search Result]],MasterTable[Search Rank],0),5),"")</f>
        <v/>
      </c>
      <c r="H896" s="20" t="str">
        <f>IFERROR(INDEX(MasterTable[],MATCH(SearchResults[[#This Row],[Search Result]],MasterTable[Search Rank],0),6),"")</f>
        <v/>
      </c>
      <c r="I896" s="20" t="str">
        <f>IFERROR(INDEX(MasterTable[],MATCH(SearchResults[[#This Row],[Search Result]],MasterTable[Search Rank],0),7),"")</f>
        <v/>
      </c>
    </row>
    <row r="897" spans="2:9" ht="41.25" customHeight="1" x14ac:dyDescent="0.2">
      <c r="B897" s="4"/>
      <c r="C897" s="19" t="str">
        <f>IFERROR(INDEX(MasterTable[],MATCH(SearchResults[[#This Row],[Search Result]],MasterTable[Search Rank],0),1),"")</f>
        <v/>
      </c>
      <c r="D897" s="19" t="str">
        <f>IFERROR(INDEX(MasterTable[],MATCH(SearchResults[[#This Row],[Search Result]],MasterTable[Search Rank],0),2),"")</f>
        <v/>
      </c>
      <c r="E897" s="19" t="str">
        <f>IFERROR(INDEX(MasterTable[],MATCH(SearchResults[[#This Row],[Search Result]],MasterTable[Search Rank],0),3),"")</f>
        <v/>
      </c>
      <c r="F897" s="20" t="str">
        <f>IFERROR(INDEX(MasterTable[],MATCH(SearchResults[[#This Row],[Search Result]],MasterTable[Search Rank],0),4),"")</f>
        <v/>
      </c>
      <c r="G897" s="20" t="str">
        <f>IFERROR(INDEX(MasterTable[],MATCH(SearchResults[[#This Row],[Search Result]],MasterTable[Search Rank],0),5),"")</f>
        <v/>
      </c>
      <c r="H897" s="20" t="str">
        <f>IFERROR(INDEX(MasterTable[],MATCH(SearchResults[[#This Row],[Search Result]],MasterTable[Search Rank],0),6),"")</f>
        <v/>
      </c>
      <c r="I897" s="20" t="str">
        <f>IFERROR(INDEX(MasterTable[],MATCH(SearchResults[[#This Row],[Search Result]],MasterTable[Search Rank],0),7),"")</f>
        <v/>
      </c>
    </row>
    <row r="898" spans="2:9" ht="41.25" customHeight="1" x14ac:dyDescent="0.2">
      <c r="B898" s="4"/>
      <c r="C898" s="19" t="str">
        <f>IFERROR(INDEX(MasterTable[],MATCH(SearchResults[[#This Row],[Search Result]],MasterTable[Search Rank],0),1),"")</f>
        <v/>
      </c>
      <c r="D898" s="19" t="str">
        <f>IFERROR(INDEX(MasterTable[],MATCH(SearchResults[[#This Row],[Search Result]],MasterTable[Search Rank],0),2),"")</f>
        <v/>
      </c>
      <c r="E898" s="19" t="str">
        <f>IFERROR(INDEX(MasterTable[],MATCH(SearchResults[[#This Row],[Search Result]],MasterTable[Search Rank],0),3),"")</f>
        <v/>
      </c>
      <c r="F898" s="20" t="str">
        <f>IFERROR(INDEX(MasterTable[],MATCH(SearchResults[[#This Row],[Search Result]],MasterTable[Search Rank],0),4),"")</f>
        <v/>
      </c>
      <c r="G898" s="20" t="str">
        <f>IFERROR(INDEX(MasterTable[],MATCH(SearchResults[[#This Row],[Search Result]],MasterTable[Search Rank],0),5),"")</f>
        <v/>
      </c>
      <c r="H898" s="20" t="str">
        <f>IFERROR(INDEX(MasterTable[],MATCH(SearchResults[[#This Row],[Search Result]],MasterTable[Search Rank],0),6),"")</f>
        <v/>
      </c>
      <c r="I898" s="20" t="str">
        <f>IFERROR(INDEX(MasterTable[],MATCH(SearchResults[[#This Row],[Search Result]],MasterTable[Search Rank],0),7),"")</f>
        <v/>
      </c>
    </row>
    <row r="899" spans="2:9" ht="41.25" customHeight="1" x14ac:dyDescent="0.2">
      <c r="B899" s="4"/>
      <c r="C899" s="19" t="str">
        <f>IFERROR(INDEX(MasterTable[],MATCH(SearchResults[[#This Row],[Search Result]],MasterTable[Search Rank],0),1),"")</f>
        <v/>
      </c>
      <c r="D899" s="19" t="str">
        <f>IFERROR(INDEX(MasterTable[],MATCH(SearchResults[[#This Row],[Search Result]],MasterTable[Search Rank],0),2),"")</f>
        <v/>
      </c>
      <c r="E899" s="19" t="str">
        <f>IFERROR(INDEX(MasterTable[],MATCH(SearchResults[[#This Row],[Search Result]],MasterTable[Search Rank],0),3),"")</f>
        <v/>
      </c>
      <c r="F899" s="20" t="str">
        <f>IFERROR(INDEX(MasterTable[],MATCH(SearchResults[[#This Row],[Search Result]],MasterTable[Search Rank],0),4),"")</f>
        <v/>
      </c>
      <c r="G899" s="20" t="str">
        <f>IFERROR(INDEX(MasterTable[],MATCH(SearchResults[[#This Row],[Search Result]],MasterTable[Search Rank],0),5),"")</f>
        <v/>
      </c>
      <c r="H899" s="20" t="str">
        <f>IFERROR(INDEX(MasterTable[],MATCH(SearchResults[[#This Row],[Search Result]],MasterTable[Search Rank],0),6),"")</f>
        <v/>
      </c>
      <c r="I899" s="20" t="str">
        <f>IFERROR(INDEX(MasterTable[],MATCH(SearchResults[[#This Row],[Search Result]],MasterTable[Search Rank],0),7),"")</f>
        <v/>
      </c>
    </row>
    <row r="900" spans="2:9" ht="41.25" customHeight="1" x14ac:dyDescent="0.2">
      <c r="B900" s="4"/>
      <c r="C900" s="19" t="str">
        <f>IFERROR(INDEX(MasterTable[],MATCH(SearchResults[[#This Row],[Search Result]],MasterTable[Search Rank],0),1),"")</f>
        <v/>
      </c>
      <c r="D900" s="19" t="str">
        <f>IFERROR(INDEX(MasterTable[],MATCH(SearchResults[[#This Row],[Search Result]],MasterTable[Search Rank],0),2),"")</f>
        <v/>
      </c>
      <c r="E900" s="19" t="str">
        <f>IFERROR(INDEX(MasterTable[],MATCH(SearchResults[[#This Row],[Search Result]],MasterTable[Search Rank],0),3),"")</f>
        <v/>
      </c>
      <c r="F900" s="20" t="str">
        <f>IFERROR(INDEX(MasterTable[],MATCH(SearchResults[[#This Row],[Search Result]],MasterTable[Search Rank],0),4),"")</f>
        <v/>
      </c>
      <c r="G900" s="20" t="str">
        <f>IFERROR(INDEX(MasterTable[],MATCH(SearchResults[[#This Row],[Search Result]],MasterTable[Search Rank],0),5),"")</f>
        <v/>
      </c>
      <c r="H900" s="20" t="str">
        <f>IFERROR(INDEX(MasterTable[],MATCH(SearchResults[[#This Row],[Search Result]],MasterTable[Search Rank],0),6),"")</f>
        <v/>
      </c>
      <c r="I900" s="20" t="str">
        <f>IFERROR(INDEX(MasterTable[],MATCH(SearchResults[[#This Row],[Search Result]],MasterTable[Search Rank],0),7),"")</f>
        <v/>
      </c>
    </row>
    <row r="901" spans="2:9" ht="41.25" customHeight="1" x14ac:dyDescent="0.2">
      <c r="B901" s="4"/>
      <c r="C901" s="19" t="str">
        <f>IFERROR(INDEX(MasterTable[],MATCH(SearchResults[[#This Row],[Search Result]],MasterTable[Search Rank],0),1),"")</f>
        <v/>
      </c>
      <c r="D901" s="19" t="str">
        <f>IFERROR(INDEX(MasterTable[],MATCH(SearchResults[[#This Row],[Search Result]],MasterTable[Search Rank],0),2),"")</f>
        <v/>
      </c>
      <c r="E901" s="19" t="str">
        <f>IFERROR(INDEX(MasterTable[],MATCH(SearchResults[[#This Row],[Search Result]],MasterTable[Search Rank],0),3),"")</f>
        <v/>
      </c>
      <c r="F901" s="20" t="str">
        <f>IFERROR(INDEX(MasterTable[],MATCH(SearchResults[[#This Row],[Search Result]],MasterTable[Search Rank],0),4),"")</f>
        <v/>
      </c>
      <c r="G901" s="20" t="str">
        <f>IFERROR(INDEX(MasterTable[],MATCH(SearchResults[[#This Row],[Search Result]],MasterTable[Search Rank],0),5),"")</f>
        <v/>
      </c>
      <c r="H901" s="20" t="str">
        <f>IFERROR(INDEX(MasterTable[],MATCH(SearchResults[[#This Row],[Search Result]],MasterTable[Search Rank],0),6),"")</f>
        <v/>
      </c>
      <c r="I901" s="20" t="str">
        <f>IFERROR(INDEX(MasterTable[],MATCH(SearchResults[[#This Row],[Search Result]],MasterTable[Search Rank],0),7),"")</f>
        <v/>
      </c>
    </row>
    <row r="902" spans="2:9" ht="41.25" customHeight="1" x14ac:dyDescent="0.2">
      <c r="B902" s="4"/>
      <c r="C902" s="19" t="str">
        <f>IFERROR(INDEX(MasterTable[],MATCH(SearchResults[[#This Row],[Search Result]],MasterTable[Search Rank],0),1),"")</f>
        <v/>
      </c>
      <c r="D902" s="19" t="str">
        <f>IFERROR(INDEX(MasterTable[],MATCH(SearchResults[[#This Row],[Search Result]],MasterTable[Search Rank],0),2),"")</f>
        <v/>
      </c>
      <c r="E902" s="19" t="str">
        <f>IFERROR(INDEX(MasterTable[],MATCH(SearchResults[[#This Row],[Search Result]],MasterTable[Search Rank],0),3),"")</f>
        <v/>
      </c>
      <c r="F902" s="20" t="str">
        <f>IFERROR(INDEX(MasterTable[],MATCH(SearchResults[[#This Row],[Search Result]],MasterTable[Search Rank],0),4),"")</f>
        <v/>
      </c>
      <c r="G902" s="20" t="str">
        <f>IFERROR(INDEX(MasterTable[],MATCH(SearchResults[[#This Row],[Search Result]],MasterTable[Search Rank],0),5),"")</f>
        <v/>
      </c>
      <c r="H902" s="20" t="str">
        <f>IFERROR(INDEX(MasterTable[],MATCH(SearchResults[[#This Row],[Search Result]],MasterTable[Search Rank],0),6),"")</f>
        <v/>
      </c>
      <c r="I902" s="20" t="str">
        <f>IFERROR(INDEX(MasterTable[],MATCH(SearchResults[[#This Row],[Search Result]],MasterTable[Search Rank],0),7),"")</f>
        <v/>
      </c>
    </row>
    <row r="903" spans="2:9" ht="41.25" customHeight="1" x14ac:dyDescent="0.2">
      <c r="B903" s="4"/>
      <c r="C903" s="19" t="str">
        <f>IFERROR(INDEX(MasterTable[],MATCH(SearchResults[[#This Row],[Search Result]],MasterTable[Search Rank],0),1),"")</f>
        <v/>
      </c>
      <c r="D903" s="19" t="str">
        <f>IFERROR(INDEX(MasterTable[],MATCH(SearchResults[[#This Row],[Search Result]],MasterTable[Search Rank],0),2),"")</f>
        <v/>
      </c>
      <c r="E903" s="19" t="str">
        <f>IFERROR(INDEX(MasterTable[],MATCH(SearchResults[[#This Row],[Search Result]],MasterTable[Search Rank],0),3),"")</f>
        <v/>
      </c>
      <c r="F903" s="20" t="str">
        <f>IFERROR(INDEX(MasterTable[],MATCH(SearchResults[[#This Row],[Search Result]],MasterTable[Search Rank],0),4),"")</f>
        <v/>
      </c>
      <c r="G903" s="20" t="str">
        <f>IFERROR(INDEX(MasterTable[],MATCH(SearchResults[[#This Row],[Search Result]],MasterTable[Search Rank],0),5),"")</f>
        <v/>
      </c>
      <c r="H903" s="20" t="str">
        <f>IFERROR(INDEX(MasterTable[],MATCH(SearchResults[[#This Row],[Search Result]],MasterTable[Search Rank],0),6),"")</f>
        <v/>
      </c>
      <c r="I903" s="20" t="str">
        <f>IFERROR(INDEX(MasterTable[],MATCH(SearchResults[[#This Row],[Search Result]],MasterTable[Search Rank],0),7),"")</f>
        <v/>
      </c>
    </row>
    <row r="904" spans="2:9" ht="41.25" customHeight="1" x14ac:dyDescent="0.2">
      <c r="B904" s="4"/>
      <c r="C904" s="19" t="str">
        <f>IFERROR(INDEX(MasterTable[],MATCH(SearchResults[[#This Row],[Search Result]],MasterTable[Search Rank],0),1),"")</f>
        <v/>
      </c>
      <c r="D904" s="19" t="str">
        <f>IFERROR(INDEX(MasterTable[],MATCH(SearchResults[[#This Row],[Search Result]],MasterTable[Search Rank],0),2),"")</f>
        <v/>
      </c>
      <c r="E904" s="19" t="str">
        <f>IFERROR(INDEX(MasterTable[],MATCH(SearchResults[[#This Row],[Search Result]],MasterTable[Search Rank],0),3),"")</f>
        <v/>
      </c>
      <c r="F904" s="20" t="str">
        <f>IFERROR(INDEX(MasterTable[],MATCH(SearchResults[[#This Row],[Search Result]],MasterTable[Search Rank],0),4),"")</f>
        <v/>
      </c>
      <c r="G904" s="20" t="str">
        <f>IFERROR(INDEX(MasterTable[],MATCH(SearchResults[[#This Row],[Search Result]],MasterTable[Search Rank],0),5),"")</f>
        <v/>
      </c>
      <c r="H904" s="20" t="str">
        <f>IFERROR(INDEX(MasterTable[],MATCH(SearchResults[[#This Row],[Search Result]],MasterTable[Search Rank],0),6),"")</f>
        <v/>
      </c>
      <c r="I904" s="20" t="str">
        <f>IFERROR(INDEX(MasterTable[],MATCH(SearchResults[[#This Row],[Search Result]],MasterTable[Search Rank],0),7),"")</f>
        <v/>
      </c>
    </row>
    <row r="905" spans="2:9" ht="41.25" customHeight="1" x14ac:dyDescent="0.2">
      <c r="B905" s="4"/>
      <c r="C905" s="19" t="str">
        <f>IFERROR(INDEX(MasterTable[],MATCH(SearchResults[[#This Row],[Search Result]],MasterTable[Search Rank],0),1),"")</f>
        <v/>
      </c>
      <c r="D905" s="19" t="str">
        <f>IFERROR(INDEX(MasterTable[],MATCH(SearchResults[[#This Row],[Search Result]],MasterTable[Search Rank],0),2),"")</f>
        <v/>
      </c>
      <c r="E905" s="19" t="str">
        <f>IFERROR(INDEX(MasterTable[],MATCH(SearchResults[[#This Row],[Search Result]],MasterTable[Search Rank],0),3),"")</f>
        <v/>
      </c>
      <c r="F905" s="20" t="str">
        <f>IFERROR(INDEX(MasterTable[],MATCH(SearchResults[[#This Row],[Search Result]],MasterTable[Search Rank],0),4),"")</f>
        <v/>
      </c>
      <c r="G905" s="20" t="str">
        <f>IFERROR(INDEX(MasterTable[],MATCH(SearchResults[[#This Row],[Search Result]],MasterTable[Search Rank],0),5),"")</f>
        <v/>
      </c>
      <c r="H905" s="20" t="str">
        <f>IFERROR(INDEX(MasterTable[],MATCH(SearchResults[[#This Row],[Search Result]],MasterTable[Search Rank],0),6),"")</f>
        <v/>
      </c>
      <c r="I905" s="20" t="str">
        <f>IFERROR(INDEX(MasterTable[],MATCH(SearchResults[[#This Row],[Search Result]],MasterTable[Search Rank],0),7),"")</f>
        <v/>
      </c>
    </row>
    <row r="906" spans="2:9" ht="41.25" customHeight="1" x14ac:dyDescent="0.2">
      <c r="B906" s="4"/>
      <c r="C906" s="19" t="str">
        <f>IFERROR(INDEX(MasterTable[],MATCH(SearchResults[[#This Row],[Search Result]],MasterTable[Search Rank],0),1),"")</f>
        <v/>
      </c>
      <c r="D906" s="19" t="str">
        <f>IFERROR(INDEX(MasterTable[],MATCH(SearchResults[[#This Row],[Search Result]],MasterTable[Search Rank],0),2),"")</f>
        <v/>
      </c>
      <c r="E906" s="19" t="str">
        <f>IFERROR(INDEX(MasterTable[],MATCH(SearchResults[[#This Row],[Search Result]],MasterTable[Search Rank],0),3),"")</f>
        <v/>
      </c>
      <c r="F906" s="20" t="str">
        <f>IFERROR(INDEX(MasterTable[],MATCH(SearchResults[[#This Row],[Search Result]],MasterTable[Search Rank],0),4),"")</f>
        <v/>
      </c>
      <c r="G906" s="20" t="str">
        <f>IFERROR(INDEX(MasterTable[],MATCH(SearchResults[[#This Row],[Search Result]],MasterTable[Search Rank],0),5),"")</f>
        <v/>
      </c>
      <c r="H906" s="20" t="str">
        <f>IFERROR(INDEX(MasterTable[],MATCH(SearchResults[[#This Row],[Search Result]],MasterTable[Search Rank],0),6),"")</f>
        <v/>
      </c>
      <c r="I906" s="20" t="str">
        <f>IFERROR(INDEX(MasterTable[],MATCH(SearchResults[[#This Row],[Search Result]],MasterTable[Search Rank],0),7),"")</f>
        <v/>
      </c>
    </row>
    <row r="907" spans="2:9" ht="41.25" customHeight="1" x14ac:dyDescent="0.2">
      <c r="B907" s="4"/>
      <c r="C907" s="19" t="str">
        <f>IFERROR(INDEX(MasterTable[],MATCH(SearchResults[[#This Row],[Search Result]],MasterTable[Search Rank],0),1),"")</f>
        <v/>
      </c>
      <c r="D907" s="19" t="str">
        <f>IFERROR(INDEX(MasterTable[],MATCH(SearchResults[[#This Row],[Search Result]],MasterTable[Search Rank],0),2),"")</f>
        <v/>
      </c>
      <c r="E907" s="19" t="str">
        <f>IFERROR(INDEX(MasterTable[],MATCH(SearchResults[[#This Row],[Search Result]],MasterTable[Search Rank],0),3),"")</f>
        <v/>
      </c>
      <c r="F907" s="20" t="str">
        <f>IFERROR(INDEX(MasterTable[],MATCH(SearchResults[[#This Row],[Search Result]],MasterTable[Search Rank],0),4),"")</f>
        <v/>
      </c>
      <c r="G907" s="20" t="str">
        <f>IFERROR(INDEX(MasterTable[],MATCH(SearchResults[[#This Row],[Search Result]],MasterTable[Search Rank],0),5),"")</f>
        <v/>
      </c>
      <c r="H907" s="20" t="str">
        <f>IFERROR(INDEX(MasterTable[],MATCH(SearchResults[[#This Row],[Search Result]],MasterTable[Search Rank],0),6),"")</f>
        <v/>
      </c>
      <c r="I907" s="20" t="str">
        <f>IFERROR(INDEX(MasterTable[],MATCH(SearchResults[[#This Row],[Search Result]],MasterTable[Search Rank],0),7),"")</f>
        <v/>
      </c>
    </row>
    <row r="908" spans="2:9" ht="41.25" customHeight="1" x14ac:dyDescent="0.2">
      <c r="B908" s="4"/>
      <c r="C908" s="19" t="str">
        <f>IFERROR(INDEX(MasterTable[],MATCH(SearchResults[[#This Row],[Search Result]],MasterTable[Search Rank],0),1),"")</f>
        <v/>
      </c>
      <c r="D908" s="19" t="str">
        <f>IFERROR(INDEX(MasterTable[],MATCH(SearchResults[[#This Row],[Search Result]],MasterTable[Search Rank],0),2),"")</f>
        <v/>
      </c>
      <c r="E908" s="19" t="str">
        <f>IFERROR(INDEX(MasterTable[],MATCH(SearchResults[[#This Row],[Search Result]],MasterTable[Search Rank],0),3),"")</f>
        <v/>
      </c>
      <c r="F908" s="20" t="str">
        <f>IFERROR(INDEX(MasterTable[],MATCH(SearchResults[[#This Row],[Search Result]],MasterTable[Search Rank],0),4),"")</f>
        <v/>
      </c>
      <c r="G908" s="20" t="str">
        <f>IFERROR(INDEX(MasterTable[],MATCH(SearchResults[[#This Row],[Search Result]],MasterTable[Search Rank],0),5),"")</f>
        <v/>
      </c>
      <c r="H908" s="20" t="str">
        <f>IFERROR(INDEX(MasterTable[],MATCH(SearchResults[[#This Row],[Search Result]],MasterTable[Search Rank],0),6),"")</f>
        <v/>
      </c>
      <c r="I908" s="20" t="str">
        <f>IFERROR(INDEX(MasterTable[],MATCH(SearchResults[[#This Row],[Search Result]],MasterTable[Search Rank],0),7),"")</f>
        <v/>
      </c>
    </row>
    <row r="909" spans="2:9" ht="41.25" customHeight="1" x14ac:dyDescent="0.2">
      <c r="B909" s="4"/>
      <c r="C909" s="19" t="str">
        <f>IFERROR(INDEX(MasterTable[],MATCH(SearchResults[[#This Row],[Search Result]],MasterTable[Search Rank],0),1),"")</f>
        <v/>
      </c>
      <c r="D909" s="19" t="str">
        <f>IFERROR(INDEX(MasterTable[],MATCH(SearchResults[[#This Row],[Search Result]],MasterTable[Search Rank],0),2),"")</f>
        <v/>
      </c>
      <c r="E909" s="19" t="str">
        <f>IFERROR(INDEX(MasterTable[],MATCH(SearchResults[[#This Row],[Search Result]],MasterTable[Search Rank],0),3),"")</f>
        <v/>
      </c>
      <c r="F909" s="20" t="str">
        <f>IFERROR(INDEX(MasterTable[],MATCH(SearchResults[[#This Row],[Search Result]],MasterTable[Search Rank],0),4),"")</f>
        <v/>
      </c>
      <c r="G909" s="20" t="str">
        <f>IFERROR(INDEX(MasterTable[],MATCH(SearchResults[[#This Row],[Search Result]],MasterTable[Search Rank],0),5),"")</f>
        <v/>
      </c>
      <c r="H909" s="20" t="str">
        <f>IFERROR(INDEX(MasterTable[],MATCH(SearchResults[[#This Row],[Search Result]],MasterTable[Search Rank],0),6),"")</f>
        <v/>
      </c>
      <c r="I909" s="20" t="str">
        <f>IFERROR(INDEX(MasterTable[],MATCH(SearchResults[[#This Row],[Search Result]],MasterTable[Search Rank],0),7),"")</f>
        <v/>
      </c>
    </row>
    <row r="910" spans="2:9" ht="41.25" customHeight="1" x14ac:dyDescent="0.2">
      <c r="B910" s="4"/>
      <c r="C910" s="19" t="str">
        <f>IFERROR(INDEX(MasterTable[],MATCH(SearchResults[[#This Row],[Search Result]],MasterTable[Search Rank],0),1),"")</f>
        <v/>
      </c>
      <c r="D910" s="19" t="str">
        <f>IFERROR(INDEX(MasterTable[],MATCH(SearchResults[[#This Row],[Search Result]],MasterTable[Search Rank],0),2),"")</f>
        <v/>
      </c>
      <c r="E910" s="19" t="str">
        <f>IFERROR(INDEX(MasterTable[],MATCH(SearchResults[[#This Row],[Search Result]],MasterTable[Search Rank],0),3),"")</f>
        <v/>
      </c>
      <c r="F910" s="20" t="str">
        <f>IFERROR(INDEX(MasterTable[],MATCH(SearchResults[[#This Row],[Search Result]],MasterTable[Search Rank],0),4),"")</f>
        <v/>
      </c>
      <c r="G910" s="20" t="str">
        <f>IFERROR(INDEX(MasterTable[],MATCH(SearchResults[[#This Row],[Search Result]],MasterTable[Search Rank],0),5),"")</f>
        <v/>
      </c>
      <c r="H910" s="20" t="str">
        <f>IFERROR(INDEX(MasterTable[],MATCH(SearchResults[[#This Row],[Search Result]],MasterTable[Search Rank],0),6),"")</f>
        <v/>
      </c>
      <c r="I910" s="20" t="str">
        <f>IFERROR(INDEX(MasterTable[],MATCH(SearchResults[[#This Row],[Search Result]],MasterTable[Search Rank],0),7),"")</f>
        <v/>
      </c>
    </row>
    <row r="911" spans="2:9" ht="41.25" customHeight="1" x14ac:dyDescent="0.2">
      <c r="B911" s="4"/>
      <c r="C911" s="19" t="str">
        <f>IFERROR(INDEX(MasterTable[],MATCH(SearchResults[[#This Row],[Search Result]],MasterTable[Search Rank],0),1),"")</f>
        <v/>
      </c>
      <c r="D911" s="19" t="str">
        <f>IFERROR(INDEX(MasterTable[],MATCH(SearchResults[[#This Row],[Search Result]],MasterTable[Search Rank],0),2),"")</f>
        <v/>
      </c>
      <c r="E911" s="19" t="str">
        <f>IFERROR(INDEX(MasterTable[],MATCH(SearchResults[[#This Row],[Search Result]],MasterTable[Search Rank],0),3),"")</f>
        <v/>
      </c>
      <c r="F911" s="20" t="str">
        <f>IFERROR(INDEX(MasterTable[],MATCH(SearchResults[[#This Row],[Search Result]],MasterTable[Search Rank],0),4),"")</f>
        <v/>
      </c>
      <c r="G911" s="20" t="str">
        <f>IFERROR(INDEX(MasterTable[],MATCH(SearchResults[[#This Row],[Search Result]],MasterTable[Search Rank],0),5),"")</f>
        <v/>
      </c>
      <c r="H911" s="20" t="str">
        <f>IFERROR(INDEX(MasterTable[],MATCH(SearchResults[[#This Row],[Search Result]],MasterTable[Search Rank],0),6),"")</f>
        <v/>
      </c>
      <c r="I911" s="20" t="str">
        <f>IFERROR(INDEX(MasterTable[],MATCH(SearchResults[[#This Row],[Search Result]],MasterTable[Search Rank],0),7),"")</f>
        <v/>
      </c>
    </row>
    <row r="912" spans="2:9" ht="41.25" customHeight="1" x14ac:dyDescent="0.2">
      <c r="B912" s="4"/>
      <c r="C912" s="19" t="str">
        <f>IFERROR(INDEX(MasterTable[],MATCH(SearchResults[[#This Row],[Search Result]],MasterTable[Search Rank],0),1),"")</f>
        <v/>
      </c>
      <c r="D912" s="19" t="str">
        <f>IFERROR(INDEX(MasterTable[],MATCH(SearchResults[[#This Row],[Search Result]],MasterTable[Search Rank],0),2),"")</f>
        <v/>
      </c>
      <c r="E912" s="19" t="str">
        <f>IFERROR(INDEX(MasterTable[],MATCH(SearchResults[[#This Row],[Search Result]],MasterTable[Search Rank],0),3),"")</f>
        <v/>
      </c>
      <c r="F912" s="20" t="str">
        <f>IFERROR(INDEX(MasterTable[],MATCH(SearchResults[[#This Row],[Search Result]],MasterTable[Search Rank],0),4),"")</f>
        <v/>
      </c>
      <c r="G912" s="20" t="str">
        <f>IFERROR(INDEX(MasterTable[],MATCH(SearchResults[[#This Row],[Search Result]],MasterTable[Search Rank],0),5),"")</f>
        <v/>
      </c>
      <c r="H912" s="20" t="str">
        <f>IFERROR(INDEX(MasterTable[],MATCH(SearchResults[[#This Row],[Search Result]],MasterTable[Search Rank],0),6),"")</f>
        <v/>
      </c>
      <c r="I912" s="20" t="str">
        <f>IFERROR(INDEX(MasterTable[],MATCH(SearchResults[[#This Row],[Search Result]],MasterTable[Search Rank],0),7),"")</f>
        <v/>
      </c>
    </row>
    <row r="913" spans="2:9" ht="41.25" customHeight="1" x14ac:dyDescent="0.2">
      <c r="B913" s="4"/>
      <c r="C913" s="19" t="str">
        <f>IFERROR(INDEX(MasterTable[],MATCH(SearchResults[[#This Row],[Search Result]],MasterTable[Search Rank],0),1),"")</f>
        <v/>
      </c>
      <c r="D913" s="19" t="str">
        <f>IFERROR(INDEX(MasterTable[],MATCH(SearchResults[[#This Row],[Search Result]],MasterTable[Search Rank],0),2),"")</f>
        <v/>
      </c>
      <c r="E913" s="19" t="str">
        <f>IFERROR(INDEX(MasterTable[],MATCH(SearchResults[[#This Row],[Search Result]],MasterTable[Search Rank],0),3),"")</f>
        <v/>
      </c>
      <c r="F913" s="20" t="str">
        <f>IFERROR(INDEX(MasterTable[],MATCH(SearchResults[[#This Row],[Search Result]],MasterTable[Search Rank],0),4),"")</f>
        <v/>
      </c>
      <c r="G913" s="20" t="str">
        <f>IFERROR(INDEX(MasterTable[],MATCH(SearchResults[[#This Row],[Search Result]],MasterTable[Search Rank],0),5),"")</f>
        <v/>
      </c>
      <c r="H913" s="20" t="str">
        <f>IFERROR(INDEX(MasterTable[],MATCH(SearchResults[[#This Row],[Search Result]],MasterTable[Search Rank],0),6),"")</f>
        <v/>
      </c>
      <c r="I913" s="20" t="str">
        <f>IFERROR(INDEX(MasterTable[],MATCH(SearchResults[[#This Row],[Search Result]],MasterTable[Search Rank],0),7),"")</f>
        <v/>
      </c>
    </row>
    <row r="914" spans="2:9" ht="41.25" customHeight="1" x14ac:dyDescent="0.2">
      <c r="B914" s="4"/>
      <c r="C914" s="19" t="str">
        <f>IFERROR(INDEX(MasterTable[],MATCH(SearchResults[[#This Row],[Search Result]],MasterTable[Search Rank],0),1),"")</f>
        <v/>
      </c>
      <c r="D914" s="19" t="str">
        <f>IFERROR(INDEX(MasterTable[],MATCH(SearchResults[[#This Row],[Search Result]],MasterTable[Search Rank],0),2),"")</f>
        <v/>
      </c>
      <c r="E914" s="19" t="str">
        <f>IFERROR(INDEX(MasterTable[],MATCH(SearchResults[[#This Row],[Search Result]],MasterTable[Search Rank],0),3),"")</f>
        <v/>
      </c>
      <c r="F914" s="20" t="str">
        <f>IFERROR(INDEX(MasterTable[],MATCH(SearchResults[[#This Row],[Search Result]],MasterTable[Search Rank],0),4),"")</f>
        <v/>
      </c>
      <c r="G914" s="20" t="str">
        <f>IFERROR(INDEX(MasterTable[],MATCH(SearchResults[[#This Row],[Search Result]],MasterTable[Search Rank],0),5),"")</f>
        <v/>
      </c>
      <c r="H914" s="20" t="str">
        <f>IFERROR(INDEX(MasterTable[],MATCH(SearchResults[[#This Row],[Search Result]],MasterTable[Search Rank],0),6),"")</f>
        <v/>
      </c>
      <c r="I914" s="20" t="str">
        <f>IFERROR(INDEX(MasterTable[],MATCH(SearchResults[[#This Row],[Search Result]],MasterTable[Search Rank],0),7),"")</f>
        <v/>
      </c>
    </row>
    <row r="915" spans="2:9" ht="41.25" customHeight="1" x14ac:dyDescent="0.2">
      <c r="B915" s="4"/>
      <c r="C915" s="19" t="str">
        <f>IFERROR(INDEX(MasterTable[],MATCH(SearchResults[[#This Row],[Search Result]],MasterTable[Search Rank],0),1),"")</f>
        <v/>
      </c>
      <c r="D915" s="19" t="str">
        <f>IFERROR(INDEX(MasterTable[],MATCH(SearchResults[[#This Row],[Search Result]],MasterTable[Search Rank],0),2),"")</f>
        <v/>
      </c>
      <c r="E915" s="19" t="str">
        <f>IFERROR(INDEX(MasterTable[],MATCH(SearchResults[[#This Row],[Search Result]],MasterTable[Search Rank],0),3),"")</f>
        <v/>
      </c>
      <c r="F915" s="20" t="str">
        <f>IFERROR(INDEX(MasterTable[],MATCH(SearchResults[[#This Row],[Search Result]],MasterTable[Search Rank],0),4),"")</f>
        <v/>
      </c>
      <c r="G915" s="20" t="str">
        <f>IFERROR(INDEX(MasterTable[],MATCH(SearchResults[[#This Row],[Search Result]],MasterTable[Search Rank],0),5),"")</f>
        <v/>
      </c>
      <c r="H915" s="20" t="str">
        <f>IFERROR(INDEX(MasterTable[],MATCH(SearchResults[[#This Row],[Search Result]],MasterTable[Search Rank],0),6),"")</f>
        <v/>
      </c>
      <c r="I915" s="20" t="str">
        <f>IFERROR(INDEX(MasterTable[],MATCH(SearchResults[[#This Row],[Search Result]],MasterTable[Search Rank],0),7),"")</f>
        <v/>
      </c>
    </row>
    <row r="916" spans="2:9" ht="41.25" customHeight="1" x14ac:dyDescent="0.2">
      <c r="B916" s="4"/>
      <c r="C916" s="19" t="str">
        <f>IFERROR(INDEX(MasterTable[],MATCH(SearchResults[[#This Row],[Search Result]],MasterTable[Search Rank],0),1),"")</f>
        <v/>
      </c>
      <c r="D916" s="19" t="str">
        <f>IFERROR(INDEX(MasterTable[],MATCH(SearchResults[[#This Row],[Search Result]],MasterTable[Search Rank],0),2),"")</f>
        <v/>
      </c>
      <c r="E916" s="19" t="str">
        <f>IFERROR(INDEX(MasterTable[],MATCH(SearchResults[[#This Row],[Search Result]],MasterTable[Search Rank],0),3),"")</f>
        <v/>
      </c>
      <c r="F916" s="20" t="str">
        <f>IFERROR(INDEX(MasterTable[],MATCH(SearchResults[[#This Row],[Search Result]],MasterTable[Search Rank],0),4),"")</f>
        <v/>
      </c>
      <c r="G916" s="20" t="str">
        <f>IFERROR(INDEX(MasterTable[],MATCH(SearchResults[[#This Row],[Search Result]],MasterTable[Search Rank],0),5),"")</f>
        <v/>
      </c>
      <c r="H916" s="20" t="str">
        <f>IFERROR(INDEX(MasterTable[],MATCH(SearchResults[[#This Row],[Search Result]],MasterTable[Search Rank],0),6),"")</f>
        <v/>
      </c>
      <c r="I916" s="20" t="str">
        <f>IFERROR(INDEX(MasterTable[],MATCH(SearchResults[[#This Row],[Search Result]],MasterTable[Search Rank],0),7),"")</f>
        <v/>
      </c>
    </row>
    <row r="917" spans="2:9" ht="41.25" customHeight="1" x14ac:dyDescent="0.2">
      <c r="B917" s="4"/>
      <c r="C917" s="19" t="str">
        <f>IFERROR(INDEX(MasterTable[],MATCH(SearchResults[[#This Row],[Search Result]],MasterTable[Search Rank],0),1),"")</f>
        <v/>
      </c>
      <c r="D917" s="19" t="str">
        <f>IFERROR(INDEX(MasterTable[],MATCH(SearchResults[[#This Row],[Search Result]],MasterTable[Search Rank],0),2),"")</f>
        <v/>
      </c>
      <c r="E917" s="19" t="str">
        <f>IFERROR(INDEX(MasterTable[],MATCH(SearchResults[[#This Row],[Search Result]],MasterTable[Search Rank],0),3),"")</f>
        <v/>
      </c>
      <c r="F917" s="20" t="str">
        <f>IFERROR(INDEX(MasterTable[],MATCH(SearchResults[[#This Row],[Search Result]],MasterTable[Search Rank],0),4),"")</f>
        <v/>
      </c>
      <c r="G917" s="20" t="str">
        <f>IFERROR(INDEX(MasterTable[],MATCH(SearchResults[[#This Row],[Search Result]],MasterTable[Search Rank],0),5),"")</f>
        <v/>
      </c>
      <c r="H917" s="20" t="str">
        <f>IFERROR(INDEX(MasterTable[],MATCH(SearchResults[[#This Row],[Search Result]],MasterTable[Search Rank],0),6),"")</f>
        <v/>
      </c>
      <c r="I917" s="20" t="str">
        <f>IFERROR(INDEX(MasterTable[],MATCH(SearchResults[[#This Row],[Search Result]],MasterTable[Search Rank],0),7),"")</f>
        <v/>
      </c>
    </row>
    <row r="918" spans="2:9" ht="41.25" customHeight="1" x14ac:dyDescent="0.2">
      <c r="B918" s="4"/>
      <c r="C918" s="19" t="str">
        <f>IFERROR(INDEX(MasterTable[],MATCH(SearchResults[[#This Row],[Search Result]],MasterTable[Search Rank],0),1),"")</f>
        <v/>
      </c>
      <c r="D918" s="19" t="str">
        <f>IFERROR(INDEX(MasterTable[],MATCH(SearchResults[[#This Row],[Search Result]],MasterTable[Search Rank],0),2),"")</f>
        <v/>
      </c>
      <c r="E918" s="19" t="str">
        <f>IFERROR(INDEX(MasterTable[],MATCH(SearchResults[[#This Row],[Search Result]],MasterTable[Search Rank],0),3),"")</f>
        <v/>
      </c>
      <c r="F918" s="20" t="str">
        <f>IFERROR(INDEX(MasterTable[],MATCH(SearchResults[[#This Row],[Search Result]],MasterTable[Search Rank],0),4),"")</f>
        <v/>
      </c>
      <c r="G918" s="20" t="str">
        <f>IFERROR(INDEX(MasterTable[],MATCH(SearchResults[[#This Row],[Search Result]],MasterTable[Search Rank],0),5),"")</f>
        <v/>
      </c>
      <c r="H918" s="20" t="str">
        <f>IFERROR(INDEX(MasterTable[],MATCH(SearchResults[[#This Row],[Search Result]],MasterTable[Search Rank],0),6),"")</f>
        <v/>
      </c>
      <c r="I918" s="20" t="str">
        <f>IFERROR(INDEX(MasterTable[],MATCH(SearchResults[[#This Row],[Search Result]],MasterTable[Search Rank],0),7),"")</f>
        <v/>
      </c>
    </row>
    <row r="919" spans="2:9" ht="41.25" customHeight="1" x14ac:dyDescent="0.2">
      <c r="B919" s="4"/>
      <c r="C919" s="19" t="str">
        <f>IFERROR(INDEX(MasterTable[],MATCH(SearchResults[[#This Row],[Search Result]],MasterTable[Search Rank],0),1),"")</f>
        <v/>
      </c>
      <c r="D919" s="19" t="str">
        <f>IFERROR(INDEX(MasterTable[],MATCH(SearchResults[[#This Row],[Search Result]],MasterTable[Search Rank],0),2),"")</f>
        <v/>
      </c>
      <c r="E919" s="19" t="str">
        <f>IFERROR(INDEX(MasterTable[],MATCH(SearchResults[[#This Row],[Search Result]],MasterTable[Search Rank],0),3),"")</f>
        <v/>
      </c>
      <c r="F919" s="20" t="str">
        <f>IFERROR(INDEX(MasterTable[],MATCH(SearchResults[[#This Row],[Search Result]],MasterTable[Search Rank],0),4),"")</f>
        <v/>
      </c>
      <c r="G919" s="20" t="str">
        <f>IFERROR(INDEX(MasterTable[],MATCH(SearchResults[[#This Row],[Search Result]],MasterTable[Search Rank],0),5),"")</f>
        <v/>
      </c>
      <c r="H919" s="20" t="str">
        <f>IFERROR(INDEX(MasterTable[],MATCH(SearchResults[[#This Row],[Search Result]],MasterTable[Search Rank],0),6),"")</f>
        <v/>
      </c>
      <c r="I919" s="20" t="str">
        <f>IFERROR(INDEX(MasterTable[],MATCH(SearchResults[[#This Row],[Search Result]],MasterTable[Search Rank],0),7),"")</f>
        <v/>
      </c>
    </row>
    <row r="920" spans="2:9" ht="41.25" customHeight="1" x14ac:dyDescent="0.2">
      <c r="B920" s="4"/>
      <c r="C920" s="19" t="str">
        <f>IFERROR(INDEX(MasterTable[],MATCH(SearchResults[[#This Row],[Search Result]],MasterTable[Search Rank],0),1),"")</f>
        <v/>
      </c>
      <c r="D920" s="19" t="str">
        <f>IFERROR(INDEX(MasterTable[],MATCH(SearchResults[[#This Row],[Search Result]],MasterTable[Search Rank],0),2),"")</f>
        <v/>
      </c>
      <c r="E920" s="19" t="str">
        <f>IFERROR(INDEX(MasterTable[],MATCH(SearchResults[[#This Row],[Search Result]],MasterTable[Search Rank],0),3),"")</f>
        <v/>
      </c>
      <c r="F920" s="20" t="str">
        <f>IFERROR(INDEX(MasterTable[],MATCH(SearchResults[[#This Row],[Search Result]],MasterTable[Search Rank],0),4),"")</f>
        <v/>
      </c>
      <c r="G920" s="20" t="str">
        <f>IFERROR(INDEX(MasterTable[],MATCH(SearchResults[[#This Row],[Search Result]],MasterTable[Search Rank],0),5),"")</f>
        <v/>
      </c>
      <c r="H920" s="20" t="str">
        <f>IFERROR(INDEX(MasterTable[],MATCH(SearchResults[[#This Row],[Search Result]],MasterTable[Search Rank],0),6),"")</f>
        <v/>
      </c>
      <c r="I920" s="20" t="str">
        <f>IFERROR(INDEX(MasterTable[],MATCH(SearchResults[[#This Row],[Search Result]],MasterTable[Search Rank],0),7),"")</f>
        <v/>
      </c>
    </row>
    <row r="921" spans="2:9" ht="41.25" customHeight="1" x14ac:dyDescent="0.2">
      <c r="B921" s="4"/>
      <c r="C921" s="19" t="str">
        <f>IFERROR(INDEX(MasterTable[],MATCH(SearchResults[[#This Row],[Search Result]],MasterTable[Search Rank],0),1),"")</f>
        <v/>
      </c>
      <c r="D921" s="19" t="str">
        <f>IFERROR(INDEX(MasterTable[],MATCH(SearchResults[[#This Row],[Search Result]],MasterTable[Search Rank],0),2),"")</f>
        <v/>
      </c>
      <c r="E921" s="19" t="str">
        <f>IFERROR(INDEX(MasterTable[],MATCH(SearchResults[[#This Row],[Search Result]],MasterTable[Search Rank],0),3),"")</f>
        <v/>
      </c>
      <c r="F921" s="20" t="str">
        <f>IFERROR(INDEX(MasterTable[],MATCH(SearchResults[[#This Row],[Search Result]],MasterTable[Search Rank],0),4),"")</f>
        <v/>
      </c>
      <c r="G921" s="20" t="str">
        <f>IFERROR(INDEX(MasterTable[],MATCH(SearchResults[[#This Row],[Search Result]],MasterTable[Search Rank],0),5),"")</f>
        <v/>
      </c>
      <c r="H921" s="20" t="str">
        <f>IFERROR(INDEX(MasterTable[],MATCH(SearchResults[[#This Row],[Search Result]],MasterTable[Search Rank],0),6),"")</f>
        <v/>
      </c>
      <c r="I921" s="20" t="str">
        <f>IFERROR(INDEX(MasterTable[],MATCH(SearchResults[[#This Row],[Search Result]],MasterTable[Search Rank],0),7),"")</f>
        <v/>
      </c>
    </row>
    <row r="922" spans="2:9" ht="41.25" customHeight="1" x14ac:dyDescent="0.2">
      <c r="B922" s="4"/>
      <c r="C922" s="19" t="str">
        <f>IFERROR(INDEX(MasterTable[],MATCH(SearchResults[[#This Row],[Search Result]],MasterTable[Search Rank],0),1),"")</f>
        <v/>
      </c>
      <c r="D922" s="19" t="str">
        <f>IFERROR(INDEX(MasterTable[],MATCH(SearchResults[[#This Row],[Search Result]],MasterTable[Search Rank],0),2),"")</f>
        <v/>
      </c>
      <c r="E922" s="19" t="str">
        <f>IFERROR(INDEX(MasterTable[],MATCH(SearchResults[[#This Row],[Search Result]],MasterTable[Search Rank],0),3),"")</f>
        <v/>
      </c>
      <c r="F922" s="20" t="str">
        <f>IFERROR(INDEX(MasterTable[],MATCH(SearchResults[[#This Row],[Search Result]],MasterTable[Search Rank],0),4),"")</f>
        <v/>
      </c>
      <c r="G922" s="20" t="str">
        <f>IFERROR(INDEX(MasterTable[],MATCH(SearchResults[[#This Row],[Search Result]],MasterTable[Search Rank],0),5),"")</f>
        <v/>
      </c>
      <c r="H922" s="20" t="str">
        <f>IFERROR(INDEX(MasterTable[],MATCH(SearchResults[[#This Row],[Search Result]],MasterTable[Search Rank],0),6),"")</f>
        <v/>
      </c>
      <c r="I922" s="20" t="str">
        <f>IFERROR(INDEX(MasterTable[],MATCH(SearchResults[[#This Row],[Search Result]],MasterTable[Search Rank],0),7),"")</f>
        <v/>
      </c>
    </row>
    <row r="923" spans="2:9" ht="41.25" customHeight="1" x14ac:dyDescent="0.2">
      <c r="B923" s="4"/>
      <c r="C923" s="19" t="str">
        <f>IFERROR(INDEX(MasterTable[],MATCH(SearchResults[[#This Row],[Search Result]],MasterTable[Search Rank],0),1),"")</f>
        <v/>
      </c>
      <c r="D923" s="19" t="str">
        <f>IFERROR(INDEX(MasterTable[],MATCH(SearchResults[[#This Row],[Search Result]],MasterTable[Search Rank],0),2),"")</f>
        <v/>
      </c>
      <c r="E923" s="19" t="str">
        <f>IFERROR(INDEX(MasterTable[],MATCH(SearchResults[[#This Row],[Search Result]],MasterTable[Search Rank],0),3),"")</f>
        <v/>
      </c>
      <c r="F923" s="20" t="str">
        <f>IFERROR(INDEX(MasterTable[],MATCH(SearchResults[[#This Row],[Search Result]],MasterTable[Search Rank],0),4),"")</f>
        <v/>
      </c>
      <c r="G923" s="20" t="str">
        <f>IFERROR(INDEX(MasterTable[],MATCH(SearchResults[[#This Row],[Search Result]],MasterTable[Search Rank],0),5),"")</f>
        <v/>
      </c>
      <c r="H923" s="20" t="str">
        <f>IFERROR(INDEX(MasterTable[],MATCH(SearchResults[[#This Row],[Search Result]],MasterTable[Search Rank],0),6),"")</f>
        <v/>
      </c>
      <c r="I923" s="20" t="str">
        <f>IFERROR(INDEX(MasterTable[],MATCH(SearchResults[[#This Row],[Search Result]],MasterTable[Search Rank],0),7),"")</f>
        <v/>
      </c>
    </row>
    <row r="924" spans="2:9" ht="41.25" customHeight="1" x14ac:dyDescent="0.2">
      <c r="B924" s="4"/>
      <c r="C924" s="19" t="str">
        <f>IFERROR(INDEX(MasterTable[],MATCH(SearchResults[[#This Row],[Search Result]],MasterTable[Search Rank],0),1),"")</f>
        <v/>
      </c>
      <c r="D924" s="19" t="str">
        <f>IFERROR(INDEX(MasterTable[],MATCH(SearchResults[[#This Row],[Search Result]],MasterTable[Search Rank],0),2),"")</f>
        <v/>
      </c>
      <c r="E924" s="19" t="str">
        <f>IFERROR(INDEX(MasterTable[],MATCH(SearchResults[[#This Row],[Search Result]],MasterTable[Search Rank],0),3),"")</f>
        <v/>
      </c>
      <c r="F924" s="20" t="str">
        <f>IFERROR(INDEX(MasterTable[],MATCH(SearchResults[[#This Row],[Search Result]],MasterTable[Search Rank],0),4),"")</f>
        <v/>
      </c>
      <c r="G924" s="20" t="str">
        <f>IFERROR(INDEX(MasterTable[],MATCH(SearchResults[[#This Row],[Search Result]],MasterTable[Search Rank],0),5),"")</f>
        <v/>
      </c>
      <c r="H924" s="20" t="str">
        <f>IFERROR(INDEX(MasterTable[],MATCH(SearchResults[[#This Row],[Search Result]],MasterTable[Search Rank],0),6),"")</f>
        <v/>
      </c>
      <c r="I924" s="20" t="str">
        <f>IFERROR(INDEX(MasterTable[],MATCH(SearchResults[[#This Row],[Search Result]],MasterTable[Search Rank],0),7),"")</f>
        <v/>
      </c>
    </row>
    <row r="925" spans="2:9" ht="41.25" customHeight="1" x14ac:dyDescent="0.2">
      <c r="B925" s="4"/>
      <c r="C925" s="19" t="str">
        <f>IFERROR(INDEX(MasterTable[],MATCH(SearchResults[[#This Row],[Search Result]],MasterTable[Search Rank],0),1),"")</f>
        <v/>
      </c>
      <c r="D925" s="19" t="str">
        <f>IFERROR(INDEX(MasterTable[],MATCH(SearchResults[[#This Row],[Search Result]],MasterTable[Search Rank],0),2),"")</f>
        <v/>
      </c>
      <c r="E925" s="19" t="str">
        <f>IFERROR(INDEX(MasterTable[],MATCH(SearchResults[[#This Row],[Search Result]],MasterTable[Search Rank],0),3),"")</f>
        <v/>
      </c>
      <c r="F925" s="20" t="str">
        <f>IFERROR(INDEX(MasterTable[],MATCH(SearchResults[[#This Row],[Search Result]],MasterTable[Search Rank],0),4),"")</f>
        <v/>
      </c>
      <c r="G925" s="20" t="str">
        <f>IFERROR(INDEX(MasterTable[],MATCH(SearchResults[[#This Row],[Search Result]],MasterTable[Search Rank],0),5),"")</f>
        <v/>
      </c>
      <c r="H925" s="20" t="str">
        <f>IFERROR(INDEX(MasterTable[],MATCH(SearchResults[[#This Row],[Search Result]],MasterTable[Search Rank],0),6),"")</f>
        <v/>
      </c>
      <c r="I925" s="20" t="str">
        <f>IFERROR(INDEX(MasterTable[],MATCH(SearchResults[[#This Row],[Search Result]],MasterTable[Search Rank],0),7),"")</f>
        <v/>
      </c>
    </row>
    <row r="926" spans="2:9" ht="41.25" customHeight="1" x14ac:dyDescent="0.2">
      <c r="B926" s="4"/>
      <c r="C926" s="19" t="str">
        <f>IFERROR(INDEX(MasterTable[],MATCH(SearchResults[[#This Row],[Search Result]],MasterTable[Search Rank],0),1),"")</f>
        <v/>
      </c>
      <c r="D926" s="19" t="str">
        <f>IFERROR(INDEX(MasterTable[],MATCH(SearchResults[[#This Row],[Search Result]],MasterTable[Search Rank],0),2),"")</f>
        <v/>
      </c>
      <c r="E926" s="19" t="str">
        <f>IFERROR(INDEX(MasterTable[],MATCH(SearchResults[[#This Row],[Search Result]],MasterTable[Search Rank],0),3),"")</f>
        <v/>
      </c>
      <c r="F926" s="20" t="str">
        <f>IFERROR(INDEX(MasterTable[],MATCH(SearchResults[[#This Row],[Search Result]],MasterTable[Search Rank],0),4),"")</f>
        <v/>
      </c>
      <c r="G926" s="20" t="str">
        <f>IFERROR(INDEX(MasterTable[],MATCH(SearchResults[[#This Row],[Search Result]],MasterTable[Search Rank],0),5),"")</f>
        <v/>
      </c>
      <c r="H926" s="20" t="str">
        <f>IFERROR(INDEX(MasterTable[],MATCH(SearchResults[[#This Row],[Search Result]],MasterTable[Search Rank],0),6),"")</f>
        <v/>
      </c>
      <c r="I926" s="20" t="str">
        <f>IFERROR(INDEX(MasterTable[],MATCH(SearchResults[[#This Row],[Search Result]],MasterTable[Search Rank],0),7),"")</f>
        <v/>
      </c>
    </row>
    <row r="927" spans="2:9" ht="41.25" customHeight="1" x14ac:dyDescent="0.2">
      <c r="B927" s="4"/>
      <c r="C927" s="19" t="str">
        <f>IFERROR(INDEX(MasterTable[],MATCH(SearchResults[[#This Row],[Search Result]],MasterTable[Search Rank],0),1),"")</f>
        <v/>
      </c>
      <c r="D927" s="19" t="str">
        <f>IFERROR(INDEX(MasterTable[],MATCH(SearchResults[[#This Row],[Search Result]],MasterTable[Search Rank],0),2),"")</f>
        <v/>
      </c>
      <c r="E927" s="19" t="str">
        <f>IFERROR(INDEX(MasterTable[],MATCH(SearchResults[[#This Row],[Search Result]],MasterTable[Search Rank],0),3),"")</f>
        <v/>
      </c>
      <c r="F927" s="20" t="str">
        <f>IFERROR(INDEX(MasterTable[],MATCH(SearchResults[[#This Row],[Search Result]],MasterTable[Search Rank],0),4),"")</f>
        <v/>
      </c>
      <c r="G927" s="20" t="str">
        <f>IFERROR(INDEX(MasterTable[],MATCH(SearchResults[[#This Row],[Search Result]],MasterTable[Search Rank],0),5),"")</f>
        <v/>
      </c>
      <c r="H927" s="20" t="str">
        <f>IFERROR(INDEX(MasterTable[],MATCH(SearchResults[[#This Row],[Search Result]],MasterTable[Search Rank],0),6),"")</f>
        <v/>
      </c>
      <c r="I927" s="20" t="str">
        <f>IFERROR(INDEX(MasterTable[],MATCH(SearchResults[[#This Row],[Search Result]],MasterTable[Search Rank],0),7),"")</f>
        <v/>
      </c>
    </row>
    <row r="928" spans="2:9" ht="41.25" customHeight="1" x14ac:dyDescent="0.2">
      <c r="B928" s="4"/>
      <c r="C928" s="19" t="str">
        <f>IFERROR(INDEX(MasterTable[],MATCH(SearchResults[[#This Row],[Search Result]],MasterTable[Search Rank],0),1),"")</f>
        <v/>
      </c>
      <c r="D928" s="19" t="str">
        <f>IFERROR(INDEX(MasterTable[],MATCH(SearchResults[[#This Row],[Search Result]],MasterTable[Search Rank],0),2),"")</f>
        <v/>
      </c>
      <c r="E928" s="19" t="str">
        <f>IFERROR(INDEX(MasterTable[],MATCH(SearchResults[[#This Row],[Search Result]],MasterTable[Search Rank],0),3),"")</f>
        <v/>
      </c>
      <c r="F928" s="20" t="str">
        <f>IFERROR(INDEX(MasterTable[],MATCH(SearchResults[[#This Row],[Search Result]],MasterTable[Search Rank],0),4),"")</f>
        <v/>
      </c>
      <c r="G928" s="20" t="str">
        <f>IFERROR(INDEX(MasterTable[],MATCH(SearchResults[[#This Row],[Search Result]],MasterTable[Search Rank],0),5),"")</f>
        <v/>
      </c>
      <c r="H928" s="20" t="str">
        <f>IFERROR(INDEX(MasterTable[],MATCH(SearchResults[[#This Row],[Search Result]],MasterTable[Search Rank],0),6),"")</f>
        <v/>
      </c>
      <c r="I928" s="20" t="str">
        <f>IFERROR(INDEX(MasterTable[],MATCH(SearchResults[[#This Row],[Search Result]],MasterTable[Search Rank],0),7),"")</f>
        <v/>
      </c>
    </row>
    <row r="929" spans="2:9" ht="41.25" customHeight="1" x14ac:dyDescent="0.2">
      <c r="B929" s="4"/>
      <c r="C929" s="19" t="str">
        <f>IFERROR(INDEX(MasterTable[],MATCH(SearchResults[[#This Row],[Search Result]],MasterTable[Search Rank],0),1),"")</f>
        <v/>
      </c>
      <c r="D929" s="19" t="str">
        <f>IFERROR(INDEX(MasterTable[],MATCH(SearchResults[[#This Row],[Search Result]],MasterTable[Search Rank],0),2),"")</f>
        <v/>
      </c>
      <c r="E929" s="19" t="str">
        <f>IFERROR(INDEX(MasterTable[],MATCH(SearchResults[[#This Row],[Search Result]],MasterTable[Search Rank],0),3),"")</f>
        <v/>
      </c>
      <c r="F929" s="20" t="str">
        <f>IFERROR(INDEX(MasterTable[],MATCH(SearchResults[[#This Row],[Search Result]],MasterTable[Search Rank],0),4),"")</f>
        <v/>
      </c>
      <c r="G929" s="20" t="str">
        <f>IFERROR(INDEX(MasterTable[],MATCH(SearchResults[[#This Row],[Search Result]],MasterTable[Search Rank],0),5),"")</f>
        <v/>
      </c>
      <c r="H929" s="20" t="str">
        <f>IFERROR(INDEX(MasterTable[],MATCH(SearchResults[[#This Row],[Search Result]],MasterTable[Search Rank],0),6),"")</f>
        <v/>
      </c>
      <c r="I929" s="20" t="str">
        <f>IFERROR(INDEX(MasterTable[],MATCH(SearchResults[[#This Row],[Search Result]],MasterTable[Search Rank],0),7),"")</f>
        <v/>
      </c>
    </row>
    <row r="930" spans="2:9" ht="41.25" customHeight="1" x14ac:dyDescent="0.2">
      <c r="B930" s="4"/>
      <c r="C930" s="19" t="str">
        <f>IFERROR(INDEX(MasterTable[],MATCH(SearchResults[[#This Row],[Search Result]],MasterTable[Search Rank],0),1),"")</f>
        <v/>
      </c>
      <c r="D930" s="19" t="str">
        <f>IFERROR(INDEX(MasterTable[],MATCH(SearchResults[[#This Row],[Search Result]],MasterTable[Search Rank],0),2),"")</f>
        <v/>
      </c>
      <c r="E930" s="19" t="str">
        <f>IFERROR(INDEX(MasterTable[],MATCH(SearchResults[[#This Row],[Search Result]],MasterTable[Search Rank],0),3),"")</f>
        <v/>
      </c>
      <c r="F930" s="20" t="str">
        <f>IFERROR(INDEX(MasterTable[],MATCH(SearchResults[[#This Row],[Search Result]],MasterTable[Search Rank],0),4),"")</f>
        <v/>
      </c>
      <c r="G930" s="20" t="str">
        <f>IFERROR(INDEX(MasterTable[],MATCH(SearchResults[[#This Row],[Search Result]],MasterTable[Search Rank],0),5),"")</f>
        <v/>
      </c>
      <c r="H930" s="20" t="str">
        <f>IFERROR(INDEX(MasterTable[],MATCH(SearchResults[[#This Row],[Search Result]],MasterTable[Search Rank],0),6),"")</f>
        <v/>
      </c>
      <c r="I930" s="20" t="str">
        <f>IFERROR(INDEX(MasterTable[],MATCH(SearchResults[[#This Row],[Search Result]],MasterTable[Search Rank],0),7),"")</f>
        <v/>
      </c>
    </row>
    <row r="931" spans="2:9" ht="41.25" customHeight="1" x14ac:dyDescent="0.2">
      <c r="B931" s="4"/>
      <c r="C931" s="19" t="str">
        <f>IFERROR(INDEX(MasterTable[],MATCH(SearchResults[[#This Row],[Search Result]],MasterTable[Search Rank],0),1),"")</f>
        <v/>
      </c>
      <c r="D931" s="19" t="str">
        <f>IFERROR(INDEX(MasterTable[],MATCH(SearchResults[[#This Row],[Search Result]],MasterTable[Search Rank],0),2),"")</f>
        <v/>
      </c>
      <c r="E931" s="19" t="str">
        <f>IFERROR(INDEX(MasterTable[],MATCH(SearchResults[[#This Row],[Search Result]],MasterTable[Search Rank],0),3),"")</f>
        <v/>
      </c>
      <c r="F931" s="20" t="str">
        <f>IFERROR(INDEX(MasterTable[],MATCH(SearchResults[[#This Row],[Search Result]],MasterTable[Search Rank],0),4),"")</f>
        <v/>
      </c>
      <c r="G931" s="20" t="str">
        <f>IFERROR(INDEX(MasterTable[],MATCH(SearchResults[[#This Row],[Search Result]],MasterTable[Search Rank],0),5),"")</f>
        <v/>
      </c>
      <c r="H931" s="20" t="str">
        <f>IFERROR(INDEX(MasterTable[],MATCH(SearchResults[[#This Row],[Search Result]],MasterTable[Search Rank],0),6),"")</f>
        <v/>
      </c>
      <c r="I931" s="20" t="str">
        <f>IFERROR(INDEX(MasterTable[],MATCH(SearchResults[[#This Row],[Search Result]],MasterTable[Search Rank],0),7),"")</f>
        <v/>
      </c>
    </row>
    <row r="932" spans="2:9" ht="41.25" customHeight="1" x14ac:dyDescent="0.2">
      <c r="B932" s="4"/>
      <c r="C932" s="19" t="str">
        <f>IFERROR(INDEX(MasterTable[],MATCH(SearchResults[[#This Row],[Search Result]],MasterTable[Search Rank],0),1),"")</f>
        <v/>
      </c>
      <c r="D932" s="19" t="str">
        <f>IFERROR(INDEX(MasterTable[],MATCH(SearchResults[[#This Row],[Search Result]],MasterTable[Search Rank],0),2),"")</f>
        <v/>
      </c>
      <c r="E932" s="19" t="str">
        <f>IFERROR(INDEX(MasterTable[],MATCH(SearchResults[[#This Row],[Search Result]],MasterTable[Search Rank],0),3),"")</f>
        <v/>
      </c>
      <c r="F932" s="20" t="str">
        <f>IFERROR(INDEX(MasterTable[],MATCH(SearchResults[[#This Row],[Search Result]],MasterTable[Search Rank],0),4),"")</f>
        <v/>
      </c>
      <c r="G932" s="20" t="str">
        <f>IFERROR(INDEX(MasterTable[],MATCH(SearchResults[[#This Row],[Search Result]],MasterTable[Search Rank],0),5),"")</f>
        <v/>
      </c>
      <c r="H932" s="20" t="str">
        <f>IFERROR(INDEX(MasterTable[],MATCH(SearchResults[[#This Row],[Search Result]],MasterTable[Search Rank],0),6),"")</f>
        <v/>
      </c>
      <c r="I932" s="20" t="str">
        <f>IFERROR(INDEX(MasterTable[],MATCH(SearchResults[[#This Row],[Search Result]],MasterTable[Search Rank],0),7),"")</f>
        <v/>
      </c>
    </row>
    <row r="933" spans="2:9" ht="41.25" customHeight="1" x14ac:dyDescent="0.2">
      <c r="B933" s="4"/>
      <c r="C933" s="19" t="str">
        <f>IFERROR(INDEX(MasterTable[],MATCH(SearchResults[[#This Row],[Search Result]],MasterTable[Search Rank],0),1),"")</f>
        <v/>
      </c>
      <c r="D933" s="19" t="str">
        <f>IFERROR(INDEX(MasterTable[],MATCH(SearchResults[[#This Row],[Search Result]],MasterTable[Search Rank],0),2),"")</f>
        <v/>
      </c>
      <c r="E933" s="19" t="str">
        <f>IFERROR(INDEX(MasterTable[],MATCH(SearchResults[[#This Row],[Search Result]],MasterTable[Search Rank],0),3),"")</f>
        <v/>
      </c>
      <c r="F933" s="20" t="str">
        <f>IFERROR(INDEX(MasterTable[],MATCH(SearchResults[[#This Row],[Search Result]],MasterTable[Search Rank],0),4),"")</f>
        <v/>
      </c>
      <c r="G933" s="20" t="str">
        <f>IFERROR(INDEX(MasterTable[],MATCH(SearchResults[[#This Row],[Search Result]],MasterTable[Search Rank],0),5),"")</f>
        <v/>
      </c>
      <c r="H933" s="20" t="str">
        <f>IFERROR(INDEX(MasterTable[],MATCH(SearchResults[[#This Row],[Search Result]],MasterTable[Search Rank],0),6),"")</f>
        <v/>
      </c>
      <c r="I933" s="20" t="str">
        <f>IFERROR(INDEX(MasterTable[],MATCH(SearchResults[[#This Row],[Search Result]],MasterTable[Search Rank],0),7),"")</f>
        <v/>
      </c>
    </row>
    <row r="934" spans="2:9" ht="41.25" customHeight="1" x14ac:dyDescent="0.2">
      <c r="B934" s="4"/>
      <c r="C934" s="19" t="str">
        <f>IFERROR(INDEX(MasterTable[],MATCH(SearchResults[[#This Row],[Search Result]],MasterTable[Search Rank],0),1),"")</f>
        <v/>
      </c>
      <c r="D934" s="19" t="str">
        <f>IFERROR(INDEX(MasterTable[],MATCH(SearchResults[[#This Row],[Search Result]],MasterTable[Search Rank],0),2),"")</f>
        <v/>
      </c>
      <c r="E934" s="19" t="str">
        <f>IFERROR(INDEX(MasterTable[],MATCH(SearchResults[[#This Row],[Search Result]],MasterTable[Search Rank],0),3),"")</f>
        <v/>
      </c>
      <c r="F934" s="20" t="str">
        <f>IFERROR(INDEX(MasterTable[],MATCH(SearchResults[[#This Row],[Search Result]],MasterTable[Search Rank],0),4),"")</f>
        <v/>
      </c>
      <c r="G934" s="20" t="str">
        <f>IFERROR(INDEX(MasterTable[],MATCH(SearchResults[[#This Row],[Search Result]],MasterTable[Search Rank],0),5),"")</f>
        <v/>
      </c>
      <c r="H934" s="20" t="str">
        <f>IFERROR(INDEX(MasterTable[],MATCH(SearchResults[[#This Row],[Search Result]],MasterTable[Search Rank],0),6),"")</f>
        <v/>
      </c>
      <c r="I934" s="20" t="str">
        <f>IFERROR(INDEX(MasterTable[],MATCH(SearchResults[[#This Row],[Search Result]],MasterTable[Search Rank],0),7),"")</f>
        <v/>
      </c>
    </row>
    <row r="935" spans="2:9" ht="41.25" customHeight="1" x14ac:dyDescent="0.2">
      <c r="B935" s="4"/>
      <c r="C935" s="19" t="str">
        <f>IFERROR(INDEX(MasterTable[],MATCH(SearchResults[[#This Row],[Search Result]],MasterTable[Search Rank],0),1),"")</f>
        <v/>
      </c>
      <c r="D935" s="19" t="str">
        <f>IFERROR(INDEX(MasterTable[],MATCH(SearchResults[[#This Row],[Search Result]],MasterTable[Search Rank],0),2),"")</f>
        <v/>
      </c>
      <c r="E935" s="19" t="str">
        <f>IFERROR(INDEX(MasterTable[],MATCH(SearchResults[[#This Row],[Search Result]],MasterTable[Search Rank],0),3),"")</f>
        <v/>
      </c>
      <c r="F935" s="20" t="str">
        <f>IFERROR(INDEX(MasterTable[],MATCH(SearchResults[[#This Row],[Search Result]],MasterTable[Search Rank],0),4),"")</f>
        <v/>
      </c>
      <c r="G935" s="20" t="str">
        <f>IFERROR(INDEX(MasterTable[],MATCH(SearchResults[[#This Row],[Search Result]],MasterTable[Search Rank],0),5),"")</f>
        <v/>
      </c>
      <c r="H935" s="20" t="str">
        <f>IFERROR(INDEX(MasterTable[],MATCH(SearchResults[[#This Row],[Search Result]],MasterTable[Search Rank],0),6),"")</f>
        <v/>
      </c>
      <c r="I935" s="20" t="str">
        <f>IFERROR(INDEX(MasterTable[],MATCH(SearchResults[[#This Row],[Search Result]],MasterTable[Search Rank],0),7),"")</f>
        <v/>
      </c>
    </row>
    <row r="936" spans="2:9" ht="41.25" customHeight="1" x14ac:dyDescent="0.2">
      <c r="B936" s="4"/>
      <c r="C936" s="19" t="str">
        <f>IFERROR(INDEX(MasterTable[],MATCH(SearchResults[[#This Row],[Search Result]],MasterTable[Search Rank],0),1),"")</f>
        <v/>
      </c>
      <c r="D936" s="19" t="str">
        <f>IFERROR(INDEX(MasterTable[],MATCH(SearchResults[[#This Row],[Search Result]],MasterTable[Search Rank],0),2),"")</f>
        <v/>
      </c>
      <c r="E936" s="19" t="str">
        <f>IFERROR(INDEX(MasterTable[],MATCH(SearchResults[[#This Row],[Search Result]],MasterTable[Search Rank],0),3),"")</f>
        <v/>
      </c>
      <c r="F936" s="20" t="str">
        <f>IFERROR(INDEX(MasterTable[],MATCH(SearchResults[[#This Row],[Search Result]],MasterTable[Search Rank],0),4),"")</f>
        <v/>
      </c>
      <c r="G936" s="20" t="str">
        <f>IFERROR(INDEX(MasterTable[],MATCH(SearchResults[[#This Row],[Search Result]],MasterTable[Search Rank],0),5),"")</f>
        <v/>
      </c>
      <c r="H936" s="20" t="str">
        <f>IFERROR(INDEX(MasterTable[],MATCH(SearchResults[[#This Row],[Search Result]],MasterTable[Search Rank],0),6),"")</f>
        <v/>
      </c>
      <c r="I936" s="20" t="str">
        <f>IFERROR(INDEX(MasterTable[],MATCH(SearchResults[[#This Row],[Search Result]],MasterTable[Search Rank],0),7),"")</f>
        <v/>
      </c>
    </row>
    <row r="937" spans="2:9" ht="41.25" customHeight="1" x14ac:dyDescent="0.2">
      <c r="B937" s="4"/>
      <c r="C937" s="19" t="str">
        <f>IFERROR(INDEX(MasterTable[],MATCH(SearchResults[[#This Row],[Search Result]],MasterTable[Search Rank],0),1),"")</f>
        <v/>
      </c>
      <c r="D937" s="19" t="str">
        <f>IFERROR(INDEX(MasterTable[],MATCH(SearchResults[[#This Row],[Search Result]],MasterTable[Search Rank],0),2),"")</f>
        <v/>
      </c>
      <c r="E937" s="19" t="str">
        <f>IFERROR(INDEX(MasterTable[],MATCH(SearchResults[[#This Row],[Search Result]],MasterTable[Search Rank],0),3),"")</f>
        <v/>
      </c>
      <c r="F937" s="20" t="str">
        <f>IFERROR(INDEX(MasterTable[],MATCH(SearchResults[[#This Row],[Search Result]],MasterTable[Search Rank],0),4),"")</f>
        <v/>
      </c>
      <c r="G937" s="20" t="str">
        <f>IFERROR(INDEX(MasterTable[],MATCH(SearchResults[[#This Row],[Search Result]],MasterTable[Search Rank],0),5),"")</f>
        <v/>
      </c>
      <c r="H937" s="20" t="str">
        <f>IFERROR(INDEX(MasterTable[],MATCH(SearchResults[[#This Row],[Search Result]],MasterTable[Search Rank],0),6),"")</f>
        <v/>
      </c>
      <c r="I937" s="20" t="str">
        <f>IFERROR(INDEX(MasterTable[],MATCH(SearchResults[[#This Row],[Search Result]],MasterTable[Search Rank],0),7),"")</f>
        <v/>
      </c>
    </row>
    <row r="938" spans="2:9" ht="41.25" customHeight="1" x14ac:dyDescent="0.2">
      <c r="B938" s="4"/>
      <c r="C938" s="19" t="str">
        <f>IFERROR(INDEX(MasterTable[],MATCH(SearchResults[[#This Row],[Search Result]],MasterTable[Search Rank],0),1),"")</f>
        <v/>
      </c>
      <c r="D938" s="19" t="str">
        <f>IFERROR(INDEX(MasterTable[],MATCH(SearchResults[[#This Row],[Search Result]],MasterTable[Search Rank],0),2),"")</f>
        <v/>
      </c>
      <c r="E938" s="19" t="str">
        <f>IFERROR(INDEX(MasterTable[],MATCH(SearchResults[[#This Row],[Search Result]],MasterTable[Search Rank],0),3),"")</f>
        <v/>
      </c>
      <c r="F938" s="20" t="str">
        <f>IFERROR(INDEX(MasterTable[],MATCH(SearchResults[[#This Row],[Search Result]],MasterTable[Search Rank],0),4),"")</f>
        <v/>
      </c>
      <c r="G938" s="20" t="str">
        <f>IFERROR(INDEX(MasterTable[],MATCH(SearchResults[[#This Row],[Search Result]],MasterTable[Search Rank],0),5),"")</f>
        <v/>
      </c>
      <c r="H938" s="20" t="str">
        <f>IFERROR(INDEX(MasterTable[],MATCH(SearchResults[[#This Row],[Search Result]],MasterTable[Search Rank],0),6),"")</f>
        <v/>
      </c>
      <c r="I938" s="20" t="str">
        <f>IFERROR(INDEX(MasterTable[],MATCH(SearchResults[[#This Row],[Search Result]],MasterTable[Search Rank],0),7),"")</f>
        <v/>
      </c>
    </row>
    <row r="939" spans="2:9" ht="41.25" customHeight="1" x14ac:dyDescent="0.2">
      <c r="B939" s="4"/>
      <c r="C939" s="19" t="str">
        <f>IFERROR(INDEX(MasterTable[],MATCH(SearchResults[[#This Row],[Search Result]],MasterTable[Search Rank],0),1),"")</f>
        <v/>
      </c>
      <c r="D939" s="19" t="str">
        <f>IFERROR(INDEX(MasterTable[],MATCH(SearchResults[[#This Row],[Search Result]],MasterTable[Search Rank],0),2),"")</f>
        <v/>
      </c>
      <c r="E939" s="19" t="str">
        <f>IFERROR(INDEX(MasterTable[],MATCH(SearchResults[[#This Row],[Search Result]],MasterTable[Search Rank],0),3),"")</f>
        <v/>
      </c>
      <c r="F939" s="20" t="str">
        <f>IFERROR(INDEX(MasterTable[],MATCH(SearchResults[[#This Row],[Search Result]],MasterTable[Search Rank],0),4),"")</f>
        <v/>
      </c>
      <c r="G939" s="20" t="str">
        <f>IFERROR(INDEX(MasterTable[],MATCH(SearchResults[[#This Row],[Search Result]],MasterTable[Search Rank],0),5),"")</f>
        <v/>
      </c>
      <c r="H939" s="20" t="str">
        <f>IFERROR(INDEX(MasterTable[],MATCH(SearchResults[[#This Row],[Search Result]],MasterTable[Search Rank],0),6),"")</f>
        <v/>
      </c>
      <c r="I939" s="20" t="str">
        <f>IFERROR(INDEX(MasterTable[],MATCH(SearchResults[[#This Row],[Search Result]],MasterTable[Search Rank],0),7),"")</f>
        <v/>
      </c>
    </row>
    <row r="940" spans="2:9" ht="41.25" customHeight="1" x14ac:dyDescent="0.2">
      <c r="B940" s="4"/>
      <c r="C940" s="19" t="str">
        <f>IFERROR(INDEX(MasterTable[],MATCH(SearchResults[[#This Row],[Search Result]],MasterTable[Search Rank],0),1),"")</f>
        <v/>
      </c>
      <c r="D940" s="19" t="str">
        <f>IFERROR(INDEX(MasterTable[],MATCH(SearchResults[[#This Row],[Search Result]],MasterTable[Search Rank],0),2),"")</f>
        <v/>
      </c>
      <c r="E940" s="19" t="str">
        <f>IFERROR(INDEX(MasterTable[],MATCH(SearchResults[[#This Row],[Search Result]],MasterTable[Search Rank],0),3),"")</f>
        <v/>
      </c>
      <c r="F940" s="20" t="str">
        <f>IFERROR(INDEX(MasterTable[],MATCH(SearchResults[[#This Row],[Search Result]],MasterTable[Search Rank],0),4),"")</f>
        <v/>
      </c>
      <c r="G940" s="20" t="str">
        <f>IFERROR(INDEX(MasterTable[],MATCH(SearchResults[[#This Row],[Search Result]],MasterTable[Search Rank],0),5),"")</f>
        <v/>
      </c>
      <c r="H940" s="20" t="str">
        <f>IFERROR(INDEX(MasterTable[],MATCH(SearchResults[[#This Row],[Search Result]],MasterTable[Search Rank],0),6),"")</f>
        <v/>
      </c>
      <c r="I940" s="20" t="str">
        <f>IFERROR(INDEX(MasterTable[],MATCH(SearchResults[[#This Row],[Search Result]],MasterTable[Search Rank],0),7),"")</f>
        <v/>
      </c>
    </row>
    <row r="941" spans="2:9" ht="41.25" customHeight="1" x14ac:dyDescent="0.2">
      <c r="B941" s="4"/>
      <c r="C941" s="19" t="str">
        <f>IFERROR(INDEX(MasterTable[],MATCH(SearchResults[[#This Row],[Search Result]],MasterTable[Search Rank],0),1),"")</f>
        <v/>
      </c>
      <c r="D941" s="19" t="str">
        <f>IFERROR(INDEX(MasterTable[],MATCH(SearchResults[[#This Row],[Search Result]],MasterTable[Search Rank],0),2),"")</f>
        <v/>
      </c>
      <c r="E941" s="19" t="str">
        <f>IFERROR(INDEX(MasterTable[],MATCH(SearchResults[[#This Row],[Search Result]],MasterTable[Search Rank],0),3),"")</f>
        <v/>
      </c>
      <c r="F941" s="20" t="str">
        <f>IFERROR(INDEX(MasterTable[],MATCH(SearchResults[[#This Row],[Search Result]],MasterTable[Search Rank],0),4),"")</f>
        <v/>
      </c>
      <c r="G941" s="20" t="str">
        <f>IFERROR(INDEX(MasterTable[],MATCH(SearchResults[[#This Row],[Search Result]],MasterTable[Search Rank],0),5),"")</f>
        <v/>
      </c>
      <c r="H941" s="20" t="str">
        <f>IFERROR(INDEX(MasterTable[],MATCH(SearchResults[[#This Row],[Search Result]],MasterTable[Search Rank],0),6),"")</f>
        <v/>
      </c>
      <c r="I941" s="20" t="str">
        <f>IFERROR(INDEX(MasterTable[],MATCH(SearchResults[[#This Row],[Search Result]],MasterTable[Search Rank],0),7),"")</f>
        <v/>
      </c>
    </row>
    <row r="942" spans="2:9" ht="41.25" customHeight="1" x14ac:dyDescent="0.2">
      <c r="B942" s="4"/>
      <c r="C942" s="19" t="str">
        <f>IFERROR(INDEX(MasterTable[],MATCH(SearchResults[[#This Row],[Search Result]],MasterTable[Search Rank],0),1),"")</f>
        <v/>
      </c>
      <c r="D942" s="19" t="str">
        <f>IFERROR(INDEX(MasterTable[],MATCH(SearchResults[[#This Row],[Search Result]],MasterTable[Search Rank],0),2),"")</f>
        <v/>
      </c>
      <c r="E942" s="19" t="str">
        <f>IFERROR(INDEX(MasterTable[],MATCH(SearchResults[[#This Row],[Search Result]],MasterTable[Search Rank],0),3),"")</f>
        <v/>
      </c>
      <c r="F942" s="20" t="str">
        <f>IFERROR(INDEX(MasterTable[],MATCH(SearchResults[[#This Row],[Search Result]],MasterTable[Search Rank],0),4),"")</f>
        <v/>
      </c>
      <c r="G942" s="20" t="str">
        <f>IFERROR(INDEX(MasterTable[],MATCH(SearchResults[[#This Row],[Search Result]],MasterTable[Search Rank],0),5),"")</f>
        <v/>
      </c>
      <c r="H942" s="20" t="str">
        <f>IFERROR(INDEX(MasterTable[],MATCH(SearchResults[[#This Row],[Search Result]],MasterTable[Search Rank],0),6),"")</f>
        <v/>
      </c>
      <c r="I942" s="20" t="str">
        <f>IFERROR(INDEX(MasterTable[],MATCH(SearchResults[[#This Row],[Search Result]],MasterTable[Search Rank],0),7),"")</f>
        <v/>
      </c>
    </row>
    <row r="943" spans="2:9" ht="41.25" customHeight="1" x14ac:dyDescent="0.2">
      <c r="B943" s="4"/>
      <c r="C943" s="19" t="str">
        <f>IFERROR(INDEX(MasterTable[],MATCH(SearchResults[[#This Row],[Search Result]],MasterTable[Search Rank],0),1),"")</f>
        <v/>
      </c>
      <c r="D943" s="19" t="str">
        <f>IFERROR(INDEX(MasterTable[],MATCH(SearchResults[[#This Row],[Search Result]],MasterTable[Search Rank],0),2),"")</f>
        <v/>
      </c>
      <c r="E943" s="19" t="str">
        <f>IFERROR(INDEX(MasterTable[],MATCH(SearchResults[[#This Row],[Search Result]],MasterTable[Search Rank],0),3),"")</f>
        <v/>
      </c>
      <c r="F943" s="20" t="str">
        <f>IFERROR(INDEX(MasterTable[],MATCH(SearchResults[[#This Row],[Search Result]],MasterTable[Search Rank],0),4),"")</f>
        <v/>
      </c>
      <c r="G943" s="20" t="str">
        <f>IFERROR(INDEX(MasterTable[],MATCH(SearchResults[[#This Row],[Search Result]],MasterTable[Search Rank],0),5),"")</f>
        <v/>
      </c>
      <c r="H943" s="20" t="str">
        <f>IFERROR(INDEX(MasterTable[],MATCH(SearchResults[[#This Row],[Search Result]],MasterTable[Search Rank],0),6),"")</f>
        <v/>
      </c>
      <c r="I943" s="20" t="str">
        <f>IFERROR(INDEX(MasterTable[],MATCH(SearchResults[[#This Row],[Search Result]],MasterTable[Search Rank],0),7),"")</f>
        <v/>
      </c>
    </row>
    <row r="944" spans="2:9" ht="41.25" customHeight="1" x14ac:dyDescent="0.2">
      <c r="B944" s="4"/>
      <c r="C944" s="19" t="str">
        <f>IFERROR(INDEX(MasterTable[],MATCH(SearchResults[[#This Row],[Search Result]],MasterTable[Search Rank],0),1),"")</f>
        <v/>
      </c>
      <c r="D944" s="19" t="str">
        <f>IFERROR(INDEX(MasterTable[],MATCH(SearchResults[[#This Row],[Search Result]],MasterTable[Search Rank],0),2),"")</f>
        <v/>
      </c>
      <c r="E944" s="19" t="str">
        <f>IFERROR(INDEX(MasterTable[],MATCH(SearchResults[[#This Row],[Search Result]],MasterTable[Search Rank],0),3),"")</f>
        <v/>
      </c>
      <c r="F944" s="20" t="str">
        <f>IFERROR(INDEX(MasterTable[],MATCH(SearchResults[[#This Row],[Search Result]],MasterTable[Search Rank],0),4),"")</f>
        <v/>
      </c>
      <c r="G944" s="20" t="str">
        <f>IFERROR(INDEX(MasterTable[],MATCH(SearchResults[[#This Row],[Search Result]],MasterTable[Search Rank],0),5),"")</f>
        <v/>
      </c>
      <c r="H944" s="20" t="str">
        <f>IFERROR(INDEX(MasterTable[],MATCH(SearchResults[[#This Row],[Search Result]],MasterTable[Search Rank],0),6),"")</f>
        <v/>
      </c>
      <c r="I944" s="20" t="str">
        <f>IFERROR(INDEX(MasterTable[],MATCH(SearchResults[[#This Row],[Search Result]],MasterTable[Search Rank],0),7),"")</f>
        <v/>
      </c>
    </row>
    <row r="945" spans="2:9" ht="41.25" customHeight="1" x14ac:dyDescent="0.2">
      <c r="B945" s="4"/>
      <c r="C945" s="19" t="str">
        <f>IFERROR(INDEX(MasterTable[],MATCH(SearchResults[[#This Row],[Search Result]],MasterTable[Search Rank],0),1),"")</f>
        <v/>
      </c>
      <c r="D945" s="19" t="str">
        <f>IFERROR(INDEX(MasterTable[],MATCH(SearchResults[[#This Row],[Search Result]],MasterTable[Search Rank],0),2),"")</f>
        <v/>
      </c>
      <c r="E945" s="19" t="str">
        <f>IFERROR(INDEX(MasterTable[],MATCH(SearchResults[[#This Row],[Search Result]],MasterTable[Search Rank],0),3),"")</f>
        <v/>
      </c>
      <c r="F945" s="20" t="str">
        <f>IFERROR(INDEX(MasterTable[],MATCH(SearchResults[[#This Row],[Search Result]],MasterTable[Search Rank],0),4),"")</f>
        <v/>
      </c>
      <c r="G945" s="20" t="str">
        <f>IFERROR(INDEX(MasterTable[],MATCH(SearchResults[[#This Row],[Search Result]],MasterTable[Search Rank],0),5),"")</f>
        <v/>
      </c>
      <c r="H945" s="20" t="str">
        <f>IFERROR(INDEX(MasterTable[],MATCH(SearchResults[[#This Row],[Search Result]],MasterTable[Search Rank],0),6),"")</f>
        <v/>
      </c>
      <c r="I945" s="20" t="str">
        <f>IFERROR(INDEX(MasterTable[],MATCH(SearchResults[[#This Row],[Search Result]],MasterTable[Search Rank],0),7),"")</f>
        <v/>
      </c>
    </row>
    <row r="946" spans="2:9" ht="41.25" customHeight="1" x14ac:dyDescent="0.2">
      <c r="B946" s="4"/>
      <c r="C946" s="19" t="str">
        <f>IFERROR(INDEX(MasterTable[],MATCH(SearchResults[[#This Row],[Search Result]],MasterTable[Search Rank],0),1),"")</f>
        <v/>
      </c>
      <c r="D946" s="19" t="str">
        <f>IFERROR(INDEX(MasterTable[],MATCH(SearchResults[[#This Row],[Search Result]],MasterTable[Search Rank],0),2),"")</f>
        <v/>
      </c>
      <c r="E946" s="19" t="str">
        <f>IFERROR(INDEX(MasterTable[],MATCH(SearchResults[[#This Row],[Search Result]],MasterTable[Search Rank],0),3),"")</f>
        <v/>
      </c>
      <c r="F946" s="20" t="str">
        <f>IFERROR(INDEX(MasterTable[],MATCH(SearchResults[[#This Row],[Search Result]],MasterTable[Search Rank],0),4),"")</f>
        <v/>
      </c>
      <c r="G946" s="20" t="str">
        <f>IFERROR(INDEX(MasterTable[],MATCH(SearchResults[[#This Row],[Search Result]],MasterTable[Search Rank],0),5),"")</f>
        <v/>
      </c>
      <c r="H946" s="20" t="str">
        <f>IFERROR(INDEX(MasterTable[],MATCH(SearchResults[[#This Row],[Search Result]],MasterTable[Search Rank],0),6),"")</f>
        <v/>
      </c>
      <c r="I946" s="20" t="str">
        <f>IFERROR(INDEX(MasterTable[],MATCH(SearchResults[[#This Row],[Search Result]],MasterTable[Search Rank],0),7),"")</f>
        <v/>
      </c>
    </row>
    <row r="947" spans="2:9" ht="41.25" customHeight="1" x14ac:dyDescent="0.2">
      <c r="B947" s="4"/>
      <c r="C947" s="19" t="str">
        <f>IFERROR(INDEX(MasterTable[],MATCH(SearchResults[[#This Row],[Search Result]],MasterTable[Search Rank],0),1),"")</f>
        <v/>
      </c>
      <c r="D947" s="19" t="str">
        <f>IFERROR(INDEX(MasterTable[],MATCH(SearchResults[[#This Row],[Search Result]],MasterTable[Search Rank],0),2),"")</f>
        <v/>
      </c>
      <c r="E947" s="19" t="str">
        <f>IFERROR(INDEX(MasterTable[],MATCH(SearchResults[[#This Row],[Search Result]],MasterTable[Search Rank],0),3),"")</f>
        <v/>
      </c>
      <c r="F947" s="20" t="str">
        <f>IFERROR(INDEX(MasterTable[],MATCH(SearchResults[[#This Row],[Search Result]],MasterTable[Search Rank],0),4),"")</f>
        <v/>
      </c>
      <c r="G947" s="20" t="str">
        <f>IFERROR(INDEX(MasterTable[],MATCH(SearchResults[[#This Row],[Search Result]],MasterTable[Search Rank],0),5),"")</f>
        <v/>
      </c>
      <c r="H947" s="20" t="str">
        <f>IFERROR(INDEX(MasterTable[],MATCH(SearchResults[[#This Row],[Search Result]],MasterTable[Search Rank],0),6),"")</f>
        <v/>
      </c>
      <c r="I947" s="20" t="str">
        <f>IFERROR(INDEX(MasterTable[],MATCH(SearchResults[[#This Row],[Search Result]],MasterTable[Search Rank],0),7),"")</f>
        <v/>
      </c>
    </row>
    <row r="948" spans="2:9" ht="41.25" customHeight="1" x14ac:dyDescent="0.2">
      <c r="B948" s="4"/>
      <c r="C948" s="19" t="str">
        <f>IFERROR(INDEX(MasterTable[],MATCH(SearchResults[[#This Row],[Search Result]],MasterTable[Search Rank],0),1),"")</f>
        <v/>
      </c>
      <c r="D948" s="19" t="str">
        <f>IFERROR(INDEX(MasterTable[],MATCH(SearchResults[[#This Row],[Search Result]],MasterTable[Search Rank],0),2),"")</f>
        <v/>
      </c>
      <c r="E948" s="19" t="str">
        <f>IFERROR(INDEX(MasterTable[],MATCH(SearchResults[[#This Row],[Search Result]],MasterTable[Search Rank],0),3),"")</f>
        <v/>
      </c>
      <c r="F948" s="20" t="str">
        <f>IFERROR(INDEX(MasterTable[],MATCH(SearchResults[[#This Row],[Search Result]],MasterTable[Search Rank],0),4),"")</f>
        <v/>
      </c>
      <c r="G948" s="20" t="str">
        <f>IFERROR(INDEX(MasterTable[],MATCH(SearchResults[[#This Row],[Search Result]],MasterTable[Search Rank],0),5),"")</f>
        <v/>
      </c>
      <c r="H948" s="20" t="str">
        <f>IFERROR(INDEX(MasterTable[],MATCH(SearchResults[[#This Row],[Search Result]],MasterTable[Search Rank],0),6),"")</f>
        <v/>
      </c>
      <c r="I948" s="20" t="str">
        <f>IFERROR(INDEX(MasterTable[],MATCH(SearchResults[[#This Row],[Search Result]],MasterTable[Search Rank],0),7),"")</f>
        <v/>
      </c>
    </row>
    <row r="949" spans="2:9" ht="41.25" customHeight="1" x14ac:dyDescent="0.2">
      <c r="B949" s="4"/>
      <c r="C949" s="19" t="str">
        <f>IFERROR(INDEX(MasterTable[],MATCH(SearchResults[[#This Row],[Search Result]],MasterTable[Search Rank],0),1),"")</f>
        <v/>
      </c>
      <c r="D949" s="19" t="str">
        <f>IFERROR(INDEX(MasterTable[],MATCH(SearchResults[[#This Row],[Search Result]],MasterTable[Search Rank],0),2),"")</f>
        <v/>
      </c>
      <c r="E949" s="19" t="str">
        <f>IFERROR(INDEX(MasterTable[],MATCH(SearchResults[[#This Row],[Search Result]],MasterTable[Search Rank],0),3),"")</f>
        <v/>
      </c>
      <c r="F949" s="20" t="str">
        <f>IFERROR(INDEX(MasterTable[],MATCH(SearchResults[[#This Row],[Search Result]],MasterTable[Search Rank],0),4),"")</f>
        <v/>
      </c>
      <c r="G949" s="20" t="str">
        <f>IFERROR(INDEX(MasterTable[],MATCH(SearchResults[[#This Row],[Search Result]],MasterTable[Search Rank],0),5),"")</f>
        <v/>
      </c>
      <c r="H949" s="20" t="str">
        <f>IFERROR(INDEX(MasterTable[],MATCH(SearchResults[[#This Row],[Search Result]],MasterTable[Search Rank],0),6),"")</f>
        <v/>
      </c>
      <c r="I949" s="20" t="str">
        <f>IFERROR(INDEX(MasterTable[],MATCH(SearchResults[[#This Row],[Search Result]],MasterTable[Search Rank],0),7),"")</f>
        <v/>
      </c>
    </row>
    <row r="950" spans="2:9" ht="41.25" customHeight="1" x14ac:dyDescent="0.2">
      <c r="B950" s="4"/>
      <c r="C950" s="19" t="str">
        <f>IFERROR(INDEX(MasterTable[],MATCH(SearchResults[[#This Row],[Search Result]],MasterTable[Search Rank],0),1),"")</f>
        <v/>
      </c>
      <c r="D950" s="19" t="str">
        <f>IFERROR(INDEX(MasterTable[],MATCH(SearchResults[[#This Row],[Search Result]],MasterTable[Search Rank],0),2),"")</f>
        <v/>
      </c>
      <c r="E950" s="19" t="str">
        <f>IFERROR(INDEX(MasterTable[],MATCH(SearchResults[[#This Row],[Search Result]],MasterTable[Search Rank],0),3),"")</f>
        <v/>
      </c>
      <c r="F950" s="20" t="str">
        <f>IFERROR(INDEX(MasterTable[],MATCH(SearchResults[[#This Row],[Search Result]],MasterTable[Search Rank],0),4),"")</f>
        <v/>
      </c>
      <c r="G950" s="20" t="str">
        <f>IFERROR(INDEX(MasterTable[],MATCH(SearchResults[[#This Row],[Search Result]],MasterTable[Search Rank],0),5),"")</f>
        <v/>
      </c>
      <c r="H950" s="20" t="str">
        <f>IFERROR(INDEX(MasterTable[],MATCH(SearchResults[[#This Row],[Search Result]],MasterTable[Search Rank],0),6),"")</f>
        <v/>
      </c>
      <c r="I950" s="20" t="str">
        <f>IFERROR(INDEX(MasterTable[],MATCH(SearchResults[[#This Row],[Search Result]],MasterTable[Search Rank],0),7),"")</f>
        <v/>
      </c>
    </row>
    <row r="951" spans="2:9" ht="41.25" customHeight="1" x14ac:dyDescent="0.2">
      <c r="B951" s="4"/>
      <c r="C951" s="19" t="str">
        <f>IFERROR(INDEX(MasterTable[],MATCH(SearchResults[[#This Row],[Search Result]],MasterTable[Search Rank],0),1),"")</f>
        <v/>
      </c>
      <c r="D951" s="19" t="str">
        <f>IFERROR(INDEX(MasterTable[],MATCH(SearchResults[[#This Row],[Search Result]],MasterTable[Search Rank],0),2),"")</f>
        <v/>
      </c>
      <c r="E951" s="19" t="str">
        <f>IFERROR(INDEX(MasterTable[],MATCH(SearchResults[[#This Row],[Search Result]],MasterTable[Search Rank],0),3),"")</f>
        <v/>
      </c>
      <c r="F951" s="20" t="str">
        <f>IFERROR(INDEX(MasterTable[],MATCH(SearchResults[[#This Row],[Search Result]],MasterTable[Search Rank],0),4),"")</f>
        <v/>
      </c>
      <c r="G951" s="20" t="str">
        <f>IFERROR(INDEX(MasterTable[],MATCH(SearchResults[[#This Row],[Search Result]],MasterTable[Search Rank],0),5),"")</f>
        <v/>
      </c>
      <c r="H951" s="20" t="str">
        <f>IFERROR(INDEX(MasterTable[],MATCH(SearchResults[[#This Row],[Search Result]],MasterTable[Search Rank],0),6),"")</f>
        <v/>
      </c>
      <c r="I951" s="20" t="str">
        <f>IFERROR(INDEX(MasterTable[],MATCH(SearchResults[[#This Row],[Search Result]],MasterTable[Search Rank],0),7),"")</f>
        <v/>
      </c>
    </row>
    <row r="952" spans="2:9" ht="41.25" customHeight="1" x14ac:dyDescent="0.2">
      <c r="B952" s="4"/>
      <c r="C952" s="19" t="str">
        <f>IFERROR(INDEX(MasterTable[],MATCH(SearchResults[[#This Row],[Search Result]],MasterTable[Search Rank],0),1),"")</f>
        <v/>
      </c>
      <c r="D952" s="19" t="str">
        <f>IFERROR(INDEX(MasterTable[],MATCH(SearchResults[[#This Row],[Search Result]],MasterTable[Search Rank],0),2),"")</f>
        <v/>
      </c>
      <c r="E952" s="19" t="str">
        <f>IFERROR(INDEX(MasterTable[],MATCH(SearchResults[[#This Row],[Search Result]],MasterTable[Search Rank],0),3),"")</f>
        <v/>
      </c>
      <c r="F952" s="20" t="str">
        <f>IFERROR(INDEX(MasterTable[],MATCH(SearchResults[[#This Row],[Search Result]],MasterTable[Search Rank],0),4),"")</f>
        <v/>
      </c>
      <c r="G952" s="20" t="str">
        <f>IFERROR(INDEX(MasterTable[],MATCH(SearchResults[[#This Row],[Search Result]],MasterTable[Search Rank],0),5),"")</f>
        <v/>
      </c>
      <c r="H952" s="20" t="str">
        <f>IFERROR(INDEX(MasterTable[],MATCH(SearchResults[[#This Row],[Search Result]],MasterTable[Search Rank],0),6),"")</f>
        <v/>
      </c>
      <c r="I952" s="20" t="str">
        <f>IFERROR(INDEX(MasterTable[],MATCH(SearchResults[[#This Row],[Search Result]],MasterTable[Search Rank],0),7),"")</f>
        <v/>
      </c>
    </row>
    <row r="953" spans="2:9" ht="41.25" customHeight="1" x14ac:dyDescent="0.2">
      <c r="B953" s="4"/>
      <c r="C953" s="19" t="str">
        <f>IFERROR(INDEX(MasterTable[],MATCH(SearchResults[[#This Row],[Search Result]],MasterTable[Search Rank],0),1),"")</f>
        <v/>
      </c>
      <c r="D953" s="19" t="str">
        <f>IFERROR(INDEX(MasterTable[],MATCH(SearchResults[[#This Row],[Search Result]],MasterTable[Search Rank],0),2),"")</f>
        <v/>
      </c>
      <c r="E953" s="19" t="str">
        <f>IFERROR(INDEX(MasterTable[],MATCH(SearchResults[[#This Row],[Search Result]],MasterTable[Search Rank],0),3),"")</f>
        <v/>
      </c>
      <c r="F953" s="20" t="str">
        <f>IFERROR(INDEX(MasterTable[],MATCH(SearchResults[[#This Row],[Search Result]],MasterTable[Search Rank],0),4),"")</f>
        <v/>
      </c>
      <c r="G953" s="20" t="str">
        <f>IFERROR(INDEX(MasterTable[],MATCH(SearchResults[[#This Row],[Search Result]],MasterTable[Search Rank],0),5),"")</f>
        <v/>
      </c>
      <c r="H953" s="20" t="str">
        <f>IFERROR(INDEX(MasterTable[],MATCH(SearchResults[[#This Row],[Search Result]],MasterTable[Search Rank],0),6),"")</f>
        <v/>
      </c>
      <c r="I953" s="20" t="str">
        <f>IFERROR(INDEX(MasterTable[],MATCH(SearchResults[[#This Row],[Search Result]],MasterTable[Search Rank],0),7),"")</f>
        <v/>
      </c>
    </row>
    <row r="954" spans="2:9" ht="41.25" customHeight="1" x14ac:dyDescent="0.2">
      <c r="B954" s="4"/>
      <c r="C954" s="19" t="str">
        <f>IFERROR(INDEX(MasterTable[],MATCH(SearchResults[[#This Row],[Search Result]],MasterTable[Search Rank],0),1),"")</f>
        <v/>
      </c>
      <c r="D954" s="19" t="str">
        <f>IFERROR(INDEX(MasterTable[],MATCH(SearchResults[[#This Row],[Search Result]],MasterTable[Search Rank],0),2),"")</f>
        <v/>
      </c>
      <c r="E954" s="19" t="str">
        <f>IFERROR(INDEX(MasterTable[],MATCH(SearchResults[[#This Row],[Search Result]],MasterTable[Search Rank],0),3),"")</f>
        <v/>
      </c>
      <c r="F954" s="20" t="str">
        <f>IFERROR(INDEX(MasterTable[],MATCH(SearchResults[[#This Row],[Search Result]],MasterTable[Search Rank],0),4),"")</f>
        <v/>
      </c>
      <c r="G954" s="20" t="str">
        <f>IFERROR(INDEX(MasterTable[],MATCH(SearchResults[[#This Row],[Search Result]],MasterTable[Search Rank],0),5),"")</f>
        <v/>
      </c>
      <c r="H954" s="20" t="str">
        <f>IFERROR(INDEX(MasterTable[],MATCH(SearchResults[[#This Row],[Search Result]],MasterTable[Search Rank],0),6),"")</f>
        <v/>
      </c>
      <c r="I954" s="20" t="str">
        <f>IFERROR(INDEX(MasterTable[],MATCH(SearchResults[[#This Row],[Search Result]],MasterTable[Search Rank],0),7),"")</f>
        <v/>
      </c>
    </row>
    <row r="955" spans="2:9" ht="41.25" customHeight="1" x14ac:dyDescent="0.2">
      <c r="B955" s="4"/>
      <c r="C955" s="19" t="str">
        <f>IFERROR(INDEX(MasterTable[],MATCH(SearchResults[[#This Row],[Search Result]],MasterTable[Search Rank],0),1),"")</f>
        <v/>
      </c>
      <c r="D955" s="19" t="str">
        <f>IFERROR(INDEX(MasterTable[],MATCH(SearchResults[[#This Row],[Search Result]],MasterTable[Search Rank],0),2),"")</f>
        <v/>
      </c>
      <c r="E955" s="19" t="str">
        <f>IFERROR(INDEX(MasterTable[],MATCH(SearchResults[[#This Row],[Search Result]],MasterTable[Search Rank],0),3),"")</f>
        <v/>
      </c>
      <c r="F955" s="20" t="str">
        <f>IFERROR(INDEX(MasterTable[],MATCH(SearchResults[[#This Row],[Search Result]],MasterTable[Search Rank],0),4),"")</f>
        <v/>
      </c>
      <c r="G955" s="20" t="str">
        <f>IFERROR(INDEX(MasterTable[],MATCH(SearchResults[[#This Row],[Search Result]],MasterTable[Search Rank],0),5),"")</f>
        <v/>
      </c>
      <c r="H955" s="20" t="str">
        <f>IFERROR(INDEX(MasterTable[],MATCH(SearchResults[[#This Row],[Search Result]],MasterTable[Search Rank],0),6),"")</f>
        <v/>
      </c>
      <c r="I955" s="20" t="str">
        <f>IFERROR(INDEX(MasterTable[],MATCH(SearchResults[[#This Row],[Search Result]],MasterTable[Search Rank],0),7),"")</f>
        <v/>
      </c>
    </row>
    <row r="956" spans="2:9" ht="41.25" customHeight="1" x14ac:dyDescent="0.2">
      <c r="B956" s="4"/>
      <c r="C956" s="19" t="str">
        <f>IFERROR(INDEX(MasterTable[],MATCH(SearchResults[[#This Row],[Search Result]],MasterTable[Search Rank],0),1),"")</f>
        <v/>
      </c>
      <c r="D956" s="19" t="str">
        <f>IFERROR(INDEX(MasterTable[],MATCH(SearchResults[[#This Row],[Search Result]],MasterTable[Search Rank],0),2),"")</f>
        <v/>
      </c>
      <c r="E956" s="19" t="str">
        <f>IFERROR(INDEX(MasterTable[],MATCH(SearchResults[[#This Row],[Search Result]],MasterTable[Search Rank],0),3),"")</f>
        <v/>
      </c>
      <c r="F956" s="20" t="str">
        <f>IFERROR(INDEX(MasterTable[],MATCH(SearchResults[[#This Row],[Search Result]],MasterTable[Search Rank],0),4),"")</f>
        <v/>
      </c>
      <c r="G956" s="20" t="str">
        <f>IFERROR(INDEX(MasterTable[],MATCH(SearchResults[[#This Row],[Search Result]],MasterTable[Search Rank],0),5),"")</f>
        <v/>
      </c>
      <c r="H956" s="20" t="str">
        <f>IFERROR(INDEX(MasterTable[],MATCH(SearchResults[[#This Row],[Search Result]],MasterTable[Search Rank],0),6),"")</f>
        <v/>
      </c>
      <c r="I956" s="20" t="str">
        <f>IFERROR(INDEX(MasterTable[],MATCH(SearchResults[[#This Row],[Search Result]],MasterTable[Search Rank],0),7),"")</f>
        <v/>
      </c>
    </row>
    <row r="957" spans="2:9" ht="41.25" customHeight="1" x14ac:dyDescent="0.2">
      <c r="B957" s="4"/>
      <c r="C957" s="19" t="str">
        <f>IFERROR(INDEX(MasterTable[],MATCH(SearchResults[[#This Row],[Search Result]],MasterTable[Search Rank],0),1),"")</f>
        <v/>
      </c>
      <c r="D957" s="19" t="str">
        <f>IFERROR(INDEX(MasterTable[],MATCH(SearchResults[[#This Row],[Search Result]],MasterTable[Search Rank],0),2),"")</f>
        <v/>
      </c>
      <c r="E957" s="19" t="str">
        <f>IFERROR(INDEX(MasterTable[],MATCH(SearchResults[[#This Row],[Search Result]],MasterTable[Search Rank],0),3),"")</f>
        <v/>
      </c>
      <c r="F957" s="20" t="str">
        <f>IFERROR(INDEX(MasterTable[],MATCH(SearchResults[[#This Row],[Search Result]],MasterTable[Search Rank],0),4),"")</f>
        <v/>
      </c>
      <c r="G957" s="20" t="str">
        <f>IFERROR(INDEX(MasterTable[],MATCH(SearchResults[[#This Row],[Search Result]],MasterTable[Search Rank],0),5),"")</f>
        <v/>
      </c>
      <c r="H957" s="20" t="str">
        <f>IFERROR(INDEX(MasterTable[],MATCH(SearchResults[[#This Row],[Search Result]],MasterTable[Search Rank],0),6),"")</f>
        <v/>
      </c>
      <c r="I957" s="20" t="str">
        <f>IFERROR(INDEX(MasterTable[],MATCH(SearchResults[[#This Row],[Search Result]],MasterTable[Search Rank],0),7),"")</f>
        <v/>
      </c>
    </row>
    <row r="958" spans="2:9" ht="41.25" customHeight="1" x14ac:dyDescent="0.2">
      <c r="B958" s="4"/>
      <c r="C958" s="19" t="str">
        <f>IFERROR(INDEX(MasterTable[],MATCH(SearchResults[[#This Row],[Search Result]],MasterTable[Search Rank],0),1),"")</f>
        <v/>
      </c>
      <c r="D958" s="19" t="str">
        <f>IFERROR(INDEX(MasterTable[],MATCH(SearchResults[[#This Row],[Search Result]],MasterTable[Search Rank],0),2),"")</f>
        <v/>
      </c>
      <c r="E958" s="19" t="str">
        <f>IFERROR(INDEX(MasterTable[],MATCH(SearchResults[[#This Row],[Search Result]],MasterTable[Search Rank],0),3),"")</f>
        <v/>
      </c>
      <c r="F958" s="20" t="str">
        <f>IFERROR(INDEX(MasterTable[],MATCH(SearchResults[[#This Row],[Search Result]],MasterTable[Search Rank],0),4),"")</f>
        <v/>
      </c>
      <c r="G958" s="20" t="str">
        <f>IFERROR(INDEX(MasterTable[],MATCH(SearchResults[[#This Row],[Search Result]],MasterTable[Search Rank],0),5),"")</f>
        <v/>
      </c>
      <c r="H958" s="20" t="str">
        <f>IFERROR(INDEX(MasterTable[],MATCH(SearchResults[[#This Row],[Search Result]],MasterTable[Search Rank],0),6),"")</f>
        <v/>
      </c>
      <c r="I958" s="20" t="str">
        <f>IFERROR(INDEX(MasterTable[],MATCH(SearchResults[[#This Row],[Search Result]],MasterTable[Search Rank],0),7),"")</f>
        <v/>
      </c>
    </row>
    <row r="959" spans="2:9" ht="41.25" customHeight="1" x14ac:dyDescent="0.2">
      <c r="B959" s="4"/>
      <c r="C959" s="19" t="str">
        <f>IFERROR(INDEX(MasterTable[],MATCH(SearchResults[[#This Row],[Search Result]],MasterTable[Search Rank],0),1),"")</f>
        <v/>
      </c>
      <c r="D959" s="19" t="str">
        <f>IFERROR(INDEX(MasterTable[],MATCH(SearchResults[[#This Row],[Search Result]],MasterTable[Search Rank],0),2),"")</f>
        <v/>
      </c>
      <c r="E959" s="19" t="str">
        <f>IFERROR(INDEX(MasterTable[],MATCH(SearchResults[[#This Row],[Search Result]],MasterTable[Search Rank],0),3),"")</f>
        <v/>
      </c>
      <c r="F959" s="20" t="str">
        <f>IFERROR(INDEX(MasterTable[],MATCH(SearchResults[[#This Row],[Search Result]],MasterTable[Search Rank],0),4),"")</f>
        <v/>
      </c>
      <c r="G959" s="20" t="str">
        <f>IFERROR(INDEX(MasterTable[],MATCH(SearchResults[[#This Row],[Search Result]],MasterTable[Search Rank],0),5),"")</f>
        <v/>
      </c>
      <c r="H959" s="20" t="str">
        <f>IFERROR(INDEX(MasterTable[],MATCH(SearchResults[[#This Row],[Search Result]],MasterTable[Search Rank],0),6),"")</f>
        <v/>
      </c>
      <c r="I959" s="20" t="str">
        <f>IFERROR(INDEX(MasterTable[],MATCH(SearchResults[[#This Row],[Search Result]],MasterTable[Search Rank],0),7),"")</f>
        <v/>
      </c>
    </row>
    <row r="960" spans="2:9" ht="41.25" customHeight="1" x14ac:dyDescent="0.2">
      <c r="B960" s="4"/>
      <c r="C960" s="19" t="str">
        <f>IFERROR(INDEX(MasterTable[],MATCH(SearchResults[[#This Row],[Search Result]],MasterTable[Search Rank],0),1),"")</f>
        <v/>
      </c>
      <c r="D960" s="19" t="str">
        <f>IFERROR(INDEX(MasterTable[],MATCH(SearchResults[[#This Row],[Search Result]],MasterTable[Search Rank],0),2),"")</f>
        <v/>
      </c>
      <c r="E960" s="19" t="str">
        <f>IFERROR(INDEX(MasterTable[],MATCH(SearchResults[[#This Row],[Search Result]],MasterTable[Search Rank],0),3),"")</f>
        <v/>
      </c>
      <c r="F960" s="20" t="str">
        <f>IFERROR(INDEX(MasterTable[],MATCH(SearchResults[[#This Row],[Search Result]],MasterTable[Search Rank],0),4),"")</f>
        <v/>
      </c>
      <c r="G960" s="20" t="str">
        <f>IFERROR(INDEX(MasterTable[],MATCH(SearchResults[[#This Row],[Search Result]],MasterTable[Search Rank],0),5),"")</f>
        <v/>
      </c>
      <c r="H960" s="20" t="str">
        <f>IFERROR(INDEX(MasterTable[],MATCH(SearchResults[[#This Row],[Search Result]],MasterTable[Search Rank],0),6),"")</f>
        <v/>
      </c>
      <c r="I960" s="20" t="str">
        <f>IFERROR(INDEX(MasterTable[],MATCH(SearchResults[[#This Row],[Search Result]],MasterTable[Search Rank],0),7),"")</f>
        <v/>
      </c>
    </row>
    <row r="961" spans="2:9" ht="41.25" customHeight="1" x14ac:dyDescent="0.2">
      <c r="B961" s="4"/>
      <c r="C961" s="19" t="str">
        <f>IFERROR(INDEX(MasterTable[],MATCH(SearchResults[[#This Row],[Search Result]],MasterTable[Search Rank],0),1),"")</f>
        <v/>
      </c>
      <c r="D961" s="19" t="str">
        <f>IFERROR(INDEX(MasterTable[],MATCH(SearchResults[[#This Row],[Search Result]],MasterTable[Search Rank],0),2),"")</f>
        <v/>
      </c>
      <c r="E961" s="19" t="str">
        <f>IFERROR(INDEX(MasterTable[],MATCH(SearchResults[[#This Row],[Search Result]],MasterTable[Search Rank],0),3),"")</f>
        <v/>
      </c>
      <c r="F961" s="20" t="str">
        <f>IFERROR(INDEX(MasterTable[],MATCH(SearchResults[[#This Row],[Search Result]],MasterTable[Search Rank],0),4),"")</f>
        <v/>
      </c>
      <c r="G961" s="20" t="str">
        <f>IFERROR(INDEX(MasterTable[],MATCH(SearchResults[[#This Row],[Search Result]],MasterTable[Search Rank],0),5),"")</f>
        <v/>
      </c>
      <c r="H961" s="20" t="str">
        <f>IFERROR(INDEX(MasterTable[],MATCH(SearchResults[[#This Row],[Search Result]],MasterTable[Search Rank],0),6),"")</f>
        <v/>
      </c>
      <c r="I961" s="20" t="str">
        <f>IFERROR(INDEX(MasterTable[],MATCH(SearchResults[[#This Row],[Search Result]],MasterTable[Search Rank],0),7),"")</f>
        <v/>
      </c>
    </row>
    <row r="962" spans="2:9" ht="41.25" customHeight="1" x14ac:dyDescent="0.2">
      <c r="B962" s="4"/>
      <c r="C962" s="19" t="str">
        <f>IFERROR(INDEX(MasterTable[],MATCH(SearchResults[[#This Row],[Search Result]],MasterTable[Search Rank],0),1),"")</f>
        <v/>
      </c>
      <c r="D962" s="19" t="str">
        <f>IFERROR(INDEX(MasterTable[],MATCH(SearchResults[[#This Row],[Search Result]],MasterTable[Search Rank],0),2),"")</f>
        <v/>
      </c>
      <c r="E962" s="19" t="str">
        <f>IFERROR(INDEX(MasterTable[],MATCH(SearchResults[[#This Row],[Search Result]],MasterTable[Search Rank],0),3),"")</f>
        <v/>
      </c>
      <c r="F962" s="20" t="str">
        <f>IFERROR(INDEX(MasterTable[],MATCH(SearchResults[[#This Row],[Search Result]],MasterTable[Search Rank],0),4),"")</f>
        <v/>
      </c>
      <c r="G962" s="20" t="str">
        <f>IFERROR(INDEX(MasterTable[],MATCH(SearchResults[[#This Row],[Search Result]],MasterTable[Search Rank],0),5),"")</f>
        <v/>
      </c>
      <c r="H962" s="20" t="str">
        <f>IFERROR(INDEX(MasterTable[],MATCH(SearchResults[[#This Row],[Search Result]],MasterTable[Search Rank],0),6),"")</f>
        <v/>
      </c>
      <c r="I962" s="20" t="str">
        <f>IFERROR(INDEX(MasterTable[],MATCH(SearchResults[[#This Row],[Search Result]],MasterTable[Search Rank],0),7),"")</f>
        <v/>
      </c>
    </row>
    <row r="963" spans="2:9" ht="41.25" customHeight="1" x14ac:dyDescent="0.2">
      <c r="B963" s="4"/>
      <c r="C963" s="19" t="str">
        <f>IFERROR(INDEX(MasterTable[],MATCH(SearchResults[[#This Row],[Search Result]],MasterTable[Search Rank],0),1),"")</f>
        <v/>
      </c>
      <c r="D963" s="19" t="str">
        <f>IFERROR(INDEX(MasterTable[],MATCH(SearchResults[[#This Row],[Search Result]],MasterTable[Search Rank],0),2),"")</f>
        <v/>
      </c>
      <c r="E963" s="19" t="str">
        <f>IFERROR(INDEX(MasterTable[],MATCH(SearchResults[[#This Row],[Search Result]],MasterTable[Search Rank],0),3),"")</f>
        <v/>
      </c>
      <c r="F963" s="20" t="str">
        <f>IFERROR(INDEX(MasterTable[],MATCH(SearchResults[[#This Row],[Search Result]],MasterTable[Search Rank],0),4),"")</f>
        <v/>
      </c>
      <c r="G963" s="20" t="str">
        <f>IFERROR(INDEX(MasterTable[],MATCH(SearchResults[[#This Row],[Search Result]],MasterTable[Search Rank],0),5),"")</f>
        <v/>
      </c>
      <c r="H963" s="20" t="str">
        <f>IFERROR(INDEX(MasterTable[],MATCH(SearchResults[[#This Row],[Search Result]],MasterTable[Search Rank],0),6),"")</f>
        <v/>
      </c>
      <c r="I963" s="20" t="str">
        <f>IFERROR(INDEX(MasterTable[],MATCH(SearchResults[[#This Row],[Search Result]],MasterTable[Search Rank],0),7),"")</f>
        <v/>
      </c>
    </row>
    <row r="964" spans="2:9" ht="41.25" customHeight="1" x14ac:dyDescent="0.2">
      <c r="B964" s="4"/>
      <c r="C964" s="19" t="str">
        <f>IFERROR(INDEX(MasterTable[],MATCH(SearchResults[[#This Row],[Search Result]],MasterTable[Search Rank],0),1),"")</f>
        <v/>
      </c>
      <c r="D964" s="19" t="str">
        <f>IFERROR(INDEX(MasterTable[],MATCH(SearchResults[[#This Row],[Search Result]],MasterTable[Search Rank],0),2),"")</f>
        <v/>
      </c>
      <c r="E964" s="19" t="str">
        <f>IFERROR(INDEX(MasterTable[],MATCH(SearchResults[[#This Row],[Search Result]],MasterTable[Search Rank],0),3),"")</f>
        <v/>
      </c>
      <c r="F964" s="20" t="str">
        <f>IFERROR(INDEX(MasterTable[],MATCH(SearchResults[[#This Row],[Search Result]],MasterTable[Search Rank],0),4),"")</f>
        <v/>
      </c>
      <c r="G964" s="20" t="str">
        <f>IFERROR(INDEX(MasterTable[],MATCH(SearchResults[[#This Row],[Search Result]],MasterTable[Search Rank],0),5),"")</f>
        <v/>
      </c>
      <c r="H964" s="20" t="str">
        <f>IFERROR(INDEX(MasterTable[],MATCH(SearchResults[[#This Row],[Search Result]],MasterTable[Search Rank],0),6),"")</f>
        <v/>
      </c>
      <c r="I964" s="20" t="str">
        <f>IFERROR(INDEX(MasterTable[],MATCH(SearchResults[[#This Row],[Search Result]],MasterTable[Search Rank],0),7),"")</f>
        <v/>
      </c>
    </row>
    <row r="965" spans="2:9" ht="41.25" customHeight="1" x14ac:dyDescent="0.2">
      <c r="B965" s="4"/>
      <c r="C965" s="19" t="str">
        <f>IFERROR(INDEX(MasterTable[],MATCH(SearchResults[[#This Row],[Search Result]],MasterTable[Search Rank],0),1),"")</f>
        <v/>
      </c>
      <c r="D965" s="19" t="str">
        <f>IFERROR(INDEX(MasterTable[],MATCH(SearchResults[[#This Row],[Search Result]],MasterTable[Search Rank],0),2),"")</f>
        <v/>
      </c>
      <c r="E965" s="19" t="str">
        <f>IFERROR(INDEX(MasterTable[],MATCH(SearchResults[[#This Row],[Search Result]],MasterTable[Search Rank],0),3),"")</f>
        <v/>
      </c>
      <c r="F965" s="20" t="str">
        <f>IFERROR(INDEX(MasterTable[],MATCH(SearchResults[[#This Row],[Search Result]],MasterTable[Search Rank],0),4),"")</f>
        <v/>
      </c>
      <c r="G965" s="20" t="str">
        <f>IFERROR(INDEX(MasterTable[],MATCH(SearchResults[[#This Row],[Search Result]],MasterTable[Search Rank],0),5),"")</f>
        <v/>
      </c>
      <c r="H965" s="20" t="str">
        <f>IFERROR(INDEX(MasterTable[],MATCH(SearchResults[[#This Row],[Search Result]],MasterTable[Search Rank],0),6),"")</f>
        <v/>
      </c>
      <c r="I965" s="20" t="str">
        <f>IFERROR(INDEX(MasterTable[],MATCH(SearchResults[[#This Row],[Search Result]],MasterTable[Search Rank],0),7),"")</f>
        <v/>
      </c>
    </row>
    <row r="966" spans="2:9" ht="41.25" customHeight="1" x14ac:dyDescent="0.2">
      <c r="B966" s="4"/>
      <c r="C966" s="19" t="str">
        <f>IFERROR(INDEX(MasterTable[],MATCH(SearchResults[[#This Row],[Search Result]],MasterTable[Search Rank],0),1),"")</f>
        <v/>
      </c>
      <c r="D966" s="19" t="str">
        <f>IFERROR(INDEX(MasterTable[],MATCH(SearchResults[[#This Row],[Search Result]],MasterTable[Search Rank],0),2),"")</f>
        <v/>
      </c>
      <c r="E966" s="19" t="str">
        <f>IFERROR(INDEX(MasterTable[],MATCH(SearchResults[[#This Row],[Search Result]],MasterTable[Search Rank],0),3),"")</f>
        <v/>
      </c>
      <c r="F966" s="20" t="str">
        <f>IFERROR(INDEX(MasterTable[],MATCH(SearchResults[[#This Row],[Search Result]],MasterTable[Search Rank],0),4),"")</f>
        <v/>
      </c>
      <c r="G966" s="20" t="str">
        <f>IFERROR(INDEX(MasterTable[],MATCH(SearchResults[[#This Row],[Search Result]],MasterTable[Search Rank],0),5),"")</f>
        <v/>
      </c>
      <c r="H966" s="20" t="str">
        <f>IFERROR(INDEX(MasterTable[],MATCH(SearchResults[[#This Row],[Search Result]],MasterTable[Search Rank],0),6),"")</f>
        <v/>
      </c>
      <c r="I966" s="20" t="str">
        <f>IFERROR(INDEX(MasterTable[],MATCH(SearchResults[[#This Row],[Search Result]],MasterTable[Search Rank],0),7),"")</f>
        <v/>
      </c>
    </row>
    <row r="967" spans="2:9" ht="41.25" customHeight="1" x14ac:dyDescent="0.2">
      <c r="B967" s="4"/>
      <c r="C967" s="19" t="str">
        <f>IFERROR(INDEX(MasterTable[],MATCH(SearchResults[[#This Row],[Search Result]],MasterTable[Search Rank],0),1),"")</f>
        <v/>
      </c>
      <c r="D967" s="19" t="str">
        <f>IFERROR(INDEX(MasterTable[],MATCH(SearchResults[[#This Row],[Search Result]],MasterTable[Search Rank],0),2),"")</f>
        <v/>
      </c>
      <c r="E967" s="19" t="str">
        <f>IFERROR(INDEX(MasterTable[],MATCH(SearchResults[[#This Row],[Search Result]],MasterTable[Search Rank],0),3),"")</f>
        <v/>
      </c>
      <c r="F967" s="20" t="str">
        <f>IFERROR(INDEX(MasterTable[],MATCH(SearchResults[[#This Row],[Search Result]],MasterTable[Search Rank],0),4),"")</f>
        <v/>
      </c>
      <c r="G967" s="20" t="str">
        <f>IFERROR(INDEX(MasterTable[],MATCH(SearchResults[[#This Row],[Search Result]],MasterTable[Search Rank],0),5),"")</f>
        <v/>
      </c>
      <c r="H967" s="20" t="str">
        <f>IFERROR(INDEX(MasterTable[],MATCH(SearchResults[[#This Row],[Search Result]],MasterTable[Search Rank],0),6),"")</f>
        <v/>
      </c>
      <c r="I967" s="20" t="str">
        <f>IFERROR(INDEX(MasterTable[],MATCH(SearchResults[[#This Row],[Search Result]],MasterTable[Search Rank],0),7),"")</f>
        <v/>
      </c>
    </row>
    <row r="968" spans="2:9" ht="41.25" customHeight="1" x14ac:dyDescent="0.2">
      <c r="B968" s="4"/>
      <c r="C968" s="19" t="str">
        <f>IFERROR(INDEX(MasterTable[],MATCH(SearchResults[[#This Row],[Search Result]],MasterTable[Search Rank],0),1),"")</f>
        <v/>
      </c>
      <c r="D968" s="19" t="str">
        <f>IFERROR(INDEX(MasterTable[],MATCH(SearchResults[[#This Row],[Search Result]],MasterTable[Search Rank],0),2),"")</f>
        <v/>
      </c>
      <c r="E968" s="19" t="str">
        <f>IFERROR(INDEX(MasterTable[],MATCH(SearchResults[[#This Row],[Search Result]],MasterTable[Search Rank],0),3),"")</f>
        <v/>
      </c>
      <c r="F968" s="20" t="str">
        <f>IFERROR(INDEX(MasterTable[],MATCH(SearchResults[[#This Row],[Search Result]],MasterTable[Search Rank],0),4),"")</f>
        <v/>
      </c>
      <c r="G968" s="20" t="str">
        <f>IFERROR(INDEX(MasterTable[],MATCH(SearchResults[[#This Row],[Search Result]],MasterTable[Search Rank],0),5),"")</f>
        <v/>
      </c>
      <c r="H968" s="20" t="str">
        <f>IFERROR(INDEX(MasterTable[],MATCH(SearchResults[[#This Row],[Search Result]],MasterTable[Search Rank],0),6),"")</f>
        <v/>
      </c>
      <c r="I968" s="20" t="str">
        <f>IFERROR(INDEX(MasterTable[],MATCH(SearchResults[[#This Row],[Search Result]],MasterTable[Search Rank],0),7),"")</f>
        <v/>
      </c>
    </row>
    <row r="969" spans="2:9" ht="41.25" customHeight="1" x14ac:dyDescent="0.2">
      <c r="B969" s="4"/>
      <c r="C969" s="19" t="str">
        <f>IFERROR(INDEX(MasterTable[],MATCH(SearchResults[[#This Row],[Search Result]],MasterTable[Search Rank],0),1),"")</f>
        <v/>
      </c>
      <c r="D969" s="19" t="str">
        <f>IFERROR(INDEX(MasterTable[],MATCH(SearchResults[[#This Row],[Search Result]],MasterTable[Search Rank],0),2),"")</f>
        <v/>
      </c>
      <c r="E969" s="19" t="str">
        <f>IFERROR(INDEX(MasterTable[],MATCH(SearchResults[[#This Row],[Search Result]],MasterTable[Search Rank],0),3),"")</f>
        <v/>
      </c>
      <c r="F969" s="20" t="str">
        <f>IFERROR(INDEX(MasterTable[],MATCH(SearchResults[[#This Row],[Search Result]],MasterTable[Search Rank],0),4),"")</f>
        <v/>
      </c>
      <c r="G969" s="20" t="str">
        <f>IFERROR(INDEX(MasterTable[],MATCH(SearchResults[[#This Row],[Search Result]],MasterTable[Search Rank],0),5),"")</f>
        <v/>
      </c>
      <c r="H969" s="20" t="str">
        <f>IFERROR(INDEX(MasterTable[],MATCH(SearchResults[[#This Row],[Search Result]],MasterTable[Search Rank],0),6),"")</f>
        <v/>
      </c>
      <c r="I969" s="20" t="str">
        <f>IFERROR(INDEX(MasterTable[],MATCH(SearchResults[[#This Row],[Search Result]],MasterTable[Search Rank],0),7),"")</f>
        <v/>
      </c>
    </row>
    <row r="970" spans="2:9" ht="41.25" customHeight="1" x14ac:dyDescent="0.2">
      <c r="B970" s="4"/>
      <c r="C970" s="19" t="str">
        <f>IFERROR(INDEX(MasterTable[],MATCH(SearchResults[[#This Row],[Search Result]],MasterTable[Search Rank],0),1),"")</f>
        <v/>
      </c>
      <c r="D970" s="19" t="str">
        <f>IFERROR(INDEX(MasterTable[],MATCH(SearchResults[[#This Row],[Search Result]],MasterTable[Search Rank],0),2),"")</f>
        <v/>
      </c>
      <c r="E970" s="19" t="str">
        <f>IFERROR(INDEX(MasterTable[],MATCH(SearchResults[[#This Row],[Search Result]],MasterTable[Search Rank],0),3),"")</f>
        <v/>
      </c>
      <c r="F970" s="20" t="str">
        <f>IFERROR(INDEX(MasterTable[],MATCH(SearchResults[[#This Row],[Search Result]],MasterTable[Search Rank],0),4),"")</f>
        <v/>
      </c>
      <c r="G970" s="20" t="str">
        <f>IFERROR(INDEX(MasterTable[],MATCH(SearchResults[[#This Row],[Search Result]],MasterTable[Search Rank],0),5),"")</f>
        <v/>
      </c>
      <c r="H970" s="20" t="str">
        <f>IFERROR(INDEX(MasterTable[],MATCH(SearchResults[[#This Row],[Search Result]],MasterTable[Search Rank],0),6),"")</f>
        <v/>
      </c>
      <c r="I970" s="20" t="str">
        <f>IFERROR(INDEX(MasterTable[],MATCH(SearchResults[[#This Row],[Search Result]],MasterTable[Search Rank],0),7),"")</f>
        <v/>
      </c>
    </row>
    <row r="971" spans="2:9" ht="41.25" customHeight="1" x14ac:dyDescent="0.2">
      <c r="B971" s="4"/>
      <c r="C971" s="19" t="str">
        <f>IFERROR(INDEX(MasterTable[],MATCH(SearchResults[[#This Row],[Search Result]],MasterTable[Search Rank],0),1),"")</f>
        <v/>
      </c>
      <c r="D971" s="19" t="str">
        <f>IFERROR(INDEX(MasterTable[],MATCH(SearchResults[[#This Row],[Search Result]],MasterTable[Search Rank],0),2),"")</f>
        <v/>
      </c>
      <c r="E971" s="19" t="str">
        <f>IFERROR(INDEX(MasterTable[],MATCH(SearchResults[[#This Row],[Search Result]],MasterTable[Search Rank],0),3),"")</f>
        <v/>
      </c>
      <c r="F971" s="20" t="str">
        <f>IFERROR(INDEX(MasterTable[],MATCH(SearchResults[[#This Row],[Search Result]],MasterTable[Search Rank],0),4),"")</f>
        <v/>
      </c>
      <c r="G971" s="20" t="str">
        <f>IFERROR(INDEX(MasterTable[],MATCH(SearchResults[[#This Row],[Search Result]],MasterTable[Search Rank],0),5),"")</f>
        <v/>
      </c>
      <c r="H971" s="20" t="str">
        <f>IFERROR(INDEX(MasterTable[],MATCH(SearchResults[[#This Row],[Search Result]],MasterTable[Search Rank],0),6),"")</f>
        <v/>
      </c>
      <c r="I971" s="20" t="str">
        <f>IFERROR(INDEX(MasterTable[],MATCH(SearchResults[[#This Row],[Search Result]],MasterTable[Search Rank],0),7),"")</f>
        <v/>
      </c>
    </row>
    <row r="972" spans="2:9" ht="41.25" customHeight="1" x14ac:dyDescent="0.2">
      <c r="B972" s="4"/>
      <c r="C972" s="19" t="str">
        <f>IFERROR(INDEX(MasterTable[],MATCH(SearchResults[[#This Row],[Search Result]],MasterTable[Search Rank],0),1),"")</f>
        <v/>
      </c>
      <c r="D972" s="19" t="str">
        <f>IFERROR(INDEX(MasterTable[],MATCH(SearchResults[[#This Row],[Search Result]],MasterTable[Search Rank],0),2),"")</f>
        <v/>
      </c>
      <c r="E972" s="19" t="str">
        <f>IFERROR(INDEX(MasterTable[],MATCH(SearchResults[[#This Row],[Search Result]],MasterTable[Search Rank],0),3),"")</f>
        <v/>
      </c>
      <c r="F972" s="20" t="str">
        <f>IFERROR(INDEX(MasterTable[],MATCH(SearchResults[[#This Row],[Search Result]],MasterTable[Search Rank],0),4),"")</f>
        <v/>
      </c>
      <c r="G972" s="20" t="str">
        <f>IFERROR(INDEX(MasterTable[],MATCH(SearchResults[[#This Row],[Search Result]],MasterTable[Search Rank],0),5),"")</f>
        <v/>
      </c>
      <c r="H972" s="20" t="str">
        <f>IFERROR(INDEX(MasterTable[],MATCH(SearchResults[[#This Row],[Search Result]],MasterTable[Search Rank],0),6),"")</f>
        <v/>
      </c>
      <c r="I972" s="20" t="str">
        <f>IFERROR(INDEX(MasterTable[],MATCH(SearchResults[[#This Row],[Search Result]],MasterTable[Search Rank],0),7),"")</f>
        <v/>
      </c>
    </row>
    <row r="973" spans="2:9" ht="41.25" customHeight="1" x14ac:dyDescent="0.2">
      <c r="B973" s="4"/>
      <c r="C973" s="19" t="str">
        <f>IFERROR(INDEX(MasterTable[],MATCH(SearchResults[[#This Row],[Search Result]],MasterTable[Search Rank],0),1),"")</f>
        <v/>
      </c>
      <c r="D973" s="19" t="str">
        <f>IFERROR(INDEX(MasterTable[],MATCH(SearchResults[[#This Row],[Search Result]],MasterTable[Search Rank],0),2),"")</f>
        <v/>
      </c>
      <c r="E973" s="19" t="str">
        <f>IFERROR(INDEX(MasterTable[],MATCH(SearchResults[[#This Row],[Search Result]],MasterTable[Search Rank],0),3),"")</f>
        <v/>
      </c>
      <c r="F973" s="20" t="str">
        <f>IFERROR(INDEX(MasterTable[],MATCH(SearchResults[[#This Row],[Search Result]],MasterTable[Search Rank],0),4),"")</f>
        <v/>
      </c>
      <c r="G973" s="20" t="str">
        <f>IFERROR(INDEX(MasterTable[],MATCH(SearchResults[[#This Row],[Search Result]],MasterTable[Search Rank],0),5),"")</f>
        <v/>
      </c>
      <c r="H973" s="20" t="str">
        <f>IFERROR(INDEX(MasterTable[],MATCH(SearchResults[[#This Row],[Search Result]],MasterTable[Search Rank],0),6),"")</f>
        <v/>
      </c>
      <c r="I973" s="20" t="str">
        <f>IFERROR(INDEX(MasterTable[],MATCH(SearchResults[[#This Row],[Search Result]],MasterTable[Search Rank],0),7),"")</f>
        <v/>
      </c>
    </row>
    <row r="974" spans="2:9" ht="41.25" customHeight="1" x14ac:dyDescent="0.2">
      <c r="B974" s="4"/>
      <c r="C974" s="19" t="str">
        <f>IFERROR(INDEX(MasterTable[],MATCH(SearchResults[[#This Row],[Search Result]],MasterTable[Search Rank],0),1),"")</f>
        <v/>
      </c>
      <c r="D974" s="19" t="str">
        <f>IFERROR(INDEX(MasterTable[],MATCH(SearchResults[[#This Row],[Search Result]],MasterTable[Search Rank],0),2),"")</f>
        <v/>
      </c>
      <c r="E974" s="19" t="str">
        <f>IFERROR(INDEX(MasterTable[],MATCH(SearchResults[[#This Row],[Search Result]],MasterTable[Search Rank],0),3),"")</f>
        <v/>
      </c>
      <c r="F974" s="20" t="str">
        <f>IFERROR(INDEX(MasterTable[],MATCH(SearchResults[[#This Row],[Search Result]],MasterTable[Search Rank],0),4),"")</f>
        <v/>
      </c>
      <c r="G974" s="20" t="str">
        <f>IFERROR(INDEX(MasterTable[],MATCH(SearchResults[[#This Row],[Search Result]],MasterTable[Search Rank],0),5),"")</f>
        <v/>
      </c>
      <c r="H974" s="20" t="str">
        <f>IFERROR(INDEX(MasterTable[],MATCH(SearchResults[[#This Row],[Search Result]],MasterTable[Search Rank],0),6),"")</f>
        <v/>
      </c>
      <c r="I974" s="20" t="str">
        <f>IFERROR(INDEX(MasterTable[],MATCH(SearchResults[[#This Row],[Search Result]],MasterTable[Search Rank],0),7),"")</f>
        <v/>
      </c>
    </row>
    <row r="975" spans="2:9" ht="41.25" customHeight="1" x14ac:dyDescent="0.2">
      <c r="B975" s="4"/>
      <c r="C975" s="19" t="str">
        <f>IFERROR(INDEX(MasterTable[],MATCH(SearchResults[[#This Row],[Search Result]],MasterTable[Search Rank],0),1),"")</f>
        <v/>
      </c>
      <c r="D975" s="19" t="str">
        <f>IFERROR(INDEX(MasterTable[],MATCH(SearchResults[[#This Row],[Search Result]],MasterTable[Search Rank],0),2),"")</f>
        <v/>
      </c>
      <c r="E975" s="19" t="str">
        <f>IFERROR(INDEX(MasterTable[],MATCH(SearchResults[[#This Row],[Search Result]],MasterTable[Search Rank],0),3),"")</f>
        <v/>
      </c>
      <c r="F975" s="20" t="str">
        <f>IFERROR(INDEX(MasterTable[],MATCH(SearchResults[[#This Row],[Search Result]],MasterTable[Search Rank],0),4),"")</f>
        <v/>
      </c>
      <c r="G975" s="20" t="str">
        <f>IFERROR(INDEX(MasterTable[],MATCH(SearchResults[[#This Row],[Search Result]],MasterTable[Search Rank],0),5),"")</f>
        <v/>
      </c>
      <c r="H975" s="20" t="str">
        <f>IFERROR(INDEX(MasterTable[],MATCH(SearchResults[[#This Row],[Search Result]],MasterTable[Search Rank],0),6),"")</f>
        <v/>
      </c>
      <c r="I975" s="20" t="str">
        <f>IFERROR(INDEX(MasterTable[],MATCH(SearchResults[[#This Row],[Search Result]],MasterTable[Search Rank],0),7),"")</f>
        <v/>
      </c>
    </row>
    <row r="976" spans="2:9" ht="41.25" customHeight="1" x14ac:dyDescent="0.2">
      <c r="B976" s="4"/>
      <c r="C976" s="19" t="str">
        <f>IFERROR(INDEX(MasterTable[],MATCH(SearchResults[[#This Row],[Search Result]],MasterTable[Search Rank],0),1),"")</f>
        <v/>
      </c>
      <c r="D976" s="19" t="str">
        <f>IFERROR(INDEX(MasterTable[],MATCH(SearchResults[[#This Row],[Search Result]],MasterTable[Search Rank],0),2),"")</f>
        <v/>
      </c>
      <c r="E976" s="19" t="str">
        <f>IFERROR(INDEX(MasterTable[],MATCH(SearchResults[[#This Row],[Search Result]],MasterTable[Search Rank],0),3),"")</f>
        <v/>
      </c>
      <c r="F976" s="20" t="str">
        <f>IFERROR(INDEX(MasterTable[],MATCH(SearchResults[[#This Row],[Search Result]],MasterTable[Search Rank],0),4),"")</f>
        <v/>
      </c>
      <c r="G976" s="20" t="str">
        <f>IFERROR(INDEX(MasterTable[],MATCH(SearchResults[[#This Row],[Search Result]],MasterTable[Search Rank],0),5),"")</f>
        <v/>
      </c>
      <c r="H976" s="20" t="str">
        <f>IFERROR(INDEX(MasterTable[],MATCH(SearchResults[[#This Row],[Search Result]],MasterTable[Search Rank],0),6),"")</f>
        <v/>
      </c>
      <c r="I976" s="20" t="str">
        <f>IFERROR(INDEX(MasterTable[],MATCH(SearchResults[[#This Row],[Search Result]],MasterTable[Search Rank],0),7),"")</f>
        <v/>
      </c>
    </row>
    <row r="977" spans="2:9" ht="41.25" customHeight="1" x14ac:dyDescent="0.2">
      <c r="B977" s="4"/>
      <c r="C977" s="19" t="str">
        <f>IFERROR(INDEX(MasterTable[],MATCH(SearchResults[[#This Row],[Search Result]],MasterTable[Search Rank],0),1),"")</f>
        <v/>
      </c>
      <c r="D977" s="19" t="str">
        <f>IFERROR(INDEX(MasterTable[],MATCH(SearchResults[[#This Row],[Search Result]],MasterTable[Search Rank],0),2),"")</f>
        <v/>
      </c>
      <c r="E977" s="19" t="str">
        <f>IFERROR(INDEX(MasterTable[],MATCH(SearchResults[[#This Row],[Search Result]],MasterTable[Search Rank],0),3),"")</f>
        <v/>
      </c>
      <c r="F977" s="20" t="str">
        <f>IFERROR(INDEX(MasterTable[],MATCH(SearchResults[[#This Row],[Search Result]],MasterTable[Search Rank],0),4),"")</f>
        <v/>
      </c>
      <c r="G977" s="20" t="str">
        <f>IFERROR(INDEX(MasterTable[],MATCH(SearchResults[[#This Row],[Search Result]],MasterTable[Search Rank],0),5),"")</f>
        <v/>
      </c>
      <c r="H977" s="20" t="str">
        <f>IFERROR(INDEX(MasterTable[],MATCH(SearchResults[[#This Row],[Search Result]],MasterTable[Search Rank],0),6),"")</f>
        <v/>
      </c>
      <c r="I977" s="20" t="str">
        <f>IFERROR(INDEX(MasterTable[],MATCH(SearchResults[[#This Row],[Search Result]],MasterTable[Search Rank],0),7),"")</f>
        <v/>
      </c>
    </row>
    <row r="978" spans="2:9" ht="41.25" customHeight="1" x14ac:dyDescent="0.2">
      <c r="B978" s="4"/>
      <c r="C978" s="19" t="str">
        <f>IFERROR(INDEX(MasterTable[],MATCH(SearchResults[[#This Row],[Search Result]],MasterTable[Search Rank],0),1),"")</f>
        <v/>
      </c>
      <c r="D978" s="19" t="str">
        <f>IFERROR(INDEX(MasterTable[],MATCH(SearchResults[[#This Row],[Search Result]],MasterTable[Search Rank],0),2),"")</f>
        <v/>
      </c>
      <c r="E978" s="19" t="str">
        <f>IFERROR(INDEX(MasterTable[],MATCH(SearchResults[[#This Row],[Search Result]],MasterTable[Search Rank],0),3),"")</f>
        <v/>
      </c>
      <c r="F978" s="20" t="str">
        <f>IFERROR(INDEX(MasterTable[],MATCH(SearchResults[[#This Row],[Search Result]],MasterTable[Search Rank],0),4),"")</f>
        <v/>
      </c>
      <c r="G978" s="20" t="str">
        <f>IFERROR(INDEX(MasterTable[],MATCH(SearchResults[[#This Row],[Search Result]],MasterTable[Search Rank],0),5),"")</f>
        <v/>
      </c>
      <c r="H978" s="20" t="str">
        <f>IFERROR(INDEX(MasterTable[],MATCH(SearchResults[[#This Row],[Search Result]],MasterTable[Search Rank],0),6),"")</f>
        <v/>
      </c>
      <c r="I978" s="20" t="str">
        <f>IFERROR(INDEX(MasterTable[],MATCH(SearchResults[[#This Row],[Search Result]],MasterTable[Search Rank],0),7),"")</f>
        <v/>
      </c>
    </row>
    <row r="979" spans="2:9" ht="41.25" customHeight="1" x14ac:dyDescent="0.2">
      <c r="B979" s="4"/>
      <c r="C979" s="19" t="str">
        <f>IFERROR(INDEX(MasterTable[],MATCH(SearchResults[[#This Row],[Search Result]],MasterTable[Search Rank],0),1),"")</f>
        <v/>
      </c>
      <c r="D979" s="19" t="str">
        <f>IFERROR(INDEX(MasterTable[],MATCH(SearchResults[[#This Row],[Search Result]],MasterTable[Search Rank],0),2),"")</f>
        <v/>
      </c>
      <c r="E979" s="19" t="str">
        <f>IFERROR(INDEX(MasterTable[],MATCH(SearchResults[[#This Row],[Search Result]],MasterTable[Search Rank],0),3),"")</f>
        <v/>
      </c>
      <c r="F979" s="20" t="str">
        <f>IFERROR(INDEX(MasterTable[],MATCH(SearchResults[[#This Row],[Search Result]],MasterTable[Search Rank],0),4),"")</f>
        <v/>
      </c>
      <c r="G979" s="20" t="str">
        <f>IFERROR(INDEX(MasterTable[],MATCH(SearchResults[[#This Row],[Search Result]],MasterTable[Search Rank],0),5),"")</f>
        <v/>
      </c>
      <c r="H979" s="20" t="str">
        <f>IFERROR(INDEX(MasterTable[],MATCH(SearchResults[[#This Row],[Search Result]],MasterTable[Search Rank],0),6),"")</f>
        <v/>
      </c>
      <c r="I979" s="20" t="str">
        <f>IFERROR(INDEX(MasterTable[],MATCH(SearchResults[[#This Row],[Search Result]],MasterTable[Search Rank],0),7),"")</f>
        <v/>
      </c>
    </row>
    <row r="980" spans="2:9" ht="41.25" customHeight="1" x14ac:dyDescent="0.2">
      <c r="B980" s="4"/>
      <c r="C980" s="19" t="str">
        <f>IFERROR(INDEX(MasterTable[],MATCH(SearchResults[[#This Row],[Search Result]],MasterTable[Search Rank],0),1),"")</f>
        <v/>
      </c>
      <c r="D980" s="19" t="str">
        <f>IFERROR(INDEX(MasterTable[],MATCH(SearchResults[[#This Row],[Search Result]],MasterTable[Search Rank],0),2),"")</f>
        <v/>
      </c>
      <c r="E980" s="19" t="str">
        <f>IFERROR(INDEX(MasterTable[],MATCH(SearchResults[[#This Row],[Search Result]],MasterTable[Search Rank],0),3),"")</f>
        <v/>
      </c>
      <c r="F980" s="20" t="str">
        <f>IFERROR(INDEX(MasterTable[],MATCH(SearchResults[[#This Row],[Search Result]],MasterTable[Search Rank],0),4),"")</f>
        <v/>
      </c>
      <c r="G980" s="20" t="str">
        <f>IFERROR(INDEX(MasterTable[],MATCH(SearchResults[[#This Row],[Search Result]],MasterTable[Search Rank],0),5),"")</f>
        <v/>
      </c>
      <c r="H980" s="20" t="str">
        <f>IFERROR(INDEX(MasterTable[],MATCH(SearchResults[[#This Row],[Search Result]],MasterTable[Search Rank],0),6),"")</f>
        <v/>
      </c>
      <c r="I980" s="20" t="str">
        <f>IFERROR(INDEX(MasterTable[],MATCH(SearchResults[[#This Row],[Search Result]],MasterTable[Search Rank],0),7),"")</f>
        <v/>
      </c>
    </row>
    <row r="981" spans="2:9" ht="41.25" customHeight="1" x14ac:dyDescent="0.2">
      <c r="B981" s="4"/>
      <c r="C981" s="19" t="str">
        <f>IFERROR(INDEX(MasterTable[],MATCH(SearchResults[[#This Row],[Search Result]],MasterTable[Search Rank],0),1),"")</f>
        <v/>
      </c>
      <c r="D981" s="19" t="str">
        <f>IFERROR(INDEX(MasterTable[],MATCH(SearchResults[[#This Row],[Search Result]],MasterTable[Search Rank],0),2),"")</f>
        <v/>
      </c>
      <c r="E981" s="19" t="str">
        <f>IFERROR(INDEX(MasterTable[],MATCH(SearchResults[[#This Row],[Search Result]],MasterTable[Search Rank],0),3),"")</f>
        <v/>
      </c>
      <c r="F981" s="20" t="str">
        <f>IFERROR(INDEX(MasterTable[],MATCH(SearchResults[[#This Row],[Search Result]],MasterTable[Search Rank],0),4),"")</f>
        <v/>
      </c>
      <c r="G981" s="20" t="str">
        <f>IFERROR(INDEX(MasterTable[],MATCH(SearchResults[[#This Row],[Search Result]],MasterTable[Search Rank],0),5),"")</f>
        <v/>
      </c>
      <c r="H981" s="20" t="str">
        <f>IFERROR(INDEX(MasterTable[],MATCH(SearchResults[[#This Row],[Search Result]],MasterTable[Search Rank],0),6),"")</f>
        <v/>
      </c>
      <c r="I981" s="20" t="str">
        <f>IFERROR(INDEX(MasterTable[],MATCH(SearchResults[[#This Row],[Search Result]],MasterTable[Search Rank],0),7),"")</f>
        <v/>
      </c>
    </row>
    <row r="982" spans="2:9" ht="41.25" customHeight="1" x14ac:dyDescent="0.2">
      <c r="B982" s="4"/>
      <c r="C982" s="19" t="str">
        <f>IFERROR(INDEX(MasterTable[],MATCH(SearchResults[[#This Row],[Search Result]],MasterTable[Search Rank],0),1),"")</f>
        <v/>
      </c>
      <c r="D982" s="19" t="str">
        <f>IFERROR(INDEX(MasterTable[],MATCH(SearchResults[[#This Row],[Search Result]],MasterTable[Search Rank],0),2),"")</f>
        <v/>
      </c>
      <c r="E982" s="19" t="str">
        <f>IFERROR(INDEX(MasterTable[],MATCH(SearchResults[[#This Row],[Search Result]],MasterTable[Search Rank],0),3),"")</f>
        <v/>
      </c>
      <c r="F982" s="20" t="str">
        <f>IFERROR(INDEX(MasterTable[],MATCH(SearchResults[[#This Row],[Search Result]],MasterTable[Search Rank],0),4),"")</f>
        <v/>
      </c>
      <c r="G982" s="20" t="str">
        <f>IFERROR(INDEX(MasterTable[],MATCH(SearchResults[[#This Row],[Search Result]],MasterTable[Search Rank],0),5),"")</f>
        <v/>
      </c>
      <c r="H982" s="20" t="str">
        <f>IFERROR(INDEX(MasterTable[],MATCH(SearchResults[[#This Row],[Search Result]],MasterTable[Search Rank],0),6),"")</f>
        <v/>
      </c>
      <c r="I982" s="20" t="str">
        <f>IFERROR(INDEX(MasterTable[],MATCH(SearchResults[[#This Row],[Search Result]],MasterTable[Search Rank],0),7),"")</f>
        <v/>
      </c>
    </row>
    <row r="983" spans="2:9" ht="41.25" customHeight="1" x14ac:dyDescent="0.2">
      <c r="B983" s="4"/>
      <c r="C983" s="19" t="str">
        <f>IFERROR(INDEX(MasterTable[],MATCH(SearchResults[[#This Row],[Search Result]],MasterTable[Search Rank],0),1),"")</f>
        <v/>
      </c>
      <c r="D983" s="19" t="str">
        <f>IFERROR(INDEX(MasterTable[],MATCH(SearchResults[[#This Row],[Search Result]],MasterTable[Search Rank],0),2),"")</f>
        <v/>
      </c>
      <c r="E983" s="19" t="str">
        <f>IFERROR(INDEX(MasterTable[],MATCH(SearchResults[[#This Row],[Search Result]],MasterTable[Search Rank],0),3),"")</f>
        <v/>
      </c>
      <c r="F983" s="20" t="str">
        <f>IFERROR(INDEX(MasterTable[],MATCH(SearchResults[[#This Row],[Search Result]],MasterTable[Search Rank],0),4),"")</f>
        <v/>
      </c>
      <c r="G983" s="20" t="str">
        <f>IFERROR(INDEX(MasterTable[],MATCH(SearchResults[[#This Row],[Search Result]],MasterTable[Search Rank],0),5),"")</f>
        <v/>
      </c>
      <c r="H983" s="20" t="str">
        <f>IFERROR(INDEX(MasterTable[],MATCH(SearchResults[[#This Row],[Search Result]],MasterTable[Search Rank],0),6),"")</f>
        <v/>
      </c>
      <c r="I983" s="20" t="str">
        <f>IFERROR(INDEX(MasterTable[],MATCH(SearchResults[[#This Row],[Search Result]],MasterTable[Search Rank],0),7),"")</f>
        <v/>
      </c>
    </row>
    <row r="984" spans="2:9" ht="41.25" customHeight="1" x14ac:dyDescent="0.2">
      <c r="B984" s="4"/>
      <c r="C984" s="19" t="str">
        <f>IFERROR(INDEX(MasterTable[],MATCH(SearchResults[[#This Row],[Search Result]],MasterTable[Search Rank],0),1),"")</f>
        <v/>
      </c>
      <c r="D984" s="19" t="str">
        <f>IFERROR(INDEX(MasterTable[],MATCH(SearchResults[[#This Row],[Search Result]],MasterTable[Search Rank],0),2),"")</f>
        <v/>
      </c>
      <c r="E984" s="19" t="str">
        <f>IFERROR(INDEX(MasterTable[],MATCH(SearchResults[[#This Row],[Search Result]],MasterTable[Search Rank],0),3),"")</f>
        <v/>
      </c>
      <c r="F984" s="20" t="str">
        <f>IFERROR(INDEX(MasterTable[],MATCH(SearchResults[[#This Row],[Search Result]],MasterTable[Search Rank],0),4),"")</f>
        <v/>
      </c>
      <c r="G984" s="20" t="str">
        <f>IFERROR(INDEX(MasterTable[],MATCH(SearchResults[[#This Row],[Search Result]],MasterTable[Search Rank],0),5),"")</f>
        <v/>
      </c>
      <c r="H984" s="20" t="str">
        <f>IFERROR(INDEX(MasterTable[],MATCH(SearchResults[[#This Row],[Search Result]],MasterTable[Search Rank],0),6),"")</f>
        <v/>
      </c>
      <c r="I984" s="20" t="str">
        <f>IFERROR(INDEX(MasterTable[],MATCH(SearchResults[[#This Row],[Search Result]],MasterTable[Search Rank],0),7),"")</f>
        <v/>
      </c>
    </row>
    <row r="985" spans="2:9" ht="41.25" customHeight="1" x14ac:dyDescent="0.2">
      <c r="B985" s="4"/>
      <c r="C985" s="19" t="str">
        <f>IFERROR(INDEX(MasterTable[],MATCH(SearchResults[[#This Row],[Search Result]],MasterTable[Search Rank],0),1),"")</f>
        <v/>
      </c>
      <c r="D985" s="19" t="str">
        <f>IFERROR(INDEX(MasterTable[],MATCH(SearchResults[[#This Row],[Search Result]],MasterTable[Search Rank],0),2),"")</f>
        <v/>
      </c>
      <c r="E985" s="19" t="str">
        <f>IFERROR(INDEX(MasterTable[],MATCH(SearchResults[[#This Row],[Search Result]],MasterTable[Search Rank],0),3),"")</f>
        <v/>
      </c>
      <c r="F985" s="20" t="str">
        <f>IFERROR(INDEX(MasterTable[],MATCH(SearchResults[[#This Row],[Search Result]],MasterTable[Search Rank],0),4),"")</f>
        <v/>
      </c>
      <c r="G985" s="20" t="str">
        <f>IFERROR(INDEX(MasterTable[],MATCH(SearchResults[[#This Row],[Search Result]],MasterTable[Search Rank],0),5),"")</f>
        <v/>
      </c>
      <c r="H985" s="20" t="str">
        <f>IFERROR(INDEX(MasterTable[],MATCH(SearchResults[[#This Row],[Search Result]],MasterTable[Search Rank],0),6),"")</f>
        <v/>
      </c>
      <c r="I985" s="20" t="str">
        <f>IFERROR(INDEX(MasterTable[],MATCH(SearchResults[[#This Row],[Search Result]],MasterTable[Search Rank],0),7),"")</f>
        <v/>
      </c>
    </row>
    <row r="986" spans="2:9" ht="41.25" customHeight="1" x14ac:dyDescent="0.2">
      <c r="B986" s="4"/>
      <c r="C986" s="19" t="str">
        <f>IFERROR(INDEX(MasterTable[],MATCH(SearchResults[[#This Row],[Search Result]],MasterTable[Search Rank],0),1),"")</f>
        <v/>
      </c>
      <c r="D986" s="19" t="str">
        <f>IFERROR(INDEX(MasterTable[],MATCH(SearchResults[[#This Row],[Search Result]],MasterTable[Search Rank],0),2),"")</f>
        <v/>
      </c>
      <c r="E986" s="19" t="str">
        <f>IFERROR(INDEX(MasterTable[],MATCH(SearchResults[[#This Row],[Search Result]],MasterTable[Search Rank],0),3),"")</f>
        <v/>
      </c>
      <c r="F986" s="20" t="str">
        <f>IFERROR(INDEX(MasterTable[],MATCH(SearchResults[[#This Row],[Search Result]],MasterTable[Search Rank],0),4),"")</f>
        <v/>
      </c>
      <c r="G986" s="20" t="str">
        <f>IFERROR(INDEX(MasterTable[],MATCH(SearchResults[[#This Row],[Search Result]],MasterTable[Search Rank],0),5),"")</f>
        <v/>
      </c>
      <c r="H986" s="20" t="str">
        <f>IFERROR(INDEX(MasterTable[],MATCH(SearchResults[[#This Row],[Search Result]],MasterTable[Search Rank],0),6),"")</f>
        <v/>
      </c>
      <c r="I986" s="20" t="str">
        <f>IFERROR(INDEX(MasterTable[],MATCH(SearchResults[[#This Row],[Search Result]],MasterTable[Search Rank],0),7),"")</f>
        <v/>
      </c>
    </row>
    <row r="987" spans="2:9" ht="41.25" customHeight="1" x14ac:dyDescent="0.2">
      <c r="B987" s="4"/>
      <c r="C987" s="19" t="str">
        <f>IFERROR(INDEX(MasterTable[],MATCH(SearchResults[[#This Row],[Search Result]],MasterTable[Search Rank],0),1),"")</f>
        <v/>
      </c>
      <c r="D987" s="19" t="str">
        <f>IFERROR(INDEX(MasterTable[],MATCH(SearchResults[[#This Row],[Search Result]],MasterTable[Search Rank],0),2),"")</f>
        <v/>
      </c>
      <c r="E987" s="19" t="str">
        <f>IFERROR(INDEX(MasterTable[],MATCH(SearchResults[[#This Row],[Search Result]],MasterTable[Search Rank],0),3),"")</f>
        <v/>
      </c>
      <c r="F987" s="20" t="str">
        <f>IFERROR(INDEX(MasterTable[],MATCH(SearchResults[[#This Row],[Search Result]],MasterTable[Search Rank],0),4),"")</f>
        <v/>
      </c>
      <c r="G987" s="20" t="str">
        <f>IFERROR(INDEX(MasterTable[],MATCH(SearchResults[[#This Row],[Search Result]],MasterTable[Search Rank],0),5),"")</f>
        <v/>
      </c>
      <c r="H987" s="20" t="str">
        <f>IFERROR(INDEX(MasterTable[],MATCH(SearchResults[[#This Row],[Search Result]],MasterTable[Search Rank],0),6),"")</f>
        <v/>
      </c>
      <c r="I987" s="20" t="str">
        <f>IFERROR(INDEX(MasterTable[],MATCH(SearchResults[[#This Row],[Search Result]],MasterTable[Search Rank],0),7),"")</f>
        <v/>
      </c>
    </row>
    <row r="988" spans="2:9" ht="41.25" customHeight="1" x14ac:dyDescent="0.2">
      <c r="B988" s="4"/>
      <c r="C988" s="19" t="str">
        <f>IFERROR(INDEX(MasterTable[],MATCH(SearchResults[[#This Row],[Search Result]],MasterTable[Search Rank],0),1),"")</f>
        <v/>
      </c>
      <c r="D988" s="19" t="str">
        <f>IFERROR(INDEX(MasterTable[],MATCH(SearchResults[[#This Row],[Search Result]],MasterTable[Search Rank],0),2),"")</f>
        <v/>
      </c>
      <c r="E988" s="19" t="str">
        <f>IFERROR(INDEX(MasterTable[],MATCH(SearchResults[[#This Row],[Search Result]],MasterTable[Search Rank],0),3),"")</f>
        <v/>
      </c>
      <c r="F988" s="20" t="str">
        <f>IFERROR(INDEX(MasterTable[],MATCH(SearchResults[[#This Row],[Search Result]],MasterTable[Search Rank],0),4),"")</f>
        <v/>
      </c>
      <c r="G988" s="20" t="str">
        <f>IFERROR(INDEX(MasterTable[],MATCH(SearchResults[[#This Row],[Search Result]],MasterTable[Search Rank],0),5),"")</f>
        <v/>
      </c>
      <c r="H988" s="20" t="str">
        <f>IFERROR(INDEX(MasterTable[],MATCH(SearchResults[[#This Row],[Search Result]],MasterTable[Search Rank],0),6),"")</f>
        <v/>
      </c>
      <c r="I988" s="20" t="str">
        <f>IFERROR(INDEX(MasterTable[],MATCH(SearchResults[[#This Row],[Search Result]],MasterTable[Search Rank],0),7),"")</f>
        <v/>
      </c>
    </row>
    <row r="989" spans="2:9" ht="41.25" customHeight="1" x14ac:dyDescent="0.2">
      <c r="B989" s="4"/>
      <c r="C989" s="19" t="str">
        <f>IFERROR(INDEX(MasterTable[],MATCH(SearchResults[[#This Row],[Search Result]],MasterTable[Search Rank],0),1),"")</f>
        <v/>
      </c>
      <c r="D989" s="19" t="str">
        <f>IFERROR(INDEX(MasterTable[],MATCH(SearchResults[[#This Row],[Search Result]],MasterTable[Search Rank],0),2),"")</f>
        <v/>
      </c>
      <c r="E989" s="19" t="str">
        <f>IFERROR(INDEX(MasterTable[],MATCH(SearchResults[[#This Row],[Search Result]],MasterTable[Search Rank],0),3),"")</f>
        <v/>
      </c>
      <c r="F989" s="20" t="str">
        <f>IFERROR(INDEX(MasterTable[],MATCH(SearchResults[[#This Row],[Search Result]],MasterTable[Search Rank],0),4),"")</f>
        <v/>
      </c>
      <c r="G989" s="20" t="str">
        <f>IFERROR(INDEX(MasterTable[],MATCH(SearchResults[[#This Row],[Search Result]],MasterTable[Search Rank],0),5),"")</f>
        <v/>
      </c>
      <c r="H989" s="20" t="str">
        <f>IFERROR(INDEX(MasterTable[],MATCH(SearchResults[[#This Row],[Search Result]],MasterTable[Search Rank],0),6),"")</f>
        <v/>
      </c>
      <c r="I989" s="20" t="str">
        <f>IFERROR(INDEX(MasterTable[],MATCH(SearchResults[[#This Row],[Search Result]],MasterTable[Search Rank],0),7),"")</f>
        <v/>
      </c>
    </row>
    <row r="990" spans="2:9" ht="41.25" customHeight="1" x14ac:dyDescent="0.2">
      <c r="B990" s="4"/>
      <c r="C990" s="19" t="str">
        <f>IFERROR(INDEX(MasterTable[],MATCH(SearchResults[[#This Row],[Search Result]],MasterTable[Search Rank],0),1),"")</f>
        <v/>
      </c>
      <c r="D990" s="19" t="str">
        <f>IFERROR(INDEX(MasterTable[],MATCH(SearchResults[[#This Row],[Search Result]],MasterTable[Search Rank],0),2),"")</f>
        <v/>
      </c>
      <c r="E990" s="19" t="str">
        <f>IFERROR(INDEX(MasterTable[],MATCH(SearchResults[[#This Row],[Search Result]],MasterTable[Search Rank],0),3),"")</f>
        <v/>
      </c>
      <c r="F990" s="20" t="str">
        <f>IFERROR(INDEX(MasterTable[],MATCH(SearchResults[[#This Row],[Search Result]],MasterTable[Search Rank],0),4),"")</f>
        <v/>
      </c>
      <c r="G990" s="20" t="str">
        <f>IFERROR(INDEX(MasterTable[],MATCH(SearchResults[[#This Row],[Search Result]],MasterTable[Search Rank],0),5),"")</f>
        <v/>
      </c>
      <c r="H990" s="20" t="str">
        <f>IFERROR(INDEX(MasterTable[],MATCH(SearchResults[[#This Row],[Search Result]],MasterTable[Search Rank],0),6),"")</f>
        <v/>
      </c>
      <c r="I990" s="20" t="str">
        <f>IFERROR(INDEX(MasterTable[],MATCH(SearchResults[[#This Row],[Search Result]],MasterTable[Search Rank],0),7),"")</f>
        <v/>
      </c>
    </row>
    <row r="991" spans="2:9" ht="41.25" customHeight="1" x14ac:dyDescent="0.2">
      <c r="B991" s="4"/>
      <c r="C991" s="19" t="str">
        <f>IFERROR(INDEX(MasterTable[],MATCH(SearchResults[[#This Row],[Search Result]],MasterTable[Search Rank],0),1),"")</f>
        <v/>
      </c>
      <c r="D991" s="19" t="str">
        <f>IFERROR(INDEX(MasterTable[],MATCH(SearchResults[[#This Row],[Search Result]],MasterTable[Search Rank],0),2),"")</f>
        <v/>
      </c>
      <c r="E991" s="19" t="str">
        <f>IFERROR(INDEX(MasterTable[],MATCH(SearchResults[[#This Row],[Search Result]],MasterTable[Search Rank],0),3),"")</f>
        <v/>
      </c>
      <c r="F991" s="20" t="str">
        <f>IFERROR(INDEX(MasterTable[],MATCH(SearchResults[[#This Row],[Search Result]],MasterTable[Search Rank],0),4),"")</f>
        <v/>
      </c>
      <c r="G991" s="20" t="str">
        <f>IFERROR(INDEX(MasterTable[],MATCH(SearchResults[[#This Row],[Search Result]],MasterTable[Search Rank],0),5),"")</f>
        <v/>
      </c>
      <c r="H991" s="20" t="str">
        <f>IFERROR(INDEX(MasterTable[],MATCH(SearchResults[[#This Row],[Search Result]],MasterTable[Search Rank],0),6),"")</f>
        <v/>
      </c>
      <c r="I991" s="20" t="str">
        <f>IFERROR(INDEX(MasterTable[],MATCH(SearchResults[[#This Row],[Search Result]],MasterTable[Search Rank],0),7),"")</f>
        <v/>
      </c>
    </row>
    <row r="992" spans="2:9" ht="41.25" customHeight="1" x14ac:dyDescent="0.2">
      <c r="B992" s="4"/>
      <c r="C992" s="19" t="str">
        <f>IFERROR(INDEX(MasterTable[],MATCH(SearchResults[[#This Row],[Search Result]],MasterTable[Search Rank],0),1),"")</f>
        <v/>
      </c>
      <c r="D992" s="19" t="str">
        <f>IFERROR(INDEX(MasterTable[],MATCH(SearchResults[[#This Row],[Search Result]],MasterTable[Search Rank],0),2),"")</f>
        <v/>
      </c>
      <c r="E992" s="19" t="str">
        <f>IFERROR(INDEX(MasterTable[],MATCH(SearchResults[[#This Row],[Search Result]],MasterTable[Search Rank],0),3),"")</f>
        <v/>
      </c>
      <c r="F992" s="20" t="str">
        <f>IFERROR(INDEX(MasterTable[],MATCH(SearchResults[[#This Row],[Search Result]],MasterTable[Search Rank],0),4),"")</f>
        <v/>
      </c>
      <c r="G992" s="20" t="str">
        <f>IFERROR(INDEX(MasterTable[],MATCH(SearchResults[[#This Row],[Search Result]],MasterTable[Search Rank],0),5),"")</f>
        <v/>
      </c>
      <c r="H992" s="20" t="str">
        <f>IFERROR(INDEX(MasterTable[],MATCH(SearchResults[[#This Row],[Search Result]],MasterTable[Search Rank],0),6),"")</f>
        <v/>
      </c>
      <c r="I992" s="20" t="str">
        <f>IFERROR(INDEX(MasterTable[],MATCH(SearchResults[[#This Row],[Search Result]],MasterTable[Search Rank],0),7),"")</f>
        <v/>
      </c>
    </row>
    <row r="993" spans="2:9" ht="41.25" customHeight="1" x14ac:dyDescent="0.2">
      <c r="B993" s="4"/>
      <c r="C993" s="19" t="str">
        <f>IFERROR(INDEX(MasterTable[],MATCH(SearchResults[[#This Row],[Search Result]],MasterTable[Search Rank],0),1),"")</f>
        <v/>
      </c>
      <c r="D993" s="19" t="str">
        <f>IFERROR(INDEX(MasterTable[],MATCH(SearchResults[[#This Row],[Search Result]],MasterTable[Search Rank],0),2),"")</f>
        <v/>
      </c>
      <c r="E993" s="19" t="str">
        <f>IFERROR(INDEX(MasterTable[],MATCH(SearchResults[[#This Row],[Search Result]],MasterTable[Search Rank],0),3),"")</f>
        <v/>
      </c>
      <c r="F993" s="20" t="str">
        <f>IFERROR(INDEX(MasterTable[],MATCH(SearchResults[[#This Row],[Search Result]],MasterTable[Search Rank],0),4),"")</f>
        <v/>
      </c>
      <c r="G993" s="20" t="str">
        <f>IFERROR(INDEX(MasterTable[],MATCH(SearchResults[[#This Row],[Search Result]],MasterTable[Search Rank],0),5),"")</f>
        <v/>
      </c>
      <c r="H993" s="20" t="str">
        <f>IFERROR(INDEX(MasterTable[],MATCH(SearchResults[[#This Row],[Search Result]],MasterTable[Search Rank],0),6),"")</f>
        <v/>
      </c>
      <c r="I993" s="20" t="str">
        <f>IFERROR(INDEX(MasterTable[],MATCH(SearchResults[[#This Row],[Search Result]],MasterTable[Search Rank],0),7),"")</f>
        <v/>
      </c>
    </row>
    <row r="994" spans="2:9" ht="41.25" customHeight="1" x14ac:dyDescent="0.2">
      <c r="B994" s="4"/>
      <c r="C994" s="19" t="str">
        <f>IFERROR(INDEX(MasterTable[],MATCH(SearchResults[[#This Row],[Search Result]],MasterTable[Search Rank],0),1),"")</f>
        <v/>
      </c>
      <c r="D994" s="19" t="str">
        <f>IFERROR(INDEX(MasterTable[],MATCH(SearchResults[[#This Row],[Search Result]],MasterTable[Search Rank],0),2),"")</f>
        <v/>
      </c>
      <c r="E994" s="19" t="str">
        <f>IFERROR(INDEX(MasterTable[],MATCH(SearchResults[[#This Row],[Search Result]],MasterTable[Search Rank],0),3),"")</f>
        <v/>
      </c>
      <c r="F994" s="20" t="str">
        <f>IFERROR(INDEX(MasterTable[],MATCH(SearchResults[[#This Row],[Search Result]],MasterTable[Search Rank],0),4),"")</f>
        <v/>
      </c>
      <c r="G994" s="20" t="str">
        <f>IFERROR(INDEX(MasterTable[],MATCH(SearchResults[[#This Row],[Search Result]],MasterTable[Search Rank],0),5),"")</f>
        <v/>
      </c>
      <c r="H994" s="20" t="str">
        <f>IFERROR(INDEX(MasterTable[],MATCH(SearchResults[[#This Row],[Search Result]],MasterTable[Search Rank],0),6),"")</f>
        <v/>
      </c>
      <c r="I994" s="20" t="str">
        <f>IFERROR(INDEX(MasterTable[],MATCH(SearchResults[[#This Row],[Search Result]],MasterTable[Search Rank],0),7),"")</f>
        <v/>
      </c>
    </row>
    <row r="995" spans="2:9" ht="41.25" customHeight="1" x14ac:dyDescent="0.2">
      <c r="B995" s="4"/>
      <c r="C995" s="19" t="str">
        <f>IFERROR(INDEX(MasterTable[],MATCH(SearchResults[[#This Row],[Search Result]],MasterTable[Search Rank],0),1),"")</f>
        <v/>
      </c>
      <c r="D995" s="19" t="str">
        <f>IFERROR(INDEX(MasterTable[],MATCH(SearchResults[[#This Row],[Search Result]],MasterTable[Search Rank],0),2),"")</f>
        <v/>
      </c>
      <c r="E995" s="19" t="str">
        <f>IFERROR(INDEX(MasterTable[],MATCH(SearchResults[[#This Row],[Search Result]],MasterTable[Search Rank],0),3),"")</f>
        <v/>
      </c>
      <c r="F995" s="20" t="str">
        <f>IFERROR(INDEX(MasterTable[],MATCH(SearchResults[[#This Row],[Search Result]],MasterTable[Search Rank],0),4),"")</f>
        <v/>
      </c>
      <c r="G995" s="20" t="str">
        <f>IFERROR(INDEX(MasterTable[],MATCH(SearchResults[[#This Row],[Search Result]],MasterTable[Search Rank],0),5),"")</f>
        <v/>
      </c>
      <c r="H995" s="20" t="str">
        <f>IFERROR(INDEX(MasterTable[],MATCH(SearchResults[[#This Row],[Search Result]],MasterTable[Search Rank],0),6),"")</f>
        <v/>
      </c>
      <c r="I995" s="20" t="str">
        <f>IFERROR(INDEX(MasterTable[],MATCH(SearchResults[[#This Row],[Search Result]],MasterTable[Search Rank],0),7),"")</f>
        <v/>
      </c>
    </row>
    <row r="996" spans="2:9" ht="41.25" customHeight="1" x14ac:dyDescent="0.2">
      <c r="B996" s="4"/>
      <c r="C996" s="19" t="str">
        <f>IFERROR(INDEX(MasterTable[],MATCH(SearchResults[[#This Row],[Search Result]],MasterTable[Search Rank],0),1),"")</f>
        <v/>
      </c>
      <c r="D996" s="19" t="str">
        <f>IFERROR(INDEX(MasterTable[],MATCH(SearchResults[[#This Row],[Search Result]],MasterTable[Search Rank],0),2),"")</f>
        <v/>
      </c>
      <c r="E996" s="19" t="str">
        <f>IFERROR(INDEX(MasterTable[],MATCH(SearchResults[[#This Row],[Search Result]],MasterTable[Search Rank],0),3),"")</f>
        <v/>
      </c>
      <c r="F996" s="20" t="str">
        <f>IFERROR(INDEX(MasterTable[],MATCH(SearchResults[[#This Row],[Search Result]],MasterTable[Search Rank],0),4),"")</f>
        <v/>
      </c>
      <c r="G996" s="20" t="str">
        <f>IFERROR(INDEX(MasterTable[],MATCH(SearchResults[[#This Row],[Search Result]],MasterTable[Search Rank],0),5),"")</f>
        <v/>
      </c>
      <c r="H996" s="20" t="str">
        <f>IFERROR(INDEX(MasterTable[],MATCH(SearchResults[[#This Row],[Search Result]],MasterTable[Search Rank],0),6),"")</f>
        <v/>
      </c>
      <c r="I996" s="20" t="str">
        <f>IFERROR(INDEX(MasterTable[],MATCH(SearchResults[[#This Row],[Search Result]],MasterTable[Search Rank],0),7),"")</f>
        <v/>
      </c>
    </row>
    <row r="997" spans="2:9" ht="41.25" customHeight="1" x14ac:dyDescent="0.2">
      <c r="B997" s="4"/>
      <c r="C997" s="19" t="str">
        <f>IFERROR(INDEX(MasterTable[],MATCH(SearchResults[[#This Row],[Search Result]],MasterTable[Search Rank],0),1),"")</f>
        <v/>
      </c>
      <c r="D997" s="19" t="str">
        <f>IFERROR(INDEX(MasterTable[],MATCH(SearchResults[[#This Row],[Search Result]],MasterTable[Search Rank],0),2),"")</f>
        <v/>
      </c>
      <c r="E997" s="19" t="str">
        <f>IFERROR(INDEX(MasterTable[],MATCH(SearchResults[[#This Row],[Search Result]],MasterTable[Search Rank],0),3),"")</f>
        <v/>
      </c>
      <c r="F997" s="20" t="str">
        <f>IFERROR(INDEX(MasterTable[],MATCH(SearchResults[[#This Row],[Search Result]],MasterTable[Search Rank],0),4),"")</f>
        <v/>
      </c>
      <c r="G997" s="20" t="str">
        <f>IFERROR(INDEX(MasterTable[],MATCH(SearchResults[[#This Row],[Search Result]],MasterTable[Search Rank],0),5),"")</f>
        <v/>
      </c>
      <c r="H997" s="20" t="str">
        <f>IFERROR(INDEX(MasterTable[],MATCH(SearchResults[[#This Row],[Search Result]],MasterTable[Search Rank],0),6),"")</f>
        <v/>
      </c>
      <c r="I997" s="20" t="str">
        <f>IFERROR(INDEX(MasterTable[],MATCH(SearchResults[[#This Row],[Search Result]],MasterTable[Search Rank],0),7),"")</f>
        <v/>
      </c>
    </row>
    <row r="998" spans="2:9" ht="41.25" customHeight="1" x14ac:dyDescent="0.2">
      <c r="B998" s="4"/>
      <c r="C998" s="19" t="str">
        <f>IFERROR(INDEX(MasterTable[],MATCH(SearchResults[[#This Row],[Search Result]],MasterTable[Search Rank],0),1),"")</f>
        <v/>
      </c>
      <c r="D998" s="19" t="str">
        <f>IFERROR(INDEX(MasterTable[],MATCH(SearchResults[[#This Row],[Search Result]],MasterTable[Search Rank],0),2),"")</f>
        <v/>
      </c>
      <c r="E998" s="19" t="str">
        <f>IFERROR(INDEX(MasterTable[],MATCH(SearchResults[[#This Row],[Search Result]],MasterTable[Search Rank],0),3),"")</f>
        <v/>
      </c>
      <c r="F998" s="20" t="str">
        <f>IFERROR(INDEX(MasterTable[],MATCH(SearchResults[[#This Row],[Search Result]],MasterTable[Search Rank],0),4),"")</f>
        <v/>
      </c>
      <c r="G998" s="20" t="str">
        <f>IFERROR(INDEX(MasterTable[],MATCH(SearchResults[[#This Row],[Search Result]],MasterTable[Search Rank],0),5),"")</f>
        <v/>
      </c>
      <c r="H998" s="20" t="str">
        <f>IFERROR(INDEX(MasterTable[],MATCH(SearchResults[[#This Row],[Search Result]],MasterTable[Search Rank],0),6),"")</f>
        <v/>
      </c>
      <c r="I998" s="20" t="str">
        <f>IFERROR(INDEX(MasterTable[],MATCH(SearchResults[[#This Row],[Search Result]],MasterTable[Search Rank],0),7),"")</f>
        <v/>
      </c>
    </row>
    <row r="999" spans="2:9" ht="41.25" customHeight="1" x14ac:dyDescent="0.2">
      <c r="B999" s="4"/>
      <c r="C999" s="19" t="str">
        <f>IFERROR(INDEX(MasterTable[],MATCH(SearchResults[[#This Row],[Search Result]],MasterTable[Search Rank],0),1),"")</f>
        <v/>
      </c>
      <c r="D999" s="19" t="str">
        <f>IFERROR(INDEX(MasterTable[],MATCH(SearchResults[[#This Row],[Search Result]],MasterTable[Search Rank],0),2),"")</f>
        <v/>
      </c>
      <c r="E999" s="19" t="str">
        <f>IFERROR(INDEX(MasterTable[],MATCH(SearchResults[[#This Row],[Search Result]],MasterTable[Search Rank],0),3),"")</f>
        <v/>
      </c>
      <c r="F999" s="20" t="str">
        <f>IFERROR(INDEX(MasterTable[],MATCH(SearchResults[[#This Row],[Search Result]],MasterTable[Search Rank],0),4),"")</f>
        <v/>
      </c>
      <c r="G999" s="20" t="str">
        <f>IFERROR(INDEX(MasterTable[],MATCH(SearchResults[[#This Row],[Search Result]],MasterTable[Search Rank],0),5),"")</f>
        <v/>
      </c>
      <c r="H999" s="20" t="str">
        <f>IFERROR(INDEX(MasterTable[],MATCH(SearchResults[[#This Row],[Search Result]],MasterTable[Search Rank],0),6),"")</f>
        <v/>
      </c>
      <c r="I999" s="20" t="str">
        <f>IFERROR(INDEX(MasterTable[],MATCH(SearchResults[[#This Row],[Search Result]],MasterTable[Search Rank],0),7),"")</f>
        <v/>
      </c>
    </row>
    <row r="1000" spans="2:9" ht="41.25" customHeight="1" x14ac:dyDescent="0.2">
      <c r="B1000" s="4"/>
      <c r="C1000" s="19" t="str">
        <f>IFERROR(INDEX(MasterTable[],MATCH(SearchResults[[#This Row],[Search Result]],MasterTable[Search Rank],0),1),"")</f>
        <v/>
      </c>
      <c r="D1000" s="19" t="str">
        <f>IFERROR(INDEX(MasterTable[],MATCH(SearchResults[[#This Row],[Search Result]],MasterTable[Search Rank],0),2),"")</f>
        <v/>
      </c>
      <c r="E1000" s="19" t="str">
        <f>IFERROR(INDEX(MasterTable[],MATCH(SearchResults[[#This Row],[Search Result]],MasterTable[Search Rank],0),3),"")</f>
        <v/>
      </c>
      <c r="F1000" s="20" t="str">
        <f>IFERROR(INDEX(MasterTable[],MATCH(SearchResults[[#This Row],[Search Result]],MasterTable[Search Rank],0),4),"")</f>
        <v/>
      </c>
      <c r="G1000" s="20" t="str">
        <f>IFERROR(INDEX(MasterTable[],MATCH(SearchResults[[#This Row],[Search Result]],MasterTable[Search Rank],0),5),"")</f>
        <v/>
      </c>
      <c r="H1000" s="20" t="str">
        <f>IFERROR(INDEX(MasterTable[],MATCH(SearchResults[[#This Row],[Search Result]],MasterTable[Search Rank],0),6),"")</f>
        <v/>
      </c>
      <c r="I1000" s="20" t="str">
        <f>IFERROR(INDEX(MasterTable[],MATCH(SearchResults[[#This Row],[Search Result]],MasterTable[Search Rank],0),7),"")</f>
        <v/>
      </c>
    </row>
    <row r="1001" spans="2:9" ht="41.25" customHeight="1" x14ac:dyDescent="0.2">
      <c r="B1001" s="4"/>
      <c r="C1001" s="19" t="str">
        <f>IFERROR(INDEX(MasterTable[],MATCH(SearchResults[[#This Row],[Search Result]],MasterTable[Search Rank],0),1),"")</f>
        <v/>
      </c>
      <c r="D1001" s="19" t="str">
        <f>IFERROR(INDEX(MasterTable[],MATCH(SearchResults[[#This Row],[Search Result]],MasterTable[Search Rank],0),2),"")</f>
        <v/>
      </c>
      <c r="E1001" s="19" t="str">
        <f>IFERROR(INDEX(MasterTable[],MATCH(SearchResults[[#This Row],[Search Result]],MasterTable[Search Rank],0),3),"")</f>
        <v/>
      </c>
      <c r="F1001" s="20" t="str">
        <f>IFERROR(INDEX(MasterTable[],MATCH(SearchResults[[#This Row],[Search Result]],MasterTable[Search Rank],0),4),"")</f>
        <v/>
      </c>
      <c r="G1001" s="20" t="str">
        <f>IFERROR(INDEX(MasterTable[],MATCH(SearchResults[[#This Row],[Search Result]],MasterTable[Search Rank],0),5),"")</f>
        <v/>
      </c>
      <c r="H1001" s="20" t="str">
        <f>IFERROR(INDEX(MasterTable[],MATCH(SearchResults[[#This Row],[Search Result]],MasterTable[Search Rank],0),6),"")</f>
        <v/>
      </c>
      <c r="I1001" s="20" t="str">
        <f>IFERROR(INDEX(MasterTable[],MATCH(SearchResults[[#This Row],[Search Result]],MasterTable[Search Rank],0),7),"")</f>
        <v/>
      </c>
    </row>
    <row r="1002" spans="2:9" ht="29.25" customHeight="1" x14ac:dyDescent="0.2">
      <c r="B1002" s="24"/>
      <c r="C1002" s="26" t="str">
        <f>IFERROR(INDEX(MasterTable[],MATCH(SearchResults[[#This Row],[Search Result]],MasterTable[Search Rank],0),1),"")</f>
        <v/>
      </c>
      <c r="D1002" s="26" t="str">
        <f>IFERROR(INDEX(MasterTable[],MATCH(SearchResults[[#This Row],[Search Result]],MasterTable[Search Rank],0),2),"")</f>
        <v/>
      </c>
      <c r="E1002" s="26" t="str">
        <f>IFERROR(INDEX(MasterTable[],MATCH(SearchResults[[#This Row],[Search Result]],MasterTable[Search Rank],0),3),"")</f>
        <v/>
      </c>
      <c r="F1002" s="27" t="str">
        <f>IFERROR(INDEX(MasterTable[],MATCH(SearchResults[[#This Row],[Search Result]],MasterTable[Search Rank],0),4),"")</f>
        <v/>
      </c>
      <c r="G1002" s="27" t="str">
        <f>IFERROR(INDEX(MasterTable[],MATCH(SearchResults[[#This Row],[Search Result]],MasterTable[Search Rank],0),5),"")</f>
        <v/>
      </c>
      <c r="H1002" s="27" t="str">
        <f>IFERROR(INDEX(MasterTable[],MATCH(SearchResults[[#This Row],[Search Result]],MasterTable[Search Rank],0),6),"")</f>
        <v/>
      </c>
      <c r="I1002" s="27" t="str">
        <f>IFERROR(INDEX(MasterTable[],MATCH(SearchResults[[#This Row],[Search Result]],MasterTable[Search Rank],0),7),"")</f>
        <v/>
      </c>
    </row>
  </sheetData>
  <sheetProtection autoFilter="0"/>
  <pageMargins left="0.7" right="0.7" top="0.75" bottom="0.75" header="0.3" footer="0.3"/>
  <pageSetup paperSize="9"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K1001"/>
  <sheetViews>
    <sheetView zoomScaleNormal="100" workbookViewId="0">
      <pane ySplit="6" topLeftCell="A7" activePane="bottomLeft" state="frozen"/>
      <selection pane="bottomLeft" activeCell="B18" sqref="B18"/>
    </sheetView>
  </sheetViews>
  <sheetFormatPr defaultRowHeight="29.25" customHeight="1" x14ac:dyDescent="0.2"/>
  <cols>
    <col min="1" max="1" width="9" style="4"/>
    <col min="2" max="2" width="30.5" style="4" customWidth="1"/>
    <col min="3" max="3" width="28.625" style="4" customWidth="1"/>
    <col min="4" max="4" width="38.375" style="4" customWidth="1"/>
    <col min="5" max="5" width="35.375" style="4" customWidth="1"/>
    <col min="6" max="6" width="15.25" style="3" customWidth="1"/>
    <col min="7" max="7" width="30.625" style="3" customWidth="1"/>
    <col min="8" max="8" width="32.25" style="3" customWidth="1"/>
    <col min="9" max="9" width="10" style="3" customWidth="1"/>
    <col min="10" max="10" width="11.5" style="3" customWidth="1"/>
    <col min="11" max="16384" width="9" style="4"/>
  </cols>
  <sheetData>
    <row r="1" spans="2:10" ht="135" customHeight="1" x14ac:dyDescent="0.2">
      <c r="G1" s="37" t="s">
        <v>2722</v>
      </c>
      <c r="H1" s="37"/>
    </row>
    <row r="2" spans="2:10" ht="29.25" customHeight="1" x14ac:dyDescent="0.2">
      <c r="G2" s="37" t="s">
        <v>2758</v>
      </c>
      <c r="H2" s="37"/>
    </row>
    <row r="3" spans="2:10" ht="29.25" customHeight="1" x14ac:dyDescent="0.2">
      <c r="G3" s="37" t="s">
        <v>2518</v>
      </c>
      <c r="H3" s="37"/>
    </row>
    <row r="4" spans="2:10" ht="29.25" customHeight="1" x14ac:dyDescent="0.2">
      <c r="G4" s="37" t="s">
        <v>2519</v>
      </c>
      <c r="H4" s="37"/>
    </row>
    <row r="5" spans="2:10" ht="29.25" customHeight="1" x14ac:dyDescent="0.2">
      <c r="G5" s="37" t="s">
        <v>2481</v>
      </c>
      <c r="H5" s="37"/>
    </row>
    <row r="6" spans="2:10" ht="29.25" customHeight="1" x14ac:dyDescent="0.2">
      <c r="B6" s="5" t="s">
        <v>88</v>
      </c>
      <c r="C6" s="5" t="s">
        <v>2473</v>
      </c>
      <c r="D6" s="7" t="s">
        <v>89</v>
      </c>
      <c r="E6" s="7" t="s">
        <v>90</v>
      </c>
      <c r="F6" s="7" t="s">
        <v>91</v>
      </c>
      <c r="G6" s="7" t="s">
        <v>92</v>
      </c>
      <c r="H6" s="7" t="s">
        <v>95</v>
      </c>
      <c r="I6" s="5" t="s">
        <v>2476</v>
      </c>
      <c r="J6" s="5" t="s">
        <v>2475</v>
      </c>
    </row>
    <row r="7" spans="2:10" ht="29.25" customHeight="1" x14ac:dyDescent="0.2">
      <c r="B7" s="8" t="s">
        <v>2</v>
      </c>
      <c r="C7" s="8" t="s">
        <v>19</v>
      </c>
      <c r="D7" s="10" t="s">
        <v>1137</v>
      </c>
      <c r="E7" s="10" t="s">
        <v>1136</v>
      </c>
      <c r="F7" s="10" t="s">
        <v>1138</v>
      </c>
      <c r="G7" s="10" t="s">
        <v>1139</v>
      </c>
      <c r="H7" s="10" t="s">
        <v>1140</v>
      </c>
      <c r="I7" s="13">
        <f>IFERROR(IF(SEARCH(Searchbox,MasterTable[[#This Row],[Name]]),(1-(ROW()/10000)),""),"")</f>
        <v>0.99929999999999997</v>
      </c>
      <c r="J7" s="14">
        <f>IFERROR(RANK(MasterTable[[#This Row],[Search Value]],MasterTable[Search Value],0),"")</f>
        <v>1</v>
      </c>
    </row>
    <row r="8" spans="2:10" ht="29.25" customHeight="1" x14ac:dyDescent="0.2">
      <c r="B8" s="8" t="s">
        <v>2</v>
      </c>
      <c r="C8" s="8" t="s">
        <v>19</v>
      </c>
      <c r="D8" s="10" t="s">
        <v>1142</v>
      </c>
      <c r="E8" s="9" t="s">
        <v>1141</v>
      </c>
      <c r="F8" s="10" t="s">
        <v>2074</v>
      </c>
      <c r="G8" s="9" t="s">
        <v>1143</v>
      </c>
      <c r="H8" s="10" t="s">
        <v>1144</v>
      </c>
      <c r="I8" s="13">
        <f>IFERROR(IF(SEARCH(Searchbox,MasterTable[[#This Row],[Name]]),(1-(ROW()/10000)),""),"")</f>
        <v>0.99919999999999998</v>
      </c>
      <c r="J8" s="14">
        <f>IFERROR(RANK(MasterTable[[#This Row],[Search Value]],MasterTable[Search Value],0),"")</f>
        <v>2</v>
      </c>
    </row>
    <row r="9" spans="2:10" ht="29.25" customHeight="1" x14ac:dyDescent="0.2">
      <c r="B9" s="8" t="s">
        <v>2</v>
      </c>
      <c r="C9" s="8" t="s">
        <v>19</v>
      </c>
      <c r="D9" s="10" t="s">
        <v>1146</v>
      </c>
      <c r="E9" s="9" t="s">
        <v>1145</v>
      </c>
      <c r="F9" s="10" t="s">
        <v>1147</v>
      </c>
      <c r="G9" s="10" t="s">
        <v>1148</v>
      </c>
      <c r="H9" s="10" t="s">
        <v>2349</v>
      </c>
      <c r="I9" s="13">
        <f>IFERROR(IF(SEARCH(Searchbox,MasterTable[[#This Row],[Name]]),(1-(ROW()/10000)),""),"")</f>
        <v>0.99909999999999999</v>
      </c>
      <c r="J9" s="14">
        <f>IFERROR(RANK(MasterTable[[#This Row],[Search Value]],MasterTable[Search Value],0),"")</f>
        <v>3</v>
      </c>
    </row>
    <row r="10" spans="2:10" ht="29.25" customHeight="1" x14ac:dyDescent="0.2">
      <c r="B10" s="8" t="s">
        <v>2</v>
      </c>
      <c r="C10" s="8" t="s">
        <v>19</v>
      </c>
      <c r="D10" s="10" t="s">
        <v>1150</v>
      </c>
      <c r="E10" s="10" t="s">
        <v>1149</v>
      </c>
      <c r="F10" s="10" t="s">
        <v>1151</v>
      </c>
      <c r="G10" s="10" t="s">
        <v>117</v>
      </c>
      <c r="H10" s="10" t="s">
        <v>1152</v>
      </c>
      <c r="I10" s="13">
        <f>IFERROR(IF(SEARCH(Searchbox,MasterTable[[#This Row],[Name]]),(1-(ROW()/10000)),""),"")</f>
        <v>0.999</v>
      </c>
      <c r="J10" s="14">
        <f>IFERROR(RANK(MasterTable[[#This Row],[Search Value]],MasterTable[Search Value],0),"")</f>
        <v>4</v>
      </c>
    </row>
    <row r="11" spans="2:10" ht="29.25" customHeight="1" x14ac:dyDescent="0.2">
      <c r="B11" s="8" t="s">
        <v>2</v>
      </c>
      <c r="C11" s="8" t="s">
        <v>19</v>
      </c>
      <c r="D11" s="10" t="s">
        <v>1153</v>
      </c>
      <c r="E11" s="10" t="s">
        <v>462</v>
      </c>
      <c r="F11" s="10" t="s">
        <v>2075</v>
      </c>
      <c r="G11" s="10" t="s">
        <v>464</v>
      </c>
      <c r="H11" s="10" t="s">
        <v>2350</v>
      </c>
      <c r="I11" s="13">
        <f>IFERROR(IF(SEARCH(Searchbox,MasterTable[[#This Row],[Name]]),(1-(ROW()/10000)),""),"")</f>
        <v>0.99890000000000001</v>
      </c>
      <c r="J11" s="14">
        <f>IFERROR(RANK(MasterTable[[#This Row],[Search Value]],MasterTable[Search Value],0),"")</f>
        <v>5</v>
      </c>
    </row>
    <row r="12" spans="2:10" ht="29.25" customHeight="1" x14ac:dyDescent="0.2">
      <c r="B12" s="8" t="s">
        <v>2</v>
      </c>
      <c r="C12" s="8" t="s">
        <v>2667</v>
      </c>
      <c r="D12" s="10" t="s">
        <v>428</v>
      </c>
      <c r="E12" s="10" t="s">
        <v>427</v>
      </c>
      <c r="F12" s="10" t="s">
        <v>429</v>
      </c>
      <c r="G12" s="10" t="s">
        <v>1228</v>
      </c>
      <c r="H12" s="10" t="s">
        <v>430</v>
      </c>
      <c r="I12" s="13">
        <f>IFERROR(IF(SEARCH(Searchbox,MasterTable[[#This Row],[Name]]),(1-(ROW()/10000)),""),"")</f>
        <v>0.99880000000000002</v>
      </c>
      <c r="J12" s="14">
        <f>IFERROR(RANK(MasterTable[[#This Row],[Search Value]],MasterTable[Search Value],0),"")</f>
        <v>6</v>
      </c>
    </row>
    <row r="13" spans="2:10" ht="29.25" customHeight="1" x14ac:dyDescent="0.2">
      <c r="B13" s="8" t="s">
        <v>2</v>
      </c>
      <c r="C13" s="8" t="s">
        <v>2667</v>
      </c>
      <c r="D13" s="10" t="s">
        <v>455</v>
      </c>
      <c r="E13" s="10" t="s">
        <v>456</v>
      </c>
      <c r="F13" s="10" t="s">
        <v>457</v>
      </c>
      <c r="G13" s="10" t="s">
        <v>117</v>
      </c>
      <c r="H13" s="10" t="s">
        <v>2351</v>
      </c>
      <c r="I13" s="13">
        <f>IFERROR(IF(SEARCH(Searchbox,MasterTable[[#This Row],[Name]]),(1-(ROW()/10000)),""),"")</f>
        <v>0.99870000000000003</v>
      </c>
      <c r="J13" s="14">
        <f>IFERROR(RANK(MasterTable[[#This Row],[Search Value]],MasterTable[Search Value],0),"")</f>
        <v>7</v>
      </c>
    </row>
    <row r="14" spans="2:10" ht="29.25" customHeight="1" x14ac:dyDescent="0.2">
      <c r="B14" s="8" t="s">
        <v>2</v>
      </c>
      <c r="C14" s="8" t="s">
        <v>2667</v>
      </c>
      <c r="D14" s="10" t="s">
        <v>463</v>
      </c>
      <c r="E14" s="10" t="s">
        <v>462</v>
      </c>
      <c r="F14" s="10" t="s">
        <v>2076</v>
      </c>
      <c r="G14" s="10" t="s">
        <v>464</v>
      </c>
      <c r="H14" s="10" t="s">
        <v>2350</v>
      </c>
      <c r="I14" s="13">
        <f>IFERROR(IF(SEARCH(Searchbox,MasterTable[[#This Row],[Name]]),(1-(ROW()/10000)),""),"")</f>
        <v>0.99860000000000004</v>
      </c>
      <c r="J14" s="14">
        <f>IFERROR(RANK(MasterTable[[#This Row],[Search Value]],MasterTable[Search Value],0),"")</f>
        <v>8</v>
      </c>
    </row>
    <row r="15" spans="2:10" ht="29.25" customHeight="1" x14ac:dyDescent="0.2">
      <c r="B15" s="8" t="s">
        <v>2</v>
      </c>
      <c r="C15" s="8" t="s">
        <v>2667</v>
      </c>
      <c r="D15" s="2" t="s">
        <v>2727</v>
      </c>
      <c r="E15" s="2" t="s">
        <v>2728</v>
      </c>
      <c r="F15" s="2" t="s">
        <v>2729</v>
      </c>
      <c r="G15" s="2" t="s">
        <v>2730</v>
      </c>
      <c r="H15" s="2" t="s">
        <v>2731</v>
      </c>
      <c r="I15" s="13">
        <f>IFERROR(IF(SEARCH(Searchbox,MasterTable[[#This Row],[Name]]),(1-(ROW()/10000)),""),"")</f>
        <v>0.99850000000000005</v>
      </c>
      <c r="J15" s="14">
        <f>IFERROR(RANK(MasterTable[[#This Row],[Search Value]],MasterTable[Search Value],0),"")</f>
        <v>9</v>
      </c>
    </row>
    <row r="16" spans="2:10" ht="29.25" customHeight="1" x14ac:dyDescent="0.2">
      <c r="B16" s="8" t="s">
        <v>2</v>
      </c>
      <c r="C16" s="8" t="s">
        <v>2667</v>
      </c>
      <c r="D16" s="2" t="s">
        <v>2733</v>
      </c>
      <c r="E16" s="2" t="s">
        <v>2732</v>
      </c>
      <c r="F16" s="2" t="s">
        <v>2734</v>
      </c>
      <c r="G16" s="2" t="s">
        <v>2735</v>
      </c>
      <c r="H16" s="2" t="s">
        <v>2736</v>
      </c>
      <c r="I16" s="13">
        <f>IFERROR(IF(SEARCH(Searchbox,MasterTable[[#This Row],[Name]]),(1-(ROW()/10000)),""),"")</f>
        <v>0.99839999999999995</v>
      </c>
      <c r="J16" s="14">
        <f>IFERROR(RANK(MasterTable[[#This Row],[Search Value]],MasterTable[Search Value],0),"")</f>
        <v>10</v>
      </c>
    </row>
    <row r="17" spans="2:11" ht="29.25" customHeight="1" x14ac:dyDescent="0.2">
      <c r="B17" s="8" t="s">
        <v>5</v>
      </c>
      <c r="C17" s="8" t="s">
        <v>79</v>
      </c>
      <c r="D17" s="10" t="s">
        <v>1578</v>
      </c>
      <c r="E17" s="10" t="s">
        <v>1577</v>
      </c>
      <c r="F17" s="10" t="s">
        <v>1579</v>
      </c>
      <c r="G17" s="10" t="s">
        <v>1580</v>
      </c>
      <c r="H17" s="10" t="s">
        <v>2415</v>
      </c>
      <c r="I17" s="13">
        <f>IFERROR(IF(SEARCH(Searchbox,MasterTable[[#This Row],[Name]]),(1-(ROW()/10000)),""),"")</f>
        <v>0.99829999999999997</v>
      </c>
      <c r="J17" s="14">
        <f>IFERROR(RANK(MasterTable[[#This Row],[Search Value]],MasterTable[Search Value],0),"")</f>
        <v>11</v>
      </c>
    </row>
    <row r="18" spans="2:11" ht="29.25" customHeight="1" x14ac:dyDescent="0.2">
      <c r="B18" s="8" t="s">
        <v>5</v>
      </c>
      <c r="C18" s="8" t="s">
        <v>79</v>
      </c>
      <c r="D18" s="10" t="s">
        <v>2726</v>
      </c>
      <c r="E18" s="10" t="s">
        <v>1415</v>
      </c>
      <c r="F18" s="10" t="s">
        <v>1416</v>
      </c>
      <c r="G18" s="10" t="s">
        <v>1417</v>
      </c>
      <c r="H18" s="10" t="s">
        <v>1418</v>
      </c>
      <c r="I18" s="13">
        <f>IFERROR(IF(SEARCH(Searchbox,MasterTable[[#This Row],[Name]]),(1-(ROW()/10000)),""),"")</f>
        <v>0.99819999999999998</v>
      </c>
      <c r="J18" s="14">
        <f>IFERROR(RANK(MasterTable[[#This Row],[Search Value]],MasterTable[Search Value],0),"")</f>
        <v>12</v>
      </c>
    </row>
    <row r="19" spans="2:11" ht="29.25" customHeight="1" x14ac:dyDescent="0.2">
      <c r="B19" s="8" t="s">
        <v>5</v>
      </c>
      <c r="C19" s="8" t="s">
        <v>79</v>
      </c>
      <c r="D19" s="10" t="s">
        <v>1582</v>
      </c>
      <c r="E19" s="10" t="s">
        <v>1581</v>
      </c>
      <c r="F19" s="10" t="s">
        <v>2130</v>
      </c>
      <c r="G19" s="10" t="s">
        <v>117</v>
      </c>
      <c r="H19" s="10" t="s">
        <v>2416</v>
      </c>
      <c r="I19" s="13">
        <f>IFERROR(IF(SEARCH(Searchbox,MasterTable[[#This Row],[Name]]),(1-(ROW()/10000)),""),"")</f>
        <v>0.99809999999999999</v>
      </c>
      <c r="J19" s="14">
        <f>IFERROR(RANK(MasterTable[[#This Row],[Search Value]],MasterTable[Search Value],0),"")</f>
        <v>13</v>
      </c>
    </row>
    <row r="20" spans="2:11" ht="29.25" customHeight="1" x14ac:dyDescent="0.2">
      <c r="B20" s="8" t="s">
        <v>5</v>
      </c>
      <c r="C20" s="8" t="s">
        <v>79</v>
      </c>
      <c r="D20" s="10" t="s">
        <v>1584</v>
      </c>
      <c r="E20" s="10" t="s">
        <v>1583</v>
      </c>
      <c r="F20" s="10" t="s">
        <v>1585</v>
      </c>
      <c r="G20" s="10" t="s">
        <v>1586</v>
      </c>
      <c r="H20" s="10" t="s">
        <v>1587</v>
      </c>
      <c r="I20" s="13">
        <f>IFERROR(IF(SEARCH(Searchbox,MasterTable[[#This Row],[Name]]),(1-(ROW()/10000)),""),"")</f>
        <v>0.998</v>
      </c>
      <c r="J20" s="14">
        <f>IFERROR(RANK(MasterTable[[#This Row],[Search Value]],MasterTable[Search Value],0),"")</f>
        <v>14</v>
      </c>
    </row>
    <row r="21" spans="2:11" ht="29.25" customHeight="1" x14ac:dyDescent="0.2">
      <c r="B21" s="8" t="s">
        <v>5</v>
      </c>
      <c r="C21" s="8" t="s">
        <v>79</v>
      </c>
      <c r="D21" s="10" t="s">
        <v>98</v>
      </c>
      <c r="E21" s="10" t="s">
        <v>97</v>
      </c>
      <c r="F21" s="10" t="s">
        <v>100</v>
      </c>
      <c r="G21" s="10" t="s">
        <v>99</v>
      </c>
      <c r="H21" s="10" t="s">
        <v>101</v>
      </c>
      <c r="I21" s="13">
        <f>IFERROR(IF(SEARCH(Searchbox,MasterTable[[#This Row],[Name]]),(1-(ROW()/10000)),""),"")</f>
        <v>0.99790000000000001</v>
      </c>
      <c r="J21" s="14">
        <f>IFERROR(RANK(MasterTable[[#This Row],[Search Value]],MasterTable[Search Value],0),"")</f>
        <v>15</v>
      </c>
    </row>
    <row r="22" spans="2:11" ht="29.25" customHeight="1" x14ac:dyDescent="0.2">
      <c r="B22" s="8" t="s">
        <v>5</v>
      </c>
      <c r="C22" s="8" t="s">
        <v>78</v>
      </c>
      <c r="D22" s="10" t="s">
        <v>1572</v>
      </c>
      <c r="E22" s="10" t="s">
        <v>1571</v>
      </c>
      <c r="F22" s="10" t="s">
        <v>1573</v>
      </c>
      <c r="G22" s="10" t="s">
        <v>1574</v>
      </c>
      <c r="H22" s="10" t="s">
        <v>2412</v>
      </c>
      <c r="I22" s="13">
        <f>IFERROR(IF(SEARCH(Searchbox,MasterTable[[#This Row],[Name]]),(1-(ROW()/10000)),""),"")</f>
        <v>0.99780000000000002</v>
      </c>
      <c r="J22" s="14">
        <f>IFERROR(RANK(MasterTable[[#This Row],[Search Value]],MasterTable[Search Value],0),"")</f>
        <v>16</v>
      </c>
    </row>
    <row r="23" spans="2:11" ht="29.25" customHeight="1" x14ac:dyDescent="0.2">
      <c r="B23" s="8" t="s">
        <v>5</v>
      </c>
      <c r="C23" s="8" t="s">
        <v>78</v>
      </c>
      <c r="D23" s="10" t="s">
        <v>1576</v>
      </c>
      <c r="E23" s="10" t="s">
        <v>1575</v>
      </c>
      <c r="F23" s="10" t="s">
        <v>2128</v>
      </c>
      <c r="G23" s="10" t="s">
        <v>117</v>
      </c>
      <c r="H23" s="10" t="s">
        <v>2413</v>
      </c>
      <c r="I23" s="13">
        <f>IFERROR(IF(SEARCH(Searchbox,MasterTable[[#This Row],[Name]]),(1-(ROW()/10000)),""),"")</f>
        <v>0.99770000000000003</v>
      </c>
      <c r="J23" s="14">
        <f>IFERROR(RANK(MasterTable[[#This Row],[Search Value]],MasterTable[Search Value],0),"")</f>
        <v>17</v>
      </c>
    </row>
    <row r="24" spans="2:11" ht="29.25" customHeight="1" x14ac:dyDescent="0.2">
      <c r="B24" s="8" t="s">
        <v>5</v>
      </c>
      <c r="C24" s="8" t="s">
        <v>78</v>
      </c>
      <c r="D24" s="10" t="s">
        <v>1551</v>
      </c>
      <c r="E24" s="10" t="s">
        <v>1550</v>
      </c>
      <c r="F24" s="10" t="s">
        <v>2129</v>
      </c>
      <c r="G24" s="10" t="s">
        <v>1552</v>
      </c>
      <c r="H24" s="10" t="s">
        <v>2414</v>
      </c>
      <c r="I24" s="13">
        <f>IFERROR(IF(SEARCH(Searchbox,MasterTable[[#This Row],[Name]]),(1-(ROW()/10000)),""),"")</f>
        <v>0.99760000000000004</v>
      </c>
      <c r="J24" s="14">
        <f>IFERROR(RANK(MasterTable[[#This Row],[Search Value]],MasterTable[Search Value],0),"")</f>
        <v>18</v>
      </c>
    </row>
    <row r="25" spans="2:11" ht="29.25" customHeight="1" x14ac:dyDescent="0.2">
      <c r="B25" s="8" t="s">
        <v>5</v>
      </c>
      <c r="C25" s="8" t="s">
        <v>78</v>
      </c>
      <c r="D25" s="2" t="s">
        <v>2712</v>
      </c>
      <c r="E25" s="2" t="s">
        <v>2711</v>
      </c>
      <c r="F25" s="2" t="s">
        <v>2713</v>
      </c>
      <c r="G25" s="2" t="s">
        <v>2714</v>
      </c>
      <c r="H25" s="2" t="s">
        <v>2715</v>
      </c>
      <c r="I25" s="13">
        <f>IFERROR(IF(SEARCH(Searchbox,MasterTable[[#This Row],[Name]]),(1-(ROW()/10000)),""),"")</f>
        <v>0.99750000000000005</v>
      </c>
      <c r="J25" s="14">
        <f>IFERROR(RANK(MasterTable[[#This Row],[Search Value]],MasterTable[Search Value],0),"")</f>
        <v>19</v>
      </c>
    </row>
    <row r="26" spans="2:11" ht="29.25" customHeight="1" x14ac:dyDescent="0.2">
      <c r="B26" s="8" t="s">
        <v>5</v>
      </c>
      <c r="C26" s="8" t="s">
        <v>77</v>
      </c>
      <c r="D26" s="10" t="s">
        <v>1554</v>
      </c>
      <c r="E26" s="10" t="s">
        <v>1553</v>
      </c>
      <c r="F26" s="10" t="s">
        <v>1555</v>
      </c>
      <c r="G26" s="10" t="s">
        <v>117</v>
      </c>
      <c r="H26" s="10" t="s">
        <v>1556</v>
      </c>
      <c r="I26" s="13">
        <f>IFERROR(IF(SEARCH(Searchbox,MasterTable[[#This Row],[Name]]),(1-(ROW()/10000)),""),"")</f>
        <v>0.99739999999999995</v>
      </c>
      <c r="J26" s="14">
        <f>IFERROR(RANK(MasterTable[[#This Row],[Search Value]],MasterTable[Search Value],0),"")</f>
        <v>20</v>
      </c>
      <c r="K26" s="6"/>
    </row>
    <row r="27" spans="2:11" ht="29.25" customHeight="1" x14ac:dyDescent="0.2">
      <c r="B27" s="8" t="s">
        <v>5</v>
      </c>
      <c r="C27" s="8" t="s">
        <v>77</v>
      </c>
      <c r="D27" s="10" t="s">
        <v>1558</v>
      </c>
      <c r="E27" s="10" t="s">
        <v>1557</v>
      </c>
      <c r="F27" s="10" t="s">
        <v>1559</v>
      </c>
      <c r="G27" s="10" t="s">
        <v>1560</v>
      </c>
      <c r="H27" s="10" t="s">
        <v>1561</v>
      </c>
      <c r="I27" s="13">
        <f>IFERROR(IF(SEARCH(Searchbox,MasterTable[[#This Row],[Name]]),(1-(ROW()/10000)),""),"")</f>
        <v>0.99729999999999996</v>
      </c>
      <c r="J27" s="14">
        <f>IFERROR(RANK(MasterTable[[#This Row],[Search Value]],MasterTable[Search Value],0),"")</f>
        <v>21</v>
      </c>
    </row>
    <row r="28" spans="2:11" ht="29.25" customHeight="1" x14ac:dyDescent="0.2">
      <c r="B28" s="8" t="s">
        <v>5</v>
      </c>
      <c r="C28" s="8" t="s">
        <v>77</v>
      </c>
      <c r="D28" s="10" t="s">
        <v>1563</v>
      </c>
      <c r="E28" s="10" t="s">
        <v>1562</v>
      </c>
      <c r="F28" s="10" t="s">
        <v>2127</v>
      </c>
      <c r="G28" s="10" t="s">
        <v>1564</v>
      </c>
      <c r="H28" s="10" t="s">
        <v>117</v>
      </c>
      <c r="I28" s="13">
        <f>IFERROR(IF(SEARCH(Searchbox,MasterTable[[#This Row],[Name]]),(1-(ROW()/10000)),""),"")</f>
        <v>0.99719999999999998</v>
      </c>
      <c r="J28" s="14">
        <f>IFERROR(RANK(MasterTable[[#This Row],[Search Value]],MasterTable[Search Value],0),"")</f>
        <v>22</v>
      </c>
    </row>
    <row r="29" spans="2:11" ht="29.25" customHeight="1" x14ac:dyDescent="0.2">
      <c r="B29" s="8" t="s">
        <v>1923</v>
      </c>
      <c r="C29" s="8" t="s">
        <v>36</v>
      </c>
      <c r="D29" s="10" t="s">
        <v>258</v>
      </c>
      <c r="E29" s="10" t="s">
        <v>257</v>
      </c>
      <c r="F29" s="10" t="s">
        <v>259</v>
      </c>
      <c r="G29" s="10" t="s">
        <v>260</v>
      </c>
      <c r="H29" s="10" t="s">
        <v>2206</v>
      </c>
      <c r="I29" s="13">
        <f>IFERROR(IF(SEARCH(Searchbox,MasterTable[[#This Row],[Name]]),(1-(ROW()/10000)),""),"")</f>
        <v>0.99709999999999999</v>
      </c>
      <c r="J29" s="14">
        <f>IFERROR(RANK(MasterTable[[#This Row],[Search Value]],MasterTable[Search Value],0),"")</f>
        <v>23</v>
      </c>
    </row>
    <row r="30" spans="2:11" ht="29.25" customHeight="1" x14ac:dyDescent="0.2">
      <c r="B30" s="8" t="s">
        <v>1923</v>
      </c>
      <c r="C30" s="8" t="s">
        <v>36</v>
      </c>
      <c r="D30" s="10" t="s">
        <v>262</v>
      </c>
      <c r="E30" s="10" t="s">
        <v>261</v>
      </c>
      <c r="F30" s="10" t="s">
        <v>263</v>
      </c>
      <c r="G30" s="10" t="s">
        <v>117</v>
      </c>
      <c r="H30" s="10" t="s">
        <v>264</v>
      </c>
      <c r="I30" s="13">
        <f>IFERROR(IF(SEARCH(Searchbox,MasterTable[[#This Row],[Name]]),(1-(ROW()/10000)),""),"")</f>
        <v>0.997</v>
      </c>
      <c r="J30" s="14">
        <f>IFERROR(RANK(MasterTable[[#This Row],[Search Value]],MasterTable[Search Value],0),"")</f>
        <v>24</v>
      </c>
    </row>
    <row r="31" spans="2:11" ht="29.25" customHeight="1" x14ac:dyDescent="0.2">
      <c r="B31" s="8" t="s">
        <v>1923</v>
      </c>
      <c r="C31" s="8" t="s">
        <v>11</v>
      </c>
      <c r="D31" s="10" t="s">
        <v>198</v>
      </c>
      <c r="E31" s="10" t="s">
        <v>199</v>
      </c>
      <c r="F31" s="10" t="s">
        <v>1957</v>
      </c>
      <c r="G31" s="10" t="s">
        <v>200</v>
      </c>
      <c r="H31" s="10" t="s">
        <v>201</v>
      </c>
      <c r="I31" s="13">
        <f>IFERROR(IF(SEARCH(Searchbox,MasterTable[[#This Row],[Name]]),(1-(ROW()/10000)),""),"")</f>
        <v>0.99690000000000001</v>
      </c>
      <c r="J31" s="14">
        <f>IFERROR(RANK(MasterTable[[#This Row],[Search Value]],MasterTable[Search Value],0),"")</f>
        <v>25</v>
      </c>
    </row>
    <row r="32" spans="2:11" ht="29.25" customHeight="1" x14ac:dyDescent="0.2">
      <c r="B32" s="8" t="s">
        <v>1923</v>
      </c>
      <c r="C32" s="8" t="s">
        <v>11</v>
      </c>
      <c r="D32" s="10" t="s">
        <v>202</v>
      </c>
      <c r="E32" s="10" t="s">
        <v>203</v>
      </c>
      <c r="F32" s="10" t="s">
        <v>117</v>
      </c>
      <c r="G32" s="10" t="s">
        <v>204</v>
      </c>
      <c r="H32" s="10" t="s">
        <v>2197</v>
      </c>
      <c r="I32" s="13">
        <f>IFERROR(IF(SEARCH(Searchbox,MasterTable[[#This Row],[Name]]),(1-(ROW()/10000)),""),"")</f>
        <v>0.99680000000000002</v>
      </c>
      <c r="J32" s="14">
        <f>IFERROR(RANK(MasterTable[[#This Row],[Search Value]],MasterTable[Search Value],0),"")</f>
        <v>26</v>
      </c>
    </row>
    <row r="33" spans="2:10" ht="29.25" customHeight="1" x14ac:dyDescent="0.2">
      <c r="B33" s="8" t="s">
        <v>1923</v>
      </c>
      <c r="C33" s="8" t="s">
        <v>11</v>
      </c>
      <c r="D33" s="10" t="s">
        <v>211</v>
      </c>
      <c r="E33" s="10" t="s">
        <v>117</v>
      </c>
      <c r="F33" s="10" t="s">
        <v>1958</v>
      </c>
      <c r="G33" s="10" t="s">
        <v>212</v>
      </c>
      <c r="H33" s="10" t="s">
        <v>213</v>
      </c>
      <c r="I33" s="13">
        <f>IFERROR(IF(SEARCH(Searchbox,MasterTable[[#This Row],[Name]]),(1-(ROW()/10000)),""),"")</f>
        <v>0.99670000000000003</v>
      </c>
      <c r="J33" s="14">
        <f>IFERROR(RANK(MasterTable[[#This Row],[Search Value]],MasterTable[Search Value],0),"")</f>
        <v>27</v>
      </c>
    </row>
    <row r="34" spans="2:10" ht="29.25" customHeight="1" x14ac:dyDescent="0.2">
      <c r="B34" s="8" t="s">
        <v>1923</v>
      </c>
      <c r="C34" s="8" t="s">
        <v>11</v>
      </c>
      <c r="D34" s="10" t="s">
        <v>219</v>
      </c>
      <c r="E34" s="10" t="s">
        <v>218</v>
      </c>
      <c r="F34" s="10" t="s">
        <v>221</v>
      </c>
      <c r="G34" s="10" t="s">
        <v>220</v>
      </c>
      <c r="H34" s="10" t="s">
        <v>2198</v>
      </c>
      <c r="I34" s="13">
        <f>IFERROR(IF(SEARCH(Searchbox,MasterTable[[#This Row],[Name]]),(1-(ROW()/10000)),""),"")</f>
        <v>0.99660000000000004</v>
      </c>
      <c r="J34" s="14">
        <f>IFERROR(RANK(MasterTable[[#This Row],[Search Value]],MasterTable[Search Value],0),"")</f>
        <v>28</v>
      </c>
    </row>
    <row r="35" spans="2:10" ht="29.25" customHeight="1" x14ac:dyDescent="0.2">
      <c r="B35" s="8" t="s">
        <v>1923</v>
      </c>
      <c r="C35" s="8" t="s">
        <v>11</v>
      </c>
      <c r="D35" s="10" t="s">
        <v>222</v>
      </c>
      <c r="E35" s="10" t="s">
        <v>224</v>
      </c>
      <c r="F35" s="10" t="s">
        <v>223</v>
      </c>
      <c r="G35" s="10" t="s">
        <v>2477</v>
      </c>
      <c r="H35" s="10" t="s">
        <v>2199</v>
      </c>
      <c r="I35" s="13">
        <f>IFERROR(IF(SEARCH(Searchbox,MasterTable[[#This Row],[Name]]),(1-(ROW()/10000)),""),"")</f>
        <v>0.99650000000000005</v>
      </c>
      <c r="J35" s="14">
        <f>IFERROR(RANK(MasterTable[[#This Row],[Search Value]],MasterTable[Search Value],0),"")</f>
        <v>29</v>
      </c>
    </row>
    <row r="36" spans="2:10" ht="29.25" customHeight="1" x14ac:dyDescent="0.2">
      <c r="B36" s="8" t="s">
        <v>1923</v>
      </c>
      <c r="C36" s="8" t="s">
        <v>31</v>
      </c>
      <c r="D36" s="10" t="s">
        <v>148</v>
      </c>
      <c r="E36" s="10" t="s">
        <v>149</v>
      </c>
      <c r="F36" s="10" t="s">
        <v>1951</v>
      </c>
      <c r="G36" s="10" t="s">
        <v>150</v>
      </c>
      <c r="H36" s="10" t="s">
        <v>151</v>
      </c>
      <c r="I36" s="13">
        <f>IFERROR(IF(SEARCH(Searchbox,MasterTable[[#This Row],[Name]]),(1-(ROW()/10000)),""),"")</f>
        <v>0.99639999999999995</v>
      </c>
      <c r="J36" s="14">
        <f>IFERROR(RANK(MasterTable[[#This Row],[Search Value]],MasterTable[Search Value],0),"")</f>
        <v>30</v>
      </c>
    </row>
    <row r="37" spans="2:10" ht="29.25" customHeight="1" x14ac:dyDescent="0.2">
      <c r="B37" s="8" t="s">
        <v>1923</v>
      </c>
      <c r="C37" s="8" t="s">
        <v>31</v>
      </c>
      <c r="D37" s="10" t="s">
        <v>152</v>
      </c>
      <c r="E37" s="10" t="s">
        <v>154</v>
      </c>
      <c r="F37" s="10" t="s">
        <v>1952</v>
      </c>
      <c r="G37" s="10" t="s">
        <v>117</v>
      </c>
      <c r="H37" s="10" t="s">
        <v>2193</v>
      </c>
      <c r="I37" s="13">
        <f>IFERROR(IF(SEARCH(Searchbox,MasterTable[[#This Row],[Name]]),(1-(ROW()/10000)),""),"")</f>
        <v>0.99629999999999996</v>
      </c>
      <c r="J37" s="14">
        <f>IFERROR(RANK(MasterTable[[#This Row],[Search Value]],MasterTable[Search Value],0),"")</f>
        <v>31</v>
      </c>
    </row>
    <row r="38" spans="2:10" ht="29.25" customHeight="1" x14ac:dyDescent="0.2">
      <c r="B38" s="8" t="s">
        <v>1923</v>
      </c>
      <c r="C38" s="8" t="s">
        <v>31</v>
      </c>
      <c r="D38" s="10" t="s">
        <v>153</v>
      </c>
      <c r="E38" s="10" t="s">
        <v>155</v>
      </c>
      <c r="F38" s="10" t="s">
        <v>156</v>
      </c>
      <c r="G38" s="10" t="s">
        <v>157</v>
      </c>
      <c r="H38" s="10" t="s">
        <v>158</v>
      </c>
      <c r="I38" s="13">
        <f>IFERROR(IF(SEARCH(Searchbox,MasterTable[[#This Row],[Name]]),(1-(ROW()/10000)),""),"")</f>
        <v>0.99619999999999997</v>
      </c>
      <c r="J38" s="14">
        <f>IFERROR(RANK(MasterTable[[#This Row],[Search Value]],MasterTable[Search Value],0),"")</f>
        <v>32</v>
      </c>
    </row>
    <row r="39" spans="2:10" ht="29.25" customHeight="1" x14ac:dyDescent="0.2">
      <c r="B39" s="8" t="s">
        <v>1923</v>
      </c>
      <c r="C39" s="8" t="s">
        <v>34</v>
      </c>
      <c r="D39" s="10" t="s">
        <v>205</v>
      </c>
      <c r="E39" s="10" t="s">
        <v>117</v>
      </c>
      <c r="F39" s="10" t="s">
        <v>206</v>
      </c>
      <c r="G39" s="10" t="s">
        <v>2479</v>
      </c>
      <c r="H39" s="10" t="s">
        <v>117</v>
      </c>
      <c r="I39" s="13">
        <f>IFERROR(IF(SEARCH(Searchbox,MasterTable[[#This Row],[Name]]),(1-(ROW()/10000)),""),"")</f>
        <v>0.99609999999999999</v>
      </c>
      <c r="J39" s="14">
        <f>IFERROR(RANK(MasterTable[[#This Row],[Search Value]],MasterTable[Search Value],0),"")</f>
        <v>33</v>
      </c>
    </row>
    <row r="40" spans="2:10" ht="29.25" customHeight="1" x14ac:dyDescent="0.2">
      <c r="B40" s="8" t="s">
        <v>1923</v>
      </c>
      <c r="C40" s="8" t="s">
        <v>34</v>
      </c>
      <c r="D40" s="10" t="s">
        <v>207</v>
      </c>
      <c r="E40" s="10" t="s">
        <v>117</v>
      </c>
      <c r="F40" s="10" t="s">
        <v>209</v>
      </c>
      <c r="G40" s="10" t="s">
        <v>208</v>
      </c>
      <c r="H40" s="10" t="s">
        <v>210</v>
      </c>
      <c r="I40" s="13">
        <f>IFERROR(IF(SEARCH(Searchbox,MasterTable[[#This Row],[Name]]),(1-(ROW()/10000)),""),"")</f>
        <v>0.996</v>
      </c>
      <c r="J40" s="14">
        <f>IFERROR(RANK(MasterTable[[#This Row],[Search Value]],MasterTable[Search Value],0),"")</f>
        <v>34</v>
      </c>
    </row>
    <row r="41" spans="2:10" ht="29.25" customHeight="1" x14ac:dyDescent="0.2">
      <c r="B41" s="8" t="s">
        <v>1923</v>
      </c>
      <c r="C41" s="8" t="s">
        <v>34</v>
      </c>
      <c r="D41" s="10" t="s">
        <v>214</v>
      </c>
      <c r="E41" s="10" t="s">
        <v>215</v>
      </c>
      <c r="F41" s="10" t="s">
        <v>216</v>
      </c>
      <c r="G41" s="10" t="s">
        <v>217</v>
      </c>
      <c r="H41" s="10" t="s">
        <v>2203</v>
      </c>
      <c r="I41" s="13">
        <f>IFERROR(IF(SEARCH(Searchbox,MasterTable[[#This Row],[Name]]),(1-(ROW()/10000)),""),"")</f>
        <v>0.99590000000000001</v>
      </c>
      <c r="J41" s="14">
        <f>IFERROR(RANK(MasterTable[[#This Row],[Search Value]],MasterTable[Search Value],0),"")</f>
        <v>35</v>
      </c>
    </row>
    <row r="42" spans="2:10" ht="29.25" customHeight="1" x14ac:dyDescent="0.2">
      <c r="B42" s="8" t="s">
        <v>1923</v>
      </c>
      <c r="C42" s="8" t="s">
        <v>34</v>
      </c>
      <c r="D42" s="10" t="s">
        <v>222</v>
      </c>
      <c r="E42" s="10" t="s">
        <v>224</v>
      </c>
      <c r="F42" s="10" t="s">
        <v>223</v>
      </c>
      <c r="G42" s="10" t="s">
        <v>2477</v>
      </c>
      <c r="H42" s="10" t="s">
        <v>2199</v>
      </c>
      <c r="I42" s="13">
        <f>IFERROR(IF(SEARCH(Searchbox,MasterTable[[#This Row],[Name]]),(1-(ROW()/10000)),""),"")</f>
        <v>0.99580000000000002</v>
      </c>
      <c r="J42" s="14">
        <f>IFERROR(RANK(MasterTable[[#This Row],[Search Value]],MasterTable[Search Value],0),"")</f>
        <v>36</v>
      </c>
    </row>
    <row r="43" spans="2:10" ht="29.25" customHeight="1" x14ac:dyDescent="0.2">
      <c r="B43" s="8" t="s">
        <v>1923</v>
      </c>
      <c r="C43" s="8" t="s">
        <v>34</v>
      </c>
      <c r="D43" s="10" t="s">
        <v>226</v>
      </c>
      <c r="E43" s="10" t="s">
        <v>225</v>
      </c>
      <c r="F43" s="10" t="s">
        <v>228</v>
      </c>
      <c r="G43" s="10" t="s">
        <v>227</v>
      </c>
      <c r="H43" s="10" t="s">
        <v>2199</v>
      </c>
      <c r="I43" s="13">
        <f>IFERROR(IF(SEARCH(Searchbox,MasterTable[[#This Row],[Name]]),(1-(ROW()/10000)),""),"")</f>
        <v>0.99570000000000003</v>
      </c>
      <c r="J43" s="14">
        <f>IFERROR(RANK(MasterTable[[#This Row],[Search Value]],MasterTable[Search Value],0),"")</f>
        <v>37</v>
      </c>
    </row>
    <row r="44" spans="2:10" ht="29.25" customHeight="1" x14ac:dyDescent="0.2">
      <c r="B44" s="8" t="s">
        <v>1923</v>
      </c>
      <c r="C44" s="8" t="s">
        <v>34</v>
      </c>
      <c r="D44" s="10" t="s">
        <v>230</v>
      </c>
      <c r="E44" s="10" t="s">
        <v>229</v>
      </c>
      <c r="F44" s="10" t="s">
        <v>117</v>
      </c>
      <c r="G44" s="10" t="s">
        <v>117</v>
      </c>
      <c r="H44" s="10" t="s">
        <v>117</v>
      </c>
      <c r="I44" s="13">
        <f>IFERROR(IF(SEARCH(Searchbox,MasterTable[[#This Row],[Name]]),(1-(ROW()/10000)),""),"")</f>
        <v>0.99560000000000004</v>
      </c>
      <c r="J44" s="14">
        <f>IFERROR(RANK(MasterTable[[#This Row],[Search Value]],MasterTable[Search Value],0),"")</f>
        <v>38</v>
      </c>
    </row>
    <row r="45" spans="2:10" ht="29.25" customHeight="1" x14ac:dyDescent="0.2">
      <c r="B45" s="8" t="s">
        <v>1923</v>
      </c>
      <c r="C45" s="8" t="s">
        <v>12</v>
      </c>
      <c r="D45" s="10" t="s">
        <v>232</v>
      </c>
      <c r="E45" s="10" t="s">
        <v>231</v>
      </c>
      <c r="F45" s="10" t="s">
        <v>233</v>
      </c>
      <c r="G45" s="10" t="s">
        <v>2478</v>
      </c>
      <c r="H45" s="10" t="s">
        <v>2200</v>
      </c>
      <c r="I45" s="13">
        <f>IFERROR(IF(SEARCH(Searchbox,MasterTable[[#This Row],[Name]]),(1-(ROW()/10000)),""),"")</f>
        <v>0.99550000000000005</v>
      </c>
      <c r="J45" s="14">
        <f>IFERROR(RANK(MasterTable[[#This Row],[Search Value]],MasterTable[Search Value],0),"")</f>
        <v>39</v>
      </c>
    </row>
    <row r="46" spans="2:10" ht="29.25" customHeight="1" x14ac:dyDescent="0.2">
      <c r="B46" s="8" t="s">
        <v>1923</v>
      </c>
      <c r="C46" s="8" t="s">
        <v>12</v>
      </c>
      <c r="D46" s="10" t="s">
        <v>235</v>
      </c>
      <c r="E46" s="10" t="s">
        <v>234</v>
      </c>
      <c r="F46" s="10" t="s">
        <v>236</v>
      </c>
      <c r="G46" s="10" t="s">
        <v>117</v>
      </c>
      <c r="H46" s="10" t="s">
        <v>2201</v>
      </c>
      <c r="I46" s="13">
        <f>IFERROR(IF(SEARCH(Searchbox,MasterTable[[#This Row],[Name]]),(1-(ROW()/10000)),""),"")</f>
        <v>0.99539999999999995</v>
      </c>
      <c r="J46" s="14">
        <f>IFERROR(RANK(MasterTable[[#This Row],[Search Value]],MasterTable[Search Value],0),"")</f>
        <v>40</v>
      </c>
    </row>
    <row r="47" spans="2:10" ht="29.25" customHeight="1" x14ac:dyDescent="0.2">
      <c r="B47" s="8" t="s">
        <v>1923</v>
      </c>
      <c r="C47" s="8" t="s">
        <v>12</v>
      </c>
      <c r="D47" s="10" t="s">
        <v>238</v>
      </c>
      <c r="E47" s="10" t="s">
        <v>237</v>
      </c>
      <c r="F47" s="10" t="s">
        <v>239</v>
      </c>
      <c r="G47" s="10" t="s">
        <v>240</v>
      </c>
      <c r="H47" s="10" t="s">
        <v>2202</v>
      </c>
      <c r="I47" s="13">
        <f>IFERROR(IF(SEARCH(Searchbox,MasterTable[[#This Row],[Name]]),(1-(ROW()/10000)),""),"")</f>
        <v>0.99529999999999996</v>
      </c>
      <c r="J47" s="14">
        <f>IFERROR(RANK(MasterTable[[#This Row],[Search Value]],MasterTable[Search Value],0),"")</f>
        <v>41</v>
      </c>
    </row>
    <row r="48" spans="2:10" ht="29.25" customHeight="1" x14ac:dyDescent="0.2">
      <c r="B48" s="8" t="s">
        <v>1923</v>
      </c>
      <c r="C48" s="8" t="s">
        <v>12</v>
      </c>
      <c r="D48" s="10" t="s">
        <v>241</v>
      </c>
      <c r="E48" s="10" t="s">
        <v>242</v>
      </c>
      <c r="F48" s="10" t="s">
        <v>1959</v>
      </c>
      <c r="G48" s="10" t="s">
        <v>243</v>
      </c>
      <c r="H48" s="10" t="s">
        <v>244</v>
      </c>
      <c r="I48" s="13">
        <f>IFERROR(IF(SEARCH(Searchbox,MasterTable[[#This Row],[Name]]),(1-(ROW()/10000)),""),"")</f>
        <v>0.99519999999999997</v>
      </c>
      <c r="J48" s="14">
        <f>IFERROR(RANK(MasterTable[[#This Row],[Search Value]],MasterTable[Search Value],0),"")</f>
        <v>42</v>
      </c>
    </row>
    <row r="49" spans="2:10" ht="29.25" customHeight="1" x14ac:dyDescent="0.2">
      <c r="B49" s="8" t="s">
        <v>1923</v>
      </c>
      <c r="C49" s="8" t="s">
        <v>28</v>
      </c>
      <c r="D49" s="10" t="s">
        <v>112</v>
      </c>
      <c r="E49" s="10" t="s">
        <v>111</v>
      </c>
      <c r="F49" s="10" t="s">
        <v>113</v>
      </c>
      <c r="G49" s="10" t="s">
        <v>114</v>
      </c>
      <c r="H49" s="10" t="s">
        <v>2186</v>
      </c>
      <c r="I49" s="13">
        <f>IFERROR(IF(SEARCH(Searchbox,MasterTable[[#This Row],[Name]]),(1-(ROW()/10000)),""),"")</f>
        <v>0.99509999999999998</v>
      </c>
      <c r="J49" s="14">
        <f>IFERROR(RANK(MasterTable[[#This Row],[Search Value]],MasterTable[Search Value],0),"")</f>
        <v>43</v>
      </c>
    </row>
    <row r="50" spans="2:10" ht="29.25" customHeight="1" x14ac:dyDescent="0.2">
      <c r="B50" s="8" t="s">
        <v>1923</v>
      </c>
      <c r="C50" s="8" t="s">
        <v>28</v>
      </c>
      <c r="D50" s="10" t="s">
        <v>115</v>
      </c>
      <c r="E50" s="10" t="s">
        <v>117</v>
      </c>
      <c r="F50" s="10" t="s">
        <v>116</v>
      </c>
      <c r="G50" s="10" t="s">
        <v>117</v>
      </c>
      <c r="H50" s="10" t="s">
        <v>121</v>
      </c>
      <c r="I50" s="13">
        <f>IFERROR(IF(SEARCH(Searchbox,MasterTable[[#This Row],[Name]]),(1-(ROW()/10000)),""),"")</f>
        <v>0.995</v>
      </c>
      <c r="J50" s="14">
        <f>IFERROR(RANK(MasterTable[[#This Row],[Search Value]],MasterTable[Search Value],0),"")</f>
        <v>44</v>
      </c>
    </row>
    <row r="51" spans="2:10" ht="29.25" customHeight="1" x14ac:dyDescent="0.2">
      <c r="B51" s="8" t="s">
        <v>1923</v>
      </c>
      <c r="C51" s="8" t="s">
        <v>28</v>
      </c>
      <c r="D51" s="10" t="s">
        <v>118</v>
      </c>
      <c r="E51" s="10" t="s">
        <v>119</v>
      </c>
      <c r="F51" s="10" t="s">
        <v>1947</v>
      </c>
      <c r="G51" s="10" t="s">
        <v>120</v>
      </c>
      <c r="H51" s="10" t="s">
        <v>121</v>
      </c>
      <c r="I51" s="13">
        <f>IFERROR(IF(SEARCH(Searchbox,MasterTable[[#This Row],[Name]]),(1-(ROW()/10000)),""),"")</f>
        <v>0.99490000000000001</v>
      </c>
      <c r="J51" s="14">
        <f>IFERROR(RANK(MasterTable[[#This Row],[Search Value]],MasterTable[Search Value],0),"")</f>
        <v>45</v>
      </c>
    </row>
    <row r="52" spans="2:10" ht="29.25" customHeight="1" x14ac:dyDescent="0.2">
      <c r="B52" s="8" t="s">
        <v>1923</v>
      </c>
      <c r="C52" s="8" t="s">
        <v>28</v>
      </c>
      <c r="D52" s="10" t="s">
        <v>361</v>
      </c>
      <c r="E52" s="10" t="s">
        <v>362</v>
      </c>
      <c r="F52" s="10" t="s">
        <v>1948</v>
      </c>
      <c r="G52" s="10" t="s">
        <v>363</v>
      </c>
      <c r="H52" s="10" t="s">
        <v>364</v>
      </c>
      <c r="I52" s="13">
        <f>IFERROR(IF(SEARCH(Searchbox,MasterTable[[#This Row],[Name]]),(1-(ROW()/10000)),""),"")</f>
        <v>0.99480000000000002</v>
      </c>
      <c r="J52" s="14">
        <f>IFERROR(RANK(MasterTable[[#This Row],[Search Value]],MasterTable[Search Value],0),"")</f>
        <v>46</v>
      </c>
    </row>
    <row r="53" spans="2:10" ht="29.25" customHeight="1" x14ac:dyDescent="0.2">
      <c r="B53" s="8" t="s">
        <v>1923</v>
      </c>
      <c r="C53" s="8" t="s">
        <v>717</v>
      </c>
      <c r="D53" s="10" t="s">
        <v>102</v>
      </c>
      <c r="E53" s="10" t="s">
        <v>103</v>
      </c>
      <c r="F53" s="10" t="s">
        <v>1943</v>
      </c>
      <c r="G53" s="10" t="s">
        <v>104</v>
      </c>
      <c r="H53" s="10" t="s">
        <v>105</v>
      </c>
      <c r="I53" s="13">
        <f>IFERROR(IF(SEARCH(Searchbox,MasterTable[[#This Row],[Name]]),(1-(ROW()/10000)),""),"")</f>
        <v>0.99470000000000003</v>
      </c>
      <c r="J53" s="14">
        <f>IFERROR(RANK(MasterTable[[#This Row],[Search Value]],MasterTable[Search Value],0),"")</f>
        <v>47</v>
      </c>
    </row>
    <row r="54" spans="2:10" ht="29.25" customHeight="1" x14ac:dyDescent="0.2">
      <c r="B54" s="8" t="s">
        <v>1923</v>
      </c>
      <c r="C54" s="8" t="s">
        <v>717</v>
      </c>
      <c r="D54" s="10" t="s">
        <v>133</v>
      </c>
      <c r="E54" s="10" t="s">
        <v>132</v>
      </c>
      <c r="F54" s="10" t="s">
        <v>1944</v>
      </c>
      <c r="G54" s="10" t="s">
        <v>134</v>
      </c>
      <c r="H54" s="10" t="s">
        <v>135</v>
      </c>
      <c r="I54" s="13">
        <f>IFERROR(IF(SEARCH(Searchbox,MasterTable[[#This Row],[Name]]),(1-(ROW()/10000)),""),"")</f>
        <v>0.99460000000000004</v>
      </c>
      <c r="J54" s="14">
        <f>IFERROR(RANK(MasterTable[[#This Row],[Search Value]],MasterTable[Search Value],0),"")</f>
        <v>48</v>
      </c>
    </row>
    <row r="55" spans="2:10" ht="29.25" customHeight="1" x14ac:dyDescent="0.2">
      <c r="B55" s="8" t="s">
        <v>1923</v>
      </c>
      <c r="C55" s="8" t="s">
        <v>717</v>
      </c>
      <c r="D55" s="10" t="s">
        <v>175</v>
      </c>
      <c r="E55" s="10" t="s">
        <v>176</v>
      </c>
      <c r="F55" s="10" t="s">
        <v>117</v>
      </c>
      <c r="G55" s="10" t="s">
        <v>177</v>
      </c>
      <c r="H55" s="10" t="s">
        <v>2183</v>
      </c>
      <c r="I55" s="13">
        <f>IFERROR(IF(SEARCH(Searchbox,MasterTable[[#This Row],[Name]]),(1-(ROW()/10000)),""),"")</f>
        <v>0.99450000000000005</v>
      </c>
      <c r="J55" s="14">
        <f>IFERROR(RANK(MasterTable[[#This Row],[Search Value]],MasterTable[Search Value],0),"")</f>
        <v>49</v>
      </c>
    </row>
    <row r="56" spans="2:10" ht="29.25" customHeight="1" x14ac:dyDescent="0.2">
      <c r="B56" s="8" t="s">
        <v>1923</v>
      </c>
      <c r="C56" s="8" t="s">
        <v>717</v>
      </c>
      <c r="D56" s="10" t="s">
        <v>128</v>
      </c>
      <c r="E56" s="10" t="s">
        <v>129</v>
      </c>
      <c r="F56" s="10" t="s">
        <v>1945</v>
      </c>
      <c r="G56" s="10" t="s">
        <v>130</v>
      </c>
      <c r="H56" s="10" t="s">
        <v>131</v>
      </c>
      <c r="I56" s="13">
        <f>IFERROR(IF(SEARCH(Searchbox,MasterTable[[#This Row],[Name]]),(1-(ROW()/10000)),""),"")</f>
        <v>0.99439999999999995</v>
      </c>
      <c r="J56" s="14">
        <f>IFERROR(RANK(MasterTable[[#This Row],[Search Value]],MasterTable[Search Value],0),"")</f>
        <v>50</v>
      </c>
    </row>
    <row r="57" spans="2:10" ht="29.25" customHeight="1" x14ac:dyDescent="0.2">
      <c r="B57" s="8" t="s">
        <v>1923</v>
      </c>
      <c r="C57" s="8" t="s">
        <v>717</v>
      </c>
      <c r="D57" s="10" t="s">
        <v>190</v>
      </c>
      <c r="E57" s="10" t="s">
        <v>191</v>
      </c>
      <c r="F57" s="10" t="s">
        <v>192</v>
      </c>
      <c r="G57" s="10" t="s">
        <v>193</v>
      </c>
      <c r="H57" s="10" t="s">
        <v>2184</v>
      </c>
      <c r="I57" s="13">
        <f>IFERROR(IF(SEARCH(Searchbox,MasterTable[[#This Row],[Name]]),(1-(ROW()/10000)),""),"")</f>
        <v>0.99429999999999996</v>
      </c>
      <c r="J57" s="14">
        <f>IFERROR(RANK(MasterTable[[#This Row],[Search Value]],MasterTable[Search Value],0),"")</f>
        <v>51</v>
      </c>
    </row>
    <row r="58" spans="2:10" ht="29.25" customHeight="1" x14ac:dyDescent="0.2">
      <c r="B58" s="8" t="s">
        <v>1923</v>
      </c>
      <c r="C58" s="8" t="s">
        <v>717</v>
      </c>
      <c r="D58" s="10" t="s">
        <v>2536</v>
      </c>
      <c r="E58" s="10" t="s">
        <v>2537</v>
      </c>
      <c r="F58" s="10" t="s">
        <v>2538</v>
      </c>
      <c r="G58" s="10" t="s">
        <v>2539</v>
      </c>
      <c r="H58" s="10" t="s">
        <v>2540</v>
      </c>
      <c r="I58" s="13">
        <f>IFERROR(IF(SEARCH(Searchbox,MasterTable[[#This Row],[Name]]),(1-(ROW()/10000)),""),"")</f>
        <v>0.99419999999999997</v>
      </c>
      <c r="J58" s="14">
        <f>IFERROR(RANK(MasterTable[[#This Row],[Search Value]],MasterTable[Search Value],0),"")</f>
        <v>52</v>
      </c>
    </row>
    <row r="59" spans="2:10" ht="29.25" customHeight="1" x14ac:dyDescent="0.2">
      <c r="B59" s="8" t="s">
        <v>1923</v>
      </c>
      <c r="C59" s="8" t="s">
        <v>35</v>
      </c>
      <c r="D59" s="10" t="s">
        <v>246</v>
      </c>
      <c r="E59" s="10" t="s">
        <v>245</v>
      </c>
      <c r="F59" s="10" t="s">
        <v>1960</v>
      </c>
      <c r="G59" s="10" t="s">
        <v>253</v>
      </c>
      <c r="H59" s="10" t="s">
        <v>252</v>
      </c>
      <c r="I59" s="13">
        <f>IFERROR(IF(SEARCH(Searchbox,MasterTable[[#This Row],[Name]]),(1-(ROW()/10000)),""),"")</f>
        <v>0.99409999999999998</v>
      </c>
      <c r="J59" s="14">
        <f>IFERROR(RANK(MasterTable[[#This Row],[Search Value]],MasterTable[Search Value],0),"")</f>
        <v>53</v>
      </c>
    </row>
    <row r="60" spans="2:10" ht="29.25" customHeight="1" x14ac:dyDescent="0.2">
      <c r="B60" s="8" t="s">
        <v>1923</v>
      </c>
      <c r="C60" s="8" t="s">
        <v>35</v>
      </c>
      <c r="D60" s="10" t="s">
        <v>248</v>
      </c>
      <c r="E60" s="10" t="s">
        <v>247</v>
      </c>
      <c r="F60" s="10" t="s">
        <v>117</v>
      </c>
      <c r="G60" s="10" t="s">
        <v>117</v>
      </c>
      <c r="H60" s="10" t="s">
        <v>2204</v>
      </c>
      <c r="I60" s="13">
        <f>IFERROR(IF(SEARCH(Searchbox,MasterTable[[#This Row],[Name]]),(1-(ROW()/10000)),""),"")</f>
        <v>0.99399999999999999</v>
      </c>
      <c r="J60" s="14">
        <f>IFERROR(RANK(MasterTable[[#This Row],[Search Value]],MasterTable[Search Value],0),"")</f>
        <v>54</v>
      </c>
    </row>
    <row r="61" spans="2:10" ht="29.25" customHeight="1" x14ac:dyDescent="0.2">
      <c r="B61" s="8" t="s">
        <v>1923</v>
      </c>
      <c r="C61" s="8" t="s">
        <v>35</v>
      </c>
      <c r="D61" s="10" t="s">
        <v>249</v>
      </c>
      <c r="E61" s="10" t="s">
        <v>250</v>
      </c>
      <c r="F61" s="10" t="s">
        <v>117</v>
      </c>
      <c r="G61" s="10" t="s">
        <v>251</v>
      </c>
      <c r="H61" s="10" t="s">
        <v>2205</v>
      </c>
      <c r="I61" s="13">
        <f>IFERROR(IF(SEARCH(Searchbox,MasterTable[[#This Row],[Name]]),(1-(ROW()/10000)),""),"")</f>
        <v>0.99390000000000001</v>
      </c>
      <c r="J61" s="14">
        <f>IFERROR(RANK(MasterTable[[#This Row],[Search Value]],MasterTable[Search Value],0),"")</f>
        <v>55</v>
      </c>
    </row>
    <row r="62" spans="2:10" ht="29.25" customHeight="1" x14ac:dyDescent="0.2">
      <c r="B62" s="8" t="s">
        <v>1923</v>
      </c>
      <c r="C62" s="8" t="s">
        <v>1924</v>
      </c>
      <c r="D62" s="10" t="s">
        <v>96</v>
      </c>
      <c r="E62" s="10" t="s">
        <v>93</v>
      </c>
      <c r="F62" s="10" t="s">
        <v>1946</v>
      </c>
      <c r="G62" s="10" t="s">
        <v>94</v>
      </c>
      <c r="H62" s="10" t="s">
        <v>2185</v>
      </c>
      <c r="I62" s="13">
        <f>IFERROR(IF(SEARCH(Searchbox,MasterTable[[#This Row],[Name]]),(1-(ROW()/10000)),""),"")</f>
        <v>0.99380000000000002</v>
      </c>
      <c r="J62" s="14">
        <f>IFERROR(RANK(MasterTable[[#This Row],[Search Value]],MasterTable[Search Value],0),"")</f>
        <v>56</v>
      </c>
    </row>
    <row r="63" spans="2:10" ht="29.25" customHeight="1" x14ac:dyDescent="0.2">
      <c r="B63" s="8" t="s">
        <v>1923</v>
      </c>
      <c r="C63" s="8" t="s">
        <v>1924</v>
      </c>
      <c r="D63" s="10" t="s">
        <v>98</v>
      </c>
      <c r="E63" s="10" t="s">
        <v>97</v>
      </c>
      <c r="F63" s="10" t="s">
        <v>100</v>
      </c>
      <c r="G63" s="10" t="s">
        <v>99</v>
      </c>
      <c r="H63" s="10" t="s">
        <v>101</v>
      </c>
      <c r="I63" s="13">
        <f>IFERROR(IF(SEARCH(Searchbox,MasterTable[[#This Row],[Name]]),(1-(ROW()/10000)),""),"")</f>
        <v>0.99370000000000003</v>
      </c>
      <c r="J63" s="14">
        <f>IFERROR(RANK(MasterTable[[#This Row],[Search Value]],MasterTable[Search Value],0),"")</f>
        <v>57</v>
      </c>
    </row>
    <row r="64" spans="2:10" ht="29.25" customHeight="1" x14ac:dyDescent="0.2">
      <c r="B64" s="8" t="s">
        <v>1923</v>
      </c>
      <c r="C64" s="8" t="s">
        <v>30</v>
      </c>
      <c r="D64" s="10" t="s">
        <v>106</v>
      </c>
      <c r="E64" s="10" t="s">
        <v>109</v>
      </c>
      <c r="F64" s="10" t="s">
        <v>107</v>
      </c>
      <c r="G64" s="10" t="s">
        <v>110</v>
      </c>
      <c r="H64" s="10" t="s">
        <v>108</v>
      </c>
      <c r="I64" s="13">
        <f>IFERROR(IF(SEARCH(Searchbox,MasterTable[[#This Row],[Name]]),(1-(ROW()/10000)),""),"")</f>
        <v>0.99360000000000004</v>
      </c>
      <c r="J64" s="14">
        <f>IFERROR(RANK(MasterTable[[#This Row],[Search Value]],MasterTable[Search Value],0),"")</f>
        <v>58</v>
      </c>
    </row>
    <row r="65" spans="2:10" ht="29.25" customHeight="1" x14ac:dyDescent="0.2">
      <c r="B65" s="8" t="s">
        <v>1923</v>
      </c>
      <c r="C65" s="8" t="s">
        <v>30</v>
      </c>
      <c r="D65" s="10" t="s">
        <v>350</v>
      </c>
      <c r="E65" s="10" t="s">
        <v>351</v>
      </c>
      <c r="F65" s="10" t="s">
        <v>352</v>
      </c>
      <c r="G65" s="10" t="s">
        <v>353</v>
      </c>
      <c r="H65" s="10" t="s">
        <v>2192</v>
      </c>
      <c r="I65" s="13">
        <f>IFERROR(IF(SEARCH(Searchbox,MasterTable[[#This Row],[Name]]),(1-(ROW()/10000)),""),"")</f>
        <v>0.99350000000000005</v>
      </c>
      <c r="J65" s="15">
        <f>IFERROR(RANK(MasterTable[[#This Row],[Search Value]],MasterTable[Search Value],0),"")</f>
        <v>59</v>
      </c>
    </row>
    <row r="66" spans="2:10" ht="29.25" customHeight="1" x14ac:dyDescent="0.2">
      <c r="B66" s="8" t="s">
        <v>1923</v>
      </c>
      <c r="C66" s="8" t="s">
        <v>33</v>
      </c>
      <c r="D66" s="10" t="s">
        <v>178</v>
      </c>
      <c r="E66" s="10" t="s">
        <v>179</v>
      </c>
      <c r="F66" s="10" t="s">
        <v>1954</v>
      </c>
      <c r="G66" s="10" t="s">
        <v>180</v>
      </c>
      <c r="H66" s="10" t="s">
        <v>181</v>
      </c>
      <c r="I66" s="13">
        <f>IFERROR(IF(SEARCH(Searchbox,MasterTable[[#This Row],[Name]]),(1-(ROW()/10000)),""),"")</f>
        <v>0.99339999999999995</v>
      </c>
      <c r="J66" s="14">
        <f>IFERROR(RANK(MasterTable[[#This Row],[Search Value]],MasterTable[Search Value],0),"")</f>
        <v>60</v>
      </c>
    </row>
    <row r="67" spans="2:10" ht="29.25" customHeight="1" x14ac:dyDescent="0.2">
      <c r="B67" s="8" t="s">
        <v>1923</v>
      </c>
      <c r="C67" s="8" t="s">
        <v>33</v>
      </c>
      <c r="D67" s="10" t="s">
        <v>183</v>
      </c>
      <c r="E67" s="10" t="s">
        <v>182</v>
      </c>
      <c r="F67" s="10" t="s">
        <v>1955</v>
      </c>
      <c r="G67" s="10" t="s">
        <v>184</v>
      </c>
      <c r="H67" s="10" t="s">
        <v>2196</v>
      </c>
      <c r="I67" s="13">
        <f>IFERROR(IF(SEARCH(Searchbox,MasterTable[[#This Row],[Name]]),(1-(ROW()/10000)),""),"")</f>
        <v>0.99329999999999996</v>
      </c>
      <c r="J67" s="14">
        <f>IFERROR(RANK(MasterTable[[#This Row],[Search Value]],MasterTable[Search Value],0),"")</f>
        <v>61</v>
      </c>
    </row>
    <row r="68" spans="2:10" ht="29.25" customHeight="1" x14ac:dyDescent="0.2">
      <c r="B68" s="8" t="s">
        <v>1923</v>
      </c>
      <c r="C68" s="8" t="s">
        <v>33</v>
      </c>
      <c r="D68" s="10" t="s">
        <v>186</v>
      </c>
      <c r="E68" s="10" t="s">
        <v>185</v>
      </c>
      <c r="F68" s="10" t="s">
        <v>187</v>
      </c>
      <c r="G68" s="10" t="s">
        <v>188</v>
      </c>
      <c r="H68" s="10" t="s">
        <v>189</v>
      </c>
      <c r="I68" s="13">
        <f>IFERROR(IF(SEARCH(Searchbox,MasterTable[[#This Row],[Name]]),(1-(ROW()/10000)),""),"")</f>
        <v>0.99319999999999997</v>
      </c>
      <c r="J68" s="14">
        <f>IFERROR(RANK(MasterTable[[#This Row],[Search Value]],MasterTable[Search Value],0),"")</f>
        <v>62</v>
      </c>
    </row>
    <row r="69" spans="2:10" ht="29.25" customHeight="1" x14ac:dyDescent="0.2">
      <c r="B69" s="8" t="s">
        <v>1923</v>
      </c>
      <c r="C69" s="8" t="s">
        <v>33</v>
      </c>
      <c r="D69" s="10" t="s">
        <v>194</v>
      </c>
      <c r="E69" s="10" t="s">
        <v>195</v>
      </c>
      <c r="F69" s="10" t="s">
        <v>196</v>
      </c>
      <c r="G69" s="10" t="s">
        <v>197</v>
      </c>
      <c r="H69" s="10" t="s">
        <v>117</v>
      </c>
      <c r="I69" s="13">
        <f>IFERROR(IF(SEARCH(Searchbox,MasterTable[[#This Row],[Name]]),(1-(ROW()/10000)),""),"")</f>
        <v>0.99309999999999998</v>
      </c>
      <c r="J69" s="14">
        <f>IFERROR(RANK(MasterTable[[#This Row],[Search Value]],MasterTable[Search Value],0),"")</f>
        <v>63</v>
      </c>
    </row>
    <row r="70" spans="2:10" ht="29.25" customHeight="1" x14ac:dyDescent="0.2">
      <c r="B70" s="8" t="s">
        <v>1923</v>
      </c>
      <c r="C70" s="8" t="s">
        <v>33</v>
      </c>
      <c r="D70" s="10" t="s">
        <v>442</v>
      </c>
      <c r="E70" s="10" t="s">
        <v>441</v>
      </c>
      <c r="F70" s="10" t="s">
        <v>1956</v>
      </c>
      <c r="G70" s="10" t="s">
        <v>443</v>
      </c>
      <c r="H70" s="10" t="s">
        <v>444</v>
      </c>
      <c r="I70" s="13">
        <f>IFERROR(IF(SEARCH(Searchbox,MasterTable[[#This Row],[Name]]),(1-(ROW()/10000)),""),"")</f>
        <v>0.99299999999999999</v>
      </c>
      <c r="J70" s="14">
        <f>IFERROR(RANK(MasterTable[[#This Row],[Search Value]],MasterTable[Search Value],0),"")</f>
        <v>64</v>
      </c>
    </row>
    <row r="71" spans="2:10" ht="29.25" customHeight="1" x14ac:dyDescent="0.2">
      <c r="B71" s="8" t="s">
        <v>1923</v>
      </c>
      <c r="C71" s="8" t="s">
        <v>32</v>
      </c>
      <c r="D71" s="10" t="s">
        <v>161</v>
      </c>
      <c r="E71" s="10" t="s">
        <v>159</v>
      </c>
      <c r="F71" s="10" t="s">
        <v>162</v>
      </c>
      <c r="G71" s="10" t="s">
        <v>163</v>
      </c>
      <c r="H71" s="10" t="s">
        <v>164</v>
      </c>
      <c r="I71" s="13">
        <f>IFERROR(IF(SEARCH(Searchbox,MasterTable[[#This Row],[Name]]),(1-(ROW()/10000)),""),"")</f>
        <v>0.9929</v>
      </c>
      <c r="J71" s="14">
        <f>IFERROR(RANK(MasterTable[[#This Row],[Search Value]],MasterTable[Search Value],0),"")</f>
        <v>65</v>
      </c>
    </row>
    <row r="72" spans="2:10" ht="29.25" customHeight="1" x14ac:dyDescent="0.2">
      <c r="B72" s="8" t="s">
        <v>1923</v>
      </c>
      <c r="C72" s="8" t="s">
        <v>32</v>
      </c>
      <c r="D72" s="10" t="s">
        <v>165</v>
      </c>
      <c r="E72" s="10" t="s">
        <v>160</v>
      </c>
      <c r="F72" s="10" t="s">
        <v>166</v>
      </c>
      <c r="G72" s="10" t="s">
        <v>167</v>
      </c>
      <c r="H72" s="10" t="s">
        <v>2194</v>
      </c>
      <c r="I72" s="13">
        <f>IFERROR(IF(SEARCH(Searchbox,MasterTable[[#This Row],[Name]]),(1-(ROW()/10000)),""),"")</f>
        <v>0.99280000000000002</v>
      </c>
      <c r="J72" s="14">
        <f>IFERROR(RANK(MasterTable[[#This Row],[Search Value]],MasterTable[Search Value],0),"")</f>
        <v>66</v>
      </c>
    </row>
    <row r="73" spans="2:10" ht="29.25" customHeight="1" x14ac:dyDescent="0.2">
      <c r="B73" s="8" t="s">
        <v>1923</v>
      </c>
      <c r="C73" s="8" t="s">
        <v>32</v>
      </c>
      <c r="D73" s="10" t="s">
        <v>169</v>
      </c>
      <c r="E73" s="10" t="s">
        <v>168</v>
      </c>
      <c r="F73" s="10" t="s">
        <v>1953</v>
      </c>
      <c r="G73" s="10" t="s">
        <v>170</v>
      </c>
      <c r="H73" s="10" t="s">
        <v>171</v>
      </c>
      <c r="I73" s="13">
        <f>IFERROR(IF(SEARCH(Searchbox,MasterTable[[#This Row],[Name]]),(1-(ROW()/10000)),""),"")</f>
        <v>0.99270000000000003</v>
      </c>
      <c r="J73" s="14">
        <f>IFERROR(RANK(MasterTable[[#This Row],[Search Value]],MasterTable[Search Value],0),"")</f>
        <v>67</v>
      </c>
    </row>
    <row r="74" spans="2:10" ht="29.25" customHeight="1" x14ac:dyDescent="0.2">
      <c r="B74" s="8" t="s">
        <v>1923</v>
      </c>
      <c r="C74" s="8" t="s">
        <v>32</v>
      </c>
      <c r="D74" s="10" t="s">
        <v>172</v>
      </c>
      <c r="E74" s="10" t="s">
        <v>173</v>
      </c>
      <c r="F74" s="10" t="s">
        <v>174</v>
      </c>
      <c r="G74" s="10" t="s">
        <v>117</v>
      </c>
      <c r="H74" s="10" t="s">
        <v>2195</v>
      </c>
      <c r="I74" s="13">
        <f>IFERROR(IF(SEARCH(Searchbox,MasterTable[[#This Row],[Name]]),(1-(ROW()/10000)),""),"")</f>
        <v>0.99260000000000004</v>
      </c>
      <c r="J74" s="14">
        <f>IFERROR(RANK(MasterTable[[#This Row],[Search Value]],MasterTable[Search Value],0),"")</f>
        <v>68</v>
      </c>
    </row>
    <row r="75" spans="2:10" ht="29.25" customHeight="1" x14ac:dyDescent="0.2">
      <c r="B75" s="8" t="s">
        <v>1923</v>
      </c>
      <c r="C75" s="8" t="s">
        <v>29</v>
      </c>
      <c r="D75" s="10" t="s">
        <v>2472</v>
      </c>
      <c r="E75" s="10" t="s">
        <v>122</v>
      </c>
      <c r="F75" s="10" t="s">
        <v>123</v>
      </c>
      <c r="G75" s="10" t="s">
        <v>117</v>
      </c>
      <c r="H75" s="10" t="s">
        <v>2187</v>
      </c>
      <c r="I75" s="13">
        <f>IFERROR(IF(SEARCH(Searchbox,MasterTable[[#This Row],[Name]]),(1-(ROW()/10000)),""),"")</f>
        <v>0.99250000000000005</v>
      </c>
      <c r="J75" s="14">
        <f>IFERROR(RANK(MasterTable[[#This Row],[Search Value]],MasterTable[Search Value],0),"")</f>
        <v>69</v>
      </c>
    </row>
    <row r="76" spans="2:10" ht="29.25" customHeight="1" x14ac:dyDescent="0.2">
      <c r="B76" s="8" t="s">
        <v>1923</v>
      </c>
      <c r="C76" s="8" t="s">
        <v>29</v>
      </c>
      <c r="D76" s="10" t="s">
        <v>125</v>
      </c>
      <c r="E76" s="10" t="s">
        <v>124</v>
      </c>
      <c r="F76" s="10" t="s">
        <v>126</v>
      </c>
      <c r="G76" s="10" t="s">
        <v>127</v>
      </c>
      <c r="H76" s="10" t="s">
        <v>2188</v>
      </c>
      <c r="I76" s="13">
        <f>IFERROR(IF(SEARCH(Searchbox,MasterTable[[#This Row],[Name]]),(1-(ROW()/10000)),""),"")</f>
        <v>0.99239999999999995</v>
      </c>
      <c r="J76" s="14">
        <f>IFERROR(RANK(MasterTable[[#This Row],[Search Value]],MasterTable[Search Value],0),"")</f>
        <v>70</v>
      </c>
    </row>
    <row r="77" spans="2:10" ht="29.25" customHeight="1" x14ac:dyDescent="0.2">
      <c r="B77" s="8" t="s">
        <v>1923</v>
      </c>
      <c r="C77" s="8" t="s">
        <v>29</v>
      </c>
      <c r="D77" s="10" t="s">
        <v>137</v>
      </c>
      <c r="E77" s="10" t="s">
        <v>136</v>
      </c>
      <c r="F77" s="10" t="s">
        <v>138</v>
      </c>
      <c r="G77" s="10" t="s">
        <v>139</v>
      </c>
      <c r="H77" s="10" t="s">
        <v>2189</v>
      </c>
      <c r="I77" s="13">
        <f>IFERROR(IF(SEARCH(Searchbox,MasterTable[[#This Row],[Name]]),(1-(ROW()/10000)),""),"")</f>
        <v>0.99229999999999996</v>
      </c>
      <c r="J77" s="14">
        <f>IFERROR(RANK(MasterTable[[#This Row],[Search Value]],MasterTable[Search Value],0),"")</f>
        <v>71</v>
      </c>
    </row>
    <row r="78" spans="2:10" ht="29.25" customHeight="1" x14ac:dyDescent="0.2">
      <c r="B78" s="8" t="s">
        <v>1923</v>
      </c>
      <c r="C78" s="8" t="s">
        <v>29</v>
      </c>
      <c r="D78" s="10" t="s">
        <v>140</v>
      </c>
      <c r="E78" s="10" t="s">
        <v>141</v>
      </c>
      <c r="F78" s="10" t="s">
        <v>1949</v>
      </c>
      <c r="G78" s="10" t="s">
        <v>142</v>
      </c>
      <c r="H78" s="10" t="s">
        <v>2190</v>
      </c>
      <c r="I78" s="13">
        <f>IFERROR(IF(SEARCH(Searchbox,MasterTable[[#This Row],[Name]]),(1-(ROW()/10000)),""),"")</f>
        <v>0.99219999999999997</v>
      </c>
      <c r="J78" s="14">
        <f>IFERROR(RANK(MasterTable[[#This Row],[Search Value]],MasterTable[Search Value],0),"")</f>
        <v>72</v>
      </c>
    </row>
    <row r="79" spans="2:10" ht="29.25" customHeight="1" x14ac:dyDescent="0.2">
      <c r="B79" s="8" t="s">
        <v>1923</v>
      </c>
      <c r="C79" s="8" t="s">
        <v>29</v>
      </c>
      <c r="D79" s="10" t="s">
        <v>143</v>
      </c>
      <c r="E79" s="10" t="s">
        <v>144</v>
      </c>
      <c r="F79" s="10" t="s">
        <v>145</v>
      </c>
      <c r="G79" s="10" t="s">
        <v>146</v>
      </c>
      <c r="H79" s="10" t="s">
        <v>147</v>
      </c>
      <c r="I79" s="13">
        <f>IFERROR(IF(SEARCH(Searchbox,MasterTable[[#This Row],[Name]]),(1-(ROW()/10000)),""),"")</f>
        <v>0.99209999999999998</v>
      </c>
      <c r="J79" s="14">
        <f>IFERROR(RANK(MasterTable[[#This Row],[Search Value]],MasterTable[Search Value],0),"")</f>
        <v>73</v>
      </c>
    </row>
    <row r="80" spans="2:10" ht="29.25" customHeight="1" x14ac:dyDescent="0.2">
      <c r="B80" s="8" t="s">
        <v>1923</v>
      </c>
      <c r="C80" s="8" t="s">
        <v>29</v>
      </c>
      <c r="D80" s="10" t="s">
        <v>348</v>
      </c>
      <c r="E80" s="10" t="s">
        <v>347</v>
      </c>
      <c r="F80" s="10" t="s">
        <v>1950</v>
      </c>
      <c r="G80" s="10" t="s">
        <v>349</v>
      </c>
      <c r="H80" s="10" t="s">
        <v>2191</v>
      </c>
      <c r="I80" s="13">
        <f>IFERROR(IF(SEARCH(Searchbox,MasterTable[[#This Row],[Name]]),(1-(ROW()/10000)),""),"")</f>
        <v>0.99199999999999999</v>
      </c>
      <c r="J80" s="14">
        <f>IFERROR(RANK(MasterTable[[#This Row],[Search Value]],MasterTable[Search Value],0),"")</f>
        <v>74</v>
      </c>
    </row>
    <row r="81" spans="2:10" ht="29.25" customHeight="1" x14ac:dyDescent="0.2">
      <c r="B81" s="8" t="s">
        <v>1923</v>
      </c>
      <c r="C81" s="8" t="s">
        <v>29</v>
      </c>
      <c r="D81" s="10" t="s">
        <v>384</v>
      </c>
      <c r="E81" s="10" t="s">
        <v>383</v>
      </c>
      <c r="F81" s="10" t="s">
        <v>385</v>
      </c>
      <c r="G81" s="10" t="s">
        <v>386</v>
      </c>
      <c r="H81" s="10" t="s">
        <v>117</v>
      </c>
      <c r="I81" s="13">
        <f>IFERROR(IF(SEARCH(Searchbox,MasterTable[[#This Row],[Name]]),(1-(ROW()/10000)),""),"")</f>
        <v>0.9919</v>
      </c>
      <c r="J81" s="14">
        <f>IFERROR(RANK(MasterTable[[#This Row],[Search Value]],MasterTable[Search Value],0),"")</f>
        <v>75</v>
      </c>
    </row>
    <row r="82" spans="2:10" ht="29.25" customHeight="1" x14ac:dyDescent="0.2">
      <c r="B82" s="8" t="s">
        <v>1923</v>
      </c>
      <c r="C82" s="8" t="s">
        <v>29</v>
      </c>
      <c r="D82" s="10" t="s">
        <v>2547</v>
      </c>
      <c r="E82" s="10" t="s">
        <v>2548</v>
      </c>
      <c r="F82" s="10" t="s">
        <v>2549</v>
      </c>
      <c r="G82" s="10" t="s">
        <v>2550</v>
      </c>
      <c r="H82" s="10" t="s">
        <v>2551</v>
      </c>
      <c r="I82" s="13">
        <f>IFERROR(IF(SEARCH(Searchbox,MasterTable[[#This Row],[Name]]),(1-(ROW()/10000)),""),"")</f>
        <v>0.99180000000000001</v>
      </c>
      <c r="J82" s="14">
        <f>IFERROR(RANK(MasterTable[[#This Row],[Search Value]],MasterTable[Search Value],0),"")</f>
        <v>76</v>
      </c>
    </row>
    <row r="83" spans="2:10" ht="29.25" customHeight="1" x14ac:dyDescent="0.2">
      <c r="B83" s="8" t="s">
        <v>9</v>
      </c>
      <c r="C83" s="8" t="s">
        <v>1913</v>
      </c>
      <c r="D83" s="10" t="s">
        <v>1743</v>
      </c>
      <c r="E83" s="10" t="s">
        <v>1742</v>
      </c>
      <c r="F83" s="10" t="s">
        <v>1744</v>
      </c>
      <c r="G83" s="10" t="s">
        <v>117</v>
      </c>
      <c r="H83" s="10" t="s">
        <v>1745</v>
      </c>
      <c r="I83" s="13">
        <f>IFERROR(IF(SEARCH(Searchbox,MasterTable[[#This Row],[Name]]),(1-(ROW()/10000)),""),"")</f>
        <v>0.99170000000000003</v>
      </c>
      <c r="J83" s="14">
        <f>IFERROR(RANK(MasterTable[[#This Row],[Search Value]],MasterTable[Search Value],0),"")</f>
        <v>77</v>
      </c>
    </row>
    <row r="84" spans="2:10" ht="29.25" customHeight="1" x14ac:dyDescent="0.2">
      <c r="B84" s="8" t="s">
        <v>9</v>
      </c>
      <c r="C84" s="8" t="s">
        <v>1913</v>
      </c>
      <c r="D84" s="10" t="s">
        <v>1746</v>
      </c>
      <c r="E84" s="10" t="s">
        <v>1747</v>
      </c>
      <c r="F84" s="10" t="s">
        <v>2154</v>
      </c>
      <c r="G84" s="10" t="s">
        <v>1748</v>
      </c>
      <c r="H84" s="10" t="s">
        <v>2442</v>
      </c>
      <c r="I84" s="13">
        <f>IFERROR(IF(SEARCH(Searchbox,MasterTable[[#This Row],[Name]]),(1-(ROW()/10000)),""),"")</f>
        <v>0.99160000000000004</v>
      </c>
      <c r="J84" s="14">
        <f>IFERROR(RANK(MasterTable[[#This Row],[Search Value]],MasterTable[Search Value],0),"")</f>
        <v>78</v>
      </c>
    </row>
    <row r="85" spans="2:10" ht="29.25" customHeight="1" x14ac:dyDescent="0.2">
      <c r="B85" s="8" t="s">
        <v>9</v>
      </c>
      <c r="C85" s="8" t="s">
        <v>1913</v>
      </c>
      <c r="D85" s="10" t="s">
        <v>1750</v>
      </c>
      <c r="E85" s="10" t="s">
        <v>1749</v>
      </c>
      <c r="F85" s="10" t="s">
        <v>2155</v>
      </c>
      <c r="G85" s="10" t="s">
        <v>1751</v>
      </c>
      <c r="H85" s="10" t="s">
        <v>2443</v>
      </c>
      <c r="I85" s="13">
        <f>IFERROR(IF(SEARCH(Searchbox,MasterTable[[#This Row],[Name]]),(1-(ROW()/10000)),""),"")</f>
        <v>0.99150000000000005</v>
      </c>
      <c r="J85" s="14">
        <f>IFERROR(RANK(MasterTable[[#This Row],[Search Value]],MasterTable[Search Value],0),"")</f>
        <v>79</v>
      </c>
    </row>
    <row r="86" spans="2:10" ht="29.25" customHeight="1" x14ac:dyDescent="0.2">
      <c r="B86" s="8" t="s">
        <v>9</v>
      </c>
      <c r="C86" s="8" t="s">
        <v>1913</v>
      </c>
      <c r="D86" s="10" t="s">
        <v>1753</v>
      </c>
      <c r="E86" s="10" t="s">
        <v>1752</v>
      </c>
      <c r="F86" s="10" t="s">
        <v>1754</v>
      </c>
      <c r="G86" s="10" t="s">
        <v>1755</v>
      </c>
      <c r="H86" s="10" t="s">
        <v>2444</v>
      </c>
      <c r="I86" s="13">
        <f>IFERROR(IF(SEARCH(Searchbox,MasterTable[[#This Row],[Name]]),(1-(ROW()/10000)),""),"")</f>
        <v>0.99139999999999995</v>
      </c>
      <c r="J86" s="14">
        <f>IFERROR(RANK(MasterTable[[#This Row],[Search Value]],MasterTable[Search Value],0),"")</f>
        <v>80</v>
      </c>
    </row>
    <row r="87" spans="2:10" ht="29.25" customHeight="1" x14ac:dyDescent="0.2">
      <c r="B87" s="8" t="s">
        <v>9</v>
      </c>
      <c r="C87" s="8" t="s">
        <v>1913</v>
      </c>
      <c r="D87" s="10" t="s">
        <v>1757</v>
      </c>
      <c r="E87" s="10" t="s">
        <v>1756</v>
      </c>
      <c r="F87" s="10" t="s">
        <v>1758</v>
      </c>
      <c r="G87" s="10" t="s">
        <v>117</v>
      </c>
      <c r="H87" s="10" t="s">
        <v>2445</v>
      </c>
      <c r="I87" s="13">
        <f>IFERROR(IF(SEARCH(Searchbox,MasterTable[[#This Row],[Name]]),(1-(ROW()/10000)),""),"")</f>
        <v>0.99129999999999996</v>
      </c>
      <c r="J87" s="14">
        <f>IFERROR(RANK(MasterTable[[#This Row],[Search Value]],MasterTable[Search Value],0),"")</f>
        <v>81</v>
      </c>
    </row>
    <row r="88" spans="2:10" ht="29.25" customHeight="1" x14ac:dyDescent="0.2">
      <c r="B88" s="8" t="s">
        <v>9</v>
      </c>
      <c r="C88" s="8" t="s">
        <v>1913</v>
      </c>
      <c r="D88" s="10" t="s">
        <v>1760</v>
      </c>
      <c r="E88" s="10" t="s">
        <v>1759</v>
      </c>
      <c r="F88" s="10" t="s">
        <v>2156</v>
      </c>
      <c r="G88" s="10" t="s">
        <v>1761</v>
      </c>
      <c r="H88" s="10" t="s">
        <v>2446</v>
      </c>
      <c r="I88" s="13">
        <f>IFERROR(IF(SEARCH(Searchbox,MasterTable[[#This Row],[Name]]),(1-(ROW()/10000)),""),"")</f>
        <v>0.99119999999999997</v>
      </c>
      <c r="J88" s="14">
        <f>IFERROR(RANK(MasterTable[[#This Row],[Search Value]],MasterTable[Search Value],0),"")</f>
        <v>82</v>
      </c>
    </row>
    <row r="89" spans="2:10" ht="29.25" customHeight="1" x14ac:dyDescent="0.2">
      <c r="B89" s="8" t="s">
        <v>9</v>
      </c>
      <c r="C89" s="8" t="s">
        <v>1913</v>
      </c>
      <c r="D89" s="10" t="s">
        <v>1239</v>
      </c>
      <c r="E89" s="10" t="s">
        <v>1238</v>
      </c>
      <c r="F89" s="10" t="s">
        <v>1240</v>
      </c>
      <c r="G89" s="10" t="s">
        <v>1241</v>
      </c>
      <c r="H89" s="10" t="s">
        <v>2447</v>
      </c>
      <c r="I89" s="13">
        <f>IFERROR(IF(SEARCH(Searchbox,MasterTable[[#This Row],[Name]]),(1-(ROW()/10000)),""),"")</f>
        <v>0.99109999999999998</v>
      </c>
      <c r="J89" s="14">
        <f>IFERROR(RANK(MasterTable[[#This Row],[Search Value]],MasterTable[Search Value],0),"")</f>
        <v>83</v>
      </c>
    </row>
    <row r="90" spans="2:10" ht="29.25" customHeight="1" x14ac:dyDescent="0.2">
      <c r="B90" s="8" t="s">
        <v>9</v>
      </c>
      <c r="C90" s="8" t="s">
        <v>1913</v>
      </c>
      <c r="D90" s="10" t="s">
        <v>1763</v>
      </c>
      <c r="E90" s="10" t="s">
        <v>1762</v>
      </c>
      <c r="F90" s="10" t="s">
        <v>1764</v>
      </c>
      <c r="G90" s="10" t="s">
        <v>1766</v>
      </c>
      <c r="H90" s="10" t="s">
        <v>1765</v>
      </c>
      <c r="I90" s="13">
        <f>IFERROR(IF(SEARCH(Searchbox,MasterTable[[#This Row],[Name]]),(1-(ROW()/10000)),""),"")</f>
        <v>0.99099999999999999</v>
      </c>
      <c r="J90" s="14">
        <f>IFERROR(RANK(MasterTable[[#This Row],[Search Value]],MasterTable[Search Value],0),"")</f>
        <v>84</v>
      </c>
    </row>
    <row r="91" spans="2:10" ht="29.25" customHeight="1" x14ac:dyDescent="0.2">
      <c r="B91" s="8" t="s">
        <v>9</v>
      </c>
      <c r="C91" s="8" t="s">
        <v>1941</v>
      </c>
      <c r="D91" s="10" t="s">
        <v>1566</v>
      </c>
      <c r="E91" s="10" t="s">
        <v>1565</v>
      </c>
      <c r="F91" s="10" t="s">
        <v>2175</v>
      </c>
      <c r="G91" s="10" t="s">
        <v>117</v>
      </c>
      <c r="H91" s="10" t="s">
        <v>2465</v>
      </c>
      <c r="I91" s="13">
        <f>IFERROR(IF(SEARCH(Searchbox,MasterTable[[#This Row],[Name]]),(1-(ROW()/10000)),""),"")</f>
        <v>0.9909</v>
      </c>
      <c r="J91" s="14">
        <f>IFERROR(RANK(MasterTable[[#This Row],[Search Value]],MasterTable[Search Value],0),"")</f>
        <v>85</v>
      </c>
    </row>
    <row r="92" spans="2:10" ht="29.25" customHeight="1" x14ac:dyDescent="0.2">
      <c r="B92" s="8" t="s">
        <v>9</v>
      </c>
      <c r="C92" s="8" t="s">
        <v>1941</v>
      </c>
      <c r="D92" s="10" t="s">
        <v>1568</v>
      </c>
      <c r="E92" s="10" t="s">
        <v>1567</v>
      </c>
      <c r="F92" s="10" t="s">
        <v>1570</v>
      </c>
      <c r="G92" s="10" t="s">
        <v>1569</v>
      </c>
      <c r="H92" s="10" t="s">
        <v>2466</v>
      </c>
      <c r="I92" s="13">
        <f>IFERROR(IF(SEARCH(Searchbox,MasterTable[[#This Row],[Name]]),(1-(ROW()/10000)),""),"")</f>
        <v>0.99080000000000001</v>
      </c>
      <c r="J92" s="14">
        <f>IFERROR(RANK(MasterTable[[#This Row],[Search Value]],MasterTable[Search Value],0),"")</f>
        <v>86</v>
      </c>
    </row>
    <row r="93" spans="2:10" ht="29.25" customHeight="1" x14ac:dyDescent="0.2">
      <c r="B93" s="8" t="s">
        <v>9</v>
      </c>
      <c r="C93" s="8" t="s">
        <v>1941</v>
      </c>
      <c r="D93" s="10" t="s">
        <v>878</v>
      </c>
      <c r="E93" s="10" t="s">
        <v>879</v>
      </c>
      <c r="F93" s="10" t="s">
        <v>880</v>
      </c>
      <c r="G93" s="10" t="s">
        <v>881</v>
      </c>
      <c r="H93" s="10" t="s">
        <v>2304</v>
      </c>
      <c r="I93" s="13">
        <f>IFERROR(IF(SEARCH(Searchbox,MasterTable[[#This Row],[Name]]),(1-(ROW()/10000)),""),"")</f>
        <v>0.99070000000000003</v>
      </c>
      <c r="J93" s="14">
        <f>IFERROR(RANK(MasterTable[[#This Row],[Search Value]],MasterTable[Search Value],0),"")</f>
        <v>87</v>
      </c>
    </row>
    <row r="94" spans="2:10" ht="29.25" customHeight="1" x14ac:dyDescent="0.2">
      <c r="B94" s="8" t="s">
        <v>9</v>
      </c>
      <c r="C94" s="8" t="s">
        <v>1941</v>
      </c>
      <c r="D94" s="10" t="s">
        <v>1849</v>
      </c>
      <c r="E94" s="10" t="s">
        <v>1848</v>
      </c>
      <c r="F94" s="10" t="s">
        <v>2176</v>
      </c>
      <c r="G94" s="10" t="s">
        <v>1850</v>
      </c>
      <c r="H94" s="10" t="s">
        <v>117</v>
      </c>
      <c r="I94" s="13">
        <f>IFERROR(IF(SEARCH(Searchbox,MasterTable[[#This Row],[Name]]),(1-(ROW()/10000)),""),"")</f>
        <v>0.99060000000000004</v>
      </c>
      <c r="J94" s="14">
        <f>IFERROR(RANK(MasterTable[[#This Row],[Search Value]],MasterTable[Search Value],0),"")</f>
        <v>88</v>
      </c>
    </row>
    <row r="95" spans="2:10" ht="29.25" customHeight="1" x14ac:dyDescent="0.2">
      <c r="B95" s="8" t="s">
        <v>9</v>
      </c>
      <c r="C95" s="8" t="s">
        <v>1915</v>
      </c>
      <c r="D95" s="10" t="s">
        <v>1799</v>
      </c>
      <c r="E95" s="10" t="s">
        <v>1798</v>
      </c>
      <c r="F95" s="10" t="s">
        <v>2173</v>
      </c>
      <c r="G95" s="10" t="s">
        <v>1800</v>
      </c>
      <c r="H95" s="10" t="s">
        <v>2463</v>
      </c>
      <c r="I95" s="13">
        <f>IFERROR(IF(SEARCH(Searchbox,MasterTable[[#This Row],[Name]]),(1-(ROW()/10000)),""),"")</f>
        <v>0.99050000000000005</v>
      </c>
      <c r="J95" s="14">
        <f>IFERROR(RANK(MasterTable[[#This Row],[Search Value]],MasterTable[Search Value],0),"")</f>
        <v>89</v>
      </c>
    </row>
    <row r="96" spans="2:10" ht="29.25" customHeight="1" x14ac:dyDescent="0.2">
      <c r="B96" s="8" t="s">
        <v>9</v>
      </c>
      <c r="C96" s="8" t="s">
        <v>1915</v>
      </c>
      <c r="D96" s="10" t="s">
        <v>1846</v>
      </c>
      <c r="E96" s="10" t="s">
        <v>1845</v>
      </c>
      <c r="F96" s="10" t="s">
        <v>2174</v>
      </c>
      <c r="G96" s="10" t="s">
        <v>1847</v>
      </c>
      <c r="H96" s="10" t="s">
        <v>2464</v>
      </c>
      <c r="I96" s="13">
        <f>IFERROR(IF(SEARCH(Searchbox,MasterTable[[#This Row],[Name]]),(1-(ROW()/10000)),""),"")</f>
        <v>0.99039999999999995</v>
      </c>
      <c r="J96" s="14">
        <f>IFERROR(RANK(MasterTable[[#This Row],[Search Value]],MasterTable[Search Value],0),"")</f>
        <v>90</v>
      </c>
    </row>
    <row r="97" spans="2:10" ht="29.25" customHeight="1" x14ac:dyDescent="0.2">
      <c r="B97" s="8" t="s">
        <v>9</v>
      </c>
      <c r="C97" s="8" t="s">
        <v>2532</v>
      </c>
      <c r="D97" s="10" t="s">
        <v>1728</v>
      </c>
      <c r="E97" s="10" t="s">
        <v>1727</v>
      </c>
      <c r="F97" s="10" t="s">
        <v>2150</v>
      </c>
      <c r="G97" s="10" t="s">
        <v>1729</v>
      </c>
      <c r="H97" s="10" t="s">
        <v>1730</v>
      </c>
      <c r="I97" s="13">
        <f>IFERROR(IF(SEARCH(Searchbox,MasterTable[[#This Row],[Name]]),(1-(ROW()/10000)),""),"")</f>
        <v>0.99029999999999996</v>
      </c>
      <c r="J97" s="14">
        <f>IFERROR(RANK(MasterTable[[#This Row],[Search Value]],MasterTable[Search Value],0),"")</f>
        <v>91</v>
      </c>
    </row>
    <row r="98" spans="2:10" ht="29.25" customHeight="1" x14ac:dyDescent="0.2">
      <c r="B98" s="8" t="s">
        <v>9</v>
      </c>
      <c r="C98" s="8" t="s">
        <v>2532</v>
      </c>
      <c r="D98" s="10" t="s">
        <v>1732</v>
      </c>
      <c r="E98" s="10" t="s">
        <v>1731</v>
      </c>
      <c r="F98" s="10" t="s">
        <v>2151</v>
      </c>
      <c r="G98" s="10" t="s">
        <v>1733</v>
      </c>
      <c r="H98" s="10" t="s">
        <v>2441</v>
      </c>
      <c r="I98" s="13">
        <f>IFERROR(IF(SEARCH(Searchbox,MasterTable[[#This Row],[Name]]),(1-(ROW()/10000)),""),"")</f>
        <v>0.99019999999999997</v>
      </c>
      <c r="J98" s="14">
        <f>IFERROR(RANK(MasterTable[[#This Row],[Search Value]],MasterTable[Search Value],0),"")</f>
        <v>92</v>
      </c>
    </row>
    <row r="99" spans="2:10" ht="29.25" customHeight="1" x14ac:dyDescent="0.2">
      <c r="B99" s="8" t="s">
        <v>9</v>
      </c>
      <c r="C99" s="8" t="s">
        <v>2532</v>
      </c>
      <c r="D99" s="10" t="s">
        <v>1735</v>
      </c>
      <c r="E99" s="10" t="s">
        <v>1734</v>
      </c>
      <c r="F99" s="10" t="s">
        <v>2152</v>
      </c>
      <c r="G99" s="10" t="s">
        <v>1736</v>
      </c>
      <c r="H99" s="10" t="s">
        <v>1737</v>
      </c>
      <c r="I99" s="13">
        <f>IFERROR(IF(SEARCH(Searchbox,MasterTable[[#This Row],[Name]]),(1-(ROW()/10000)),""),"")</f>
        <v>0.99009999999999998</v>
      </c>
      <c r="J99" s="14">
        <f>IFERROR(RANK(MasterTable[[#This Row],[Search Value]],MasterTable[Search Value],0),"")</f>
        <v>93</v>
      </c>
    </row>
    <row r="100" spans="2:10" ht="29.25" customHeight="1" x14ac:dyDescent="0.2">
      <c r="B100" s="8" t="s">
        <v>9</v>
      </c>
      <c r="C100" s="8" t="s">
        <v>2532</v>
      </c>
      <c r="D100" s="10" t="s">
        <v>1739</v>
      </c>
      <c r="E100" s="10" t="s">
        <v>1738</v>
      </c>
      <c r="F100" s="10" t="s">
        <v>2153</v>
      </c>
      <c r="G100" s="10" t="s">
        <v>1740</v>
      </c>
      <c r="H100" s="10" t="s">
        <v>1741</v>
      </c>
      <c r="I100" s="13">
        <f>IFERROR(IF(SEARCH(Searchbox,MasterTable[[#This Row],[Name]]),(1-(ROW()/10000)),""),"")</f>
        <v>0.99</v>
      </c>
      <c r="J100" s="14">
        <f>IFERROR(RANK(MasterTable[[#This Row],[Search Value]],MasterTable[Search Value],0),"")</f>
        <v>94</v>
      </c>
    </row>
    <row r="101" spans="2:10" ht="29.25" customHeight="1" x14ac:dyDescent="0.2">
      <c r="B101" s="8" t="s">
        <v>9</v>
      </c>
      <c r="C101" s="8" t="s">
        <v>1914</v>
      </c>
      <c r="D101" s="10" t="s">
        <v>1768</v>
      </c>
      <c r="E101" s="10" t="s">
        <v>1767</v>
      </c>
      <c r="F101" s="10" t="s">
        <v>1769</v>
      </c>
      <c r="G101" s="10" t="s">
        <v>1770</v>
      </c>
      <c r="H101" s="10" t="s">
        <v>1771</v>
      </c>
      <c r="I101" s="13">
        <f>IFERROR(IF(SEARCH(Searchbox,MasterTable[[#This Row],[Name]]),(1-(ROW()/10000)),""),"")</f>
        <v>0.9899</v>
      </c>
      <c r="J101" s="14">
        <f>IFERROR(RANK(MasterTable[[#This Row],[Search Value]],MasterTable[Search Value],0),"")</f>
        <v>95</v>
      </c>
    </row>
    <row r="102" spans="2:10" ht="29.25" customHeight="1" x14ac:dyDescent="0.2">
      <c r="B102" s="8" t="s">
        <v>9</v>
      </c>
      <c r="C102" s="8" t="s">
        <v>1914</v>
      </c>
      <c r="D102" s="10" t="s">
        <v>1773</v>
      </c>
      <c r="E102" s="10" t="s">
        <v>1772</v>
      </c>
      <c r="F102" s="10" t="s">
        <v>1774</v>
      </c>
      <c r="G102" s="10" t="s">
        <v>1775</v>
      </c>
      <c r="H102" s="10" t="s">
        <v>2448</v>
      </c>
      <c r="I102" s="13">
        <f>IFERROR(IF(SEARCH(Searchbox,MasterTable[[#This Row],[Name]]),(1-(ROW()/10000)),""),"")</f>
        <v>0.98980000000000001</v>
      </c>
      <c r="J102" s="14">
        <f>IFERROR(RANK(MasterTable[[#This Row],[Search Value]],MasterTable[Search Value],0),"")</f>
        <v>96</v>
      </c>
    </row>
    <row r="103" spans="2:10" ht="29.25" customHeight="1" x14ac:dyDescent="0.2">
      <c r="B103" s="8" t="s">
        <v>9</v>
      </c>
      <c r="C103" s="8" t="s">
        <v>1914</v>
      </c>
      <c r="D103" s="10" t="s">
        <v>1777</v>
      </c>
      <c r="E103" s="10" t="s">
        <v>1776</v>
      </c>
      <c r="F103" s="10" t="s">
        <v>2157</v>
      </c>
      <c r="G103" s="10" t="s">
        <v>1778</v>
      </c>
      <c r="H103" s="10" t="s">
        <v>1779</v>
      </c>
      <c r="I103" s="13">
        <f>IFERROR(IF(SEARCH(Searchbox,MasterTable[[#This Row],[Name]]),(1-(ROW()/10000)),""),"")</f>
        <v>0.98970000000000002</v>
      </c>
      <c r="J103" s="14">
        <f>IFERROR(RANK(MasterTable[[#This Row],[Search Value]],MasterTable[Search Value],0),"")</f>
        <v>97</v>
      </c>
    </row>
    <row r="104" spans="2:10" ht="29.25" customHeight="1" x14ac:dyDescent="0.2">
      <c r="B104" s="8" t="s">
        <v>9</v>
      </c>
      <c r="C104" s="8" t="s">
        <v>1914</v>
      </c>
      <c r="D104" s="10" t="s">
        <v>1781</v>
      </c>
      <c r="E104" s="10" t="s">
        <v>1780</v>
      </c>
      <c r="F104" s="10" t="s">
        <v>2158</v>
      </c>
      <c r="G104" s="10" t="s">
        <v>117</v>
      </c>
      <c r="H104" s="10" t="s">
        <v>1784</v>
      </c>
      <c r="I104" s="13">
        <f>IFERROR(IF(SEARCH(Searchbox,MasterTable[[#This Row],[Name]]),(1-(ROW()/10000)),""),"")</f>
        <v>0.98960000000000004</v>
      </c>
      <c r="J104" s="14">
        <f>IFERROR(RANK(MasterTable[[#This Row],[Search Value]],MasterTable[Search Value],0),"")</f>
        <v>98</v>
      </c>
    </row>
    <row r="105" spans="2:10" ht="29.25" customHeight="1" x14ac:dyDescent="0.2">
      <c r="B105" s="8" t="s">
        <v>9</v>
      </c>
      <c r="C105" s="8" t="s">
        <v>1914</v>
      </c>
      <c r="D105" s="10" t="s">
        <v>1783</v>
      </c>
      <c r="E105" s="10" t="s">
        <v>1782</v>
      </c>
      <c r="F105" s="10" t="s">
        <v>2159</v>
      </c>
      <c r="G105" s="10" t="s">
        <v>1785</v>
      </c>
      <c r="H105" s="10" t="s">
        <v>1786</v>
      </c>
      <c r="I105" s="13">
        <f>IFERROR(IF(SEARCH(Searchbox,MasterTable[[#This Row],[Name]]),(1-(ROW()/10000)),""),"")</f>
        <v>0.98950000000000005</v>
      </c>
      <c r="J105" s="14">
        <f>IFERROR(RANK(MasterTable[[#This Row],[Search Value]],MasterTable[Search Value],0),"")</f>
        <v>99</v>
      </c>
    </row>
    <row r="106" spans="2:10" ht="29.25" customHeight="1" x14ac:dyDescent="0.2">
      <c r="B106" s="8" t="s">
        <v>9</v>
      </c>
      <c r="C106" s="8" t="s">
        <v>1914</v>
      </c>
      <c r="D106" s="10" t="s">
        <v>1788</v>
      </c>
      <c r="E106" s="10" t="s">
        <v>1787</v>
      </c>
      <c r="F106" s="10" t="s">
        <v>2160</v>
      </c>
      <c r="G106" s="10" t="s">
        <v>1789</v>
      </c>
      <c r="H106" s="10" t="s">
        <v>2449</v>
      </c>
      <c r="I106" s="13">
        <f>IFERROR(IF(SEARCH(Searchbox,MasterTable[[#This Row],[Name]]),(1-(ROW()/10000)),""),"")</f>
        <v>0.98939999999999995</v>
      </c>
      <c r="J106" s="14">
        <f>IFERROR(RANK(MasterTable[[#This Row],[Search Value]],MasterTable[Search Value],0),"")</f>
        <v>100</v>
      </c>
    </row>
    <row r="107" spans="2:10" ht="29.25" customHeight="1" x14ac:dyDescent="0.2">
      <c r="B107" s="8" t="s">
        <v>9</v>
      </c>
      <c r="C107" s="8" t="s">
        <v>1914</v>
      </c>
      <c r="D107" s="10" t="s">
        <v>1790</v>
      </c>
      <c r="E107" s="10" t="s">
        <v>1792</v>
      </c>
      <c r="F107" s="10" t="s">
        <v>1791</v>
      </c>
      <c r="G107" s="10" t="s">
        <v>1793</v>
      </c>
      <c r="H107" s="10" t="s">
        <v>1794</v>
      </c>
      <c r="I107" s="13">
        <f>IFERROR(IF(SEARCH(Searchbox,MasterTable[[#This Row],[Name]]),(1-(ROW()/10000)),""),"")</f>
        <v>0.98929999999999996</v>
      </c>
      <c r="J107" s="14">
        <f>IFERROR(RANK(MasterTable[[#This Row],[Search Value]],MasterTable[Search Value],0),"")</f>
        <v>101</v>
      </c>
    </row>
    <row r="108" spans="2:10" ht="29.25" customHeight="1" x14ac:dyDescent="0.2">
      <c r="B108" s="8" t="s">
        <v>9</v>
      </c>
      <c r="C108" s="8" t="s">
        <v>1914</v>
      </c>
      <c r="D108" s="10" t="s">
        <v>1795</v>
      </c>
      <c r="E108" s="10" t="s">
        <v>1797</v>
      </c>
      <c r="F108" s="10" t="s">
        <v>2161</v>
      </c>
      <c r="G108" s="10" t="s">
        <v>1796</v>
      </c>
      <c r="H108" s="10" t="s">
        <v>2450</v>
      </c>
      <c r="I108" s="13">
        <f>IFERROR(IF(SEARCH(Searchbox,MasterTable[[#This Row],[Name]]),(1-(ROW()/10000)),""),"")</f>
        <v>0.98919999999999997</v>
      </c>
      <c r="J108" s="14">
        <f>IFERROR(RANK(MasterTable[[#This Row],[Search Value]],MasterTable[Search Value],0),"")</f>
        <v>102</v>
      </c>
    </row>
    <row r="109" spans="2:10" ht="29.25" customHeight="1" x14ac:dyDescent="0.2">
      <c r="B109" s="8" t="s">
        <v>9</v>
      </c>
      <c r="C109" s="8" t="s">
        <v>1914</v>
      </c>
      <c r="D109" s="10" t="s">
        <v>1802</v>
      </c>
      <c r="E109" s="10" t="s">
        <v>1801</v>
      </c>
      <c r="F109" s="10" t="s">
        <v>2162</v>
      </c>
      <c r="G109" s="10" t="s">
        <v>1803</v>
      </c>
      <c r="H109" s="10" t="s">
        <v>1804</v>
      </c>
      <c r="I109" s="13">
        <f>IFERROR(IF(SEARCH(Searchbox,MasterTable[[#This Row],[Name]]),(1-(ROW()/10000)),""),"")</f>
        <v>0.98909999999999998</v>
      </c>
      <c r="J109" s="14">
        <f>IFERROR(RANK(MasterTable[[#This Row],[Search Value]],MasterTable[Search Value],0),"")</f>
        <v>103</v>
      </c>
    </row>
    <row r="110" spans="2:10" ht="29.25" customHeight="1" x14ac:dyDescent="0.2">
      <c r="B110" s="8" t="s">
        <v>9</v>
      </c>
      <c r="C110" s="8" t="s">
        <v>1914</v>
      </c>
      <c r="D110" s="10" t="s">
        <v>766</v>
      </c>
      <c r="E110" s="10" t="s">
        <v>768</v>
      </c>
      <c r="F110" s="10" t="s">
        <v>767</v>
      </c>
      <c r="G110" s="10" t="s">
        <v>769</v>
      </c>
      <c r="H110" s="10" t="s">
        <v>2451</v>
      </c>
      <c r="I110" s="13">
        <f>IFERROR(IF(SEARCH(Searchbox,MasterTable[[#This Row],[Name]]),(1-(ROW()/10000)),""),"")</f>
        <v>0.98899999999999999</v>
      </c>
      <c r="J110" s="14">
        <f>IFERROR(RANK(MasterTable[[#This Row],[Search Value]],MasterTable[Search Value],0),"")</f>
        <v>104</v>
      </c>
    </row>
    <row r="111" spans="2:10" ht="29.25" customHeight="1" x14ac:dyDescent="0.2">
      <c r="B111" s="8" t="s">
        <v>9</v>
      </c>
      <c r="C111" s="8" t="s">
        <v>1914</v>
      </c>
      <c r="D111" s="10" t="s">
        <v>1805</v>
      </c>
      <c r="E111" s="10" t="s">
        <v>1806</v>
      </c>
      <c r="F111" s="10" t="s">
        <v>2163</v>
      </c>
      <c r="G111" s="10" t="s">
        <v>1807</v>
      </c>
      <c r="H111" s="10" t="s">
        <v>2452</v>
      </c>
      <c r="I111" s="13">
        <f>IFERROR(IF(SEARCH(Searchbox,MasterTable[[#This Row],[Name]]),(1-(ROW()/10000)),""),"")</f>
        <v>0.9889</v>
      </c>
      <c r="J111" s="14">
        <f>IFERROR(RANK(MasterTable[[#This Row],[Search Value]],MasterTable[Search Value],0),"")</f>
        <v>105</v>
      </c>
    </row>
    <row r="112" spans="2:10" ht="29.25" customHeight="1" x14ac:dyDescent="0.2">
      <c r="B112" s="8" t="s">
        <v>9</v>
      </c>
      <c r="C112" s="8" t="s">
        <v>1914</v>
      </c>
      <c r="D112" s="10" t="s">
        <v>1606</v>
      </c>
      <c r="E112" s="10" t="s">
        <v>1604</v>
      </c>
      <c r="F112" s="10" t="s">
        <v>2135</v>
      </c>
      <c r="G112" s="10" t="s">
        <v>117</v>
      </c>
      <c r="H112" s="10" t="s">
        <v>1605</v>
      </c>
      <c r="I112" s="13">
        <f>IFERROR(IF(SEARCH(Searchbox,MasterTable[[#This Row],[Name]]),(1-(ROW()/10000)),""),"")</f>
        <v>0.98880000000000001</v>
      </c>
      <c r="J112" s="14">
        <f>IFERROR(RANK(MasterTable[[#This Row],[Search Value]],MasterTable[Search Value],0),"")</f>
        <v>106</v>
      </c>
    </row>
    <row r="113" spans="2:10" ht="29.25" customHeight="1" x14ac:dyDescent="0.2">
      <c r="B113" s="8" t="s">
        <v>9</v>
      </c>
      <c r="C113" s="8" t="s">
        <v>1914</v>
      </c>
      <c r="D113" s="10" t="s">
        <v>1809</v>
      </c>
      <c r="E113" s="10" t="s">
        <v>1808</v>
      </c>
      <c r="F113" s="10" t="s">
        <v>2164</v>
      </c>
      <c r="G113" s="10" t="s">
        <v>1810</v>
      </c>
      <c r="H113" s="10" t="s">
        <v>2453</v>
      </c>
      <c r="I113" s="13">
        <f>IFERROR(IF(SEARCH(Searchbox,MasterTable[[#This Row],[Name]]),(1-(ROW()/10000)),""),"")</f>
        <v>0.98870000000000002</v>
      </c>
      <c r="J113" s="14">
        <f>IFERROR(RANK(MasterTable[[#This Row],[Search Value]],MasterTable[Search Value],0),"")</f>
        <v>107</v>
      </c>
    </row>
    <row r="114" spans="2:10" ht="29.25" customHeight="1" x14ac:dyDescent="0.2">
      <c r="B114" s="8" t="s">
        <v>9</v>
      </c>
      <c r="C114" s="8" t="s">
        <v>1914</v>
      </c>
      <c r="D114" s="10" t="s">
        <v>1812</v>
      </c>
      <c r="E114" s="10" t="s">
        <v>1811</v>
      </c>
      <c r="F114" s="10" t="s">
        <v>1819</v>
      </c>
      <c r="G114" s="10" t="s">
        <v>117</v>
      </c>
      <c r="H114" s="10" t="s">
        <v>2454</v>
      </c>
      <c r="I114" s="13">
        <f>IFERROR(IF(SEARCH(Searchbox,MasterTable[[#This Row],[Name]]),(1-(ROW()/10000)),""),"")</f>
        <v>0.98860000000000003</v>
      </c>
      <c r="J114" s="14">
        <f>IFERROR(RANK(MasterTable[[#This Row],[Search Value]],MasterTable[Search Value],0),"")</f>
        <v>108</v>
      </c>
    </row>
    <row r="115" spans="2:10" ht="29.25" customHeight="1" x14ac:dyDescent="0.2">
      <c r="B115" s="8" t="s">
        <v>9</v>
      </c>
      <c r="C115" s="8" t="s">
        <v>1914</v>
      </c>
      <c r="D115" s="10" t="s">
        <v>255</v>
      </c>
      <c r="E115" s="10" t="s">
        <v>254</v>
      </c>
      <c r="F115" s="10" t="s">
        <v>2165</v>
      </c>
      <c r="G115" s="10" t="s">
        <v>256</v>
      </c>
      <c r="H115" s="10" t="s">
        <v>2455</v>
      </c>
      <c r="I115" s="13">
        <f>IFERROR(IF(SEARCH(Searchbox,MasterTable[[#This Row],[Name]]),(1-(ROW()/10000)),""),"")</f>
        <v>0.98850000000000005</v>
      </c>
      <c r="J115" s="14">
        <f>IFERROR(RANK(MasterTable[[#This Row],[Search Value]],MasterTable[Search Value],0),"")</f>
        <v>109</v>
      </c>
    </row>
    <row r="116" spans="2:10" ht="29.25" customHeight="1" x14ac:dyDescent="0.2">
      <c r="B116" s="8" t="s">
        <v>9</v>
      </c>
      <c r="C116" s="8" t="s">
        <v>1914</v>
      </c>
      <c r="D116" s="10" t="s">
        <v>1814</v>
      </c>
      <c r="E116" s="10" t="s">
        <v>1813</v>
      </c>
      <c r="F116" s="10" t="s">
        <v>2166</v>
      </c>
      <c r="G116" s="10" t="s">
        <v>1815</v>
      </c>
      <c r="H116" s="10" t="s">
        <v>2456</v>
      </c>
      <c r="I116" s="13">
        <f>IFERROR(IF(SEARCH(Searchbox,MasterTable[[#This Row],[Name]]),(1-(ROW()/10000)),""),"")</f>
        <v>0.98839999999999995</v>
      </c>
      <c r="J116" s="14">
        <f>IFERROR(RANK(MasterTable[[#This Row],[Search Value]],MasterTable[Search Value],0),"")</f>
        <v>110</v>
      </c>
    </row>
    <row r="117" spans="2:10" ht="29.25" customHeight="1" x14ac:dyDescent="0.2">
      <c r="B117" s="8" t="s">
        <v>9</v>
      </c>
      <c r="C117" s="8" t="s">
        <v>1914</v>
      </c>
      <c r="D117" s="10" t="s">
        <v>1817</v>
      </c>
      <c r="E117" s="10" t="s">
        <v>1816</v>
      </c>
      <c r="F117" s="10" t="s">
        <v>2167</v>
      </c>
      <c r="G117" s="10" t="s">
        <v>1818</v>
      </c>
      <c r="H117" s="10" t="s">
        <v>2457</v>
      </c>
      <c r="I117" s="13">
        <f>IFERROR(IF(SEARCH(Searchbox,MasterTable[[#This Row],[Name]]),(1-(ROW()/10000)),""),"")</f>
        <v>0.98829999999999996</v>
      </c>
      <c r="J117" s="14">
        <f>IFERROR(RANK(MasterTable[[#This Row],[Search Value]],MasterTable[Search Value],0),"")</f>
        <v>111</v>
      </c>
    </row>
    <row r="118" spans="2:10" ht="29.25" customHeight="1" x14ac:dyDescent="0.2">
      <c r="B118" s="8" t="s">
        <v>9</v>
      </c>
      <c r="C118" s="8" t="s">
        <v>1914</v>
      </c>
      <c r="D118" s="10" t="s">
        <v>1821</v>
      </c>
      <c r="E118" s="10" t="s">
        <v>1820</v>
      </c>
      <c r="F118" s="10" t="s">
        <v>2168</v>
      </c>
      <c r="G118" s="10" t="s">
        <v>1822</v>
      </c>
      <c r="H118" s="10" t="s">
        <v>1823</v>
      </c>
      <c r="I118" s="13">
        <f>IFERROR(IF(SEARCH(Searchbox,MasterTable[[#This Row],[Name]]),(1-(ROW()/10000)),""),"")</f>
        <v>0.98819999999999997</v>
      </c>
      <c r="J118" s="14">
        <f>IFERROR(RANK(MasterTable[[#This Row],[Search Value]],MasterTable[Search Value],0),"")</f>
        <v>112</v>
      </c>
    </row>
    <row r="119" spans="2:10" ht="29.25" customHeight="1" x14ac:dyDescent="0.2">
      <c r="B119" s="8" t="s">
        <v>9</v>
      </c>
      <c r="C119" s="8" t="s">
        <v>1914</v>
      </c>
      <c r="D119" s="10" t="s">
        <v>1825</v>
      </c>
      <c r="E119" s="10" t="s">
        <v>1824</v>
      </c>
      <c r="F119" s="10" t="s">
        <v>2169</v>
      </c>
      <c r="G119" s="10" t="s">
        <v>1826</v>
      </c>
      <c r="H119" s="10" t="s">
        <v>2458</v>
      </c>
      <c r="I119" s="13">
        <f>IFERROR(IF(SEARCH(Searchbox,MasterTable[[#This Row],[Name]]),(1-(ROW()/10000)),""),"")</f>
        <v>0.98809999999999998</v>
      </c>
      <c r="J119" s="14">
        <f>IFERROR(RANK(MasterTable[[#This Row],[Search Value]],MasterTable[Search Value],0),"")</f>
        <v>113</v>
      </c>
    </row>
    <row r="120" spans="2:10" ht="29.25" customHeight="1" x14ac:dyDescent="0.2">
      <c r="B120" s="8" t="s">
        <v>9</v>
      </c>
      <c r="C120" s="8" t="s">
        <v>1914</v>
      </c>
      <c r="D120" s="10" t="s">
        <v>1828</v>
      </c>
      <c r="E120" s="10" t="s">
        <v>1827</v>
      </c>
      <c r="F120" s="10" t="s">
        <v>1829</v>
      </c>
      <c r="G120" s="10" t="s">
        <v>117</v>
      </c>
      <c r="H120" s="10" t="s">
        <v>1830</v>
      </c>
      <c r="I120" s="13">
        <f>IFERROR(IF(SEARCH(Searchbox,MasterTable[[#This Row],[Name]]),(1-(ROW()/10000)),""),"")</f>
        <v>0.98799999999999999</v>
      </c>
      <c r="J120" s="14">
        <f>IFERROR(RANK(MasterTable[[#This Row],[Search Value]],MasterTable[Search Value],0),"")</f>
        <v>114</v>
      </c>
    </row>
    <row r="121" spans="2:10" ht="29.25" customHeight="1" x14ac:dyDescent="0.2">
      <c r="B121" s="8" t="s">
        <v>9</v>
      </c>
      <c r="C121" s="8" t="s">
        <v>1914</v>
      </c>
      <c r="D121" s="10" t="s">
        <v>1832</v>
      </c>
      <c r="E121" s="10" t="s">
        <v>1831</v>
      </c>
      <c r="F121" s="10" t="s">
        <v>117</v>
      </c>
      <c r="G121" s="10" t="s">
        <v>1833</v>
      </c>
      <c r="H121" s="10" t="s">
        <v>2459</v>
      </c>
      <c r="I121" s="13">
        <f>IFERROR(IF(SEARCH(Searchbox,MasterTable[[#This Row],[Name]]),(1-(ROW()/10000)),""),"")</f>
        <v>0.9879</v>
      </c>
      <c r="J121" s="14">
        <f>IFERROR(RANK(MasterTable[[#This Row],[Search Value]],MasterTable[Search Value],0),"")</f>
        <v>115</v>
      </c>
    </row>
    <row r="122" spans="2:10" ht="29.25" customHeight="1" x14ac:dyDescent="0.2">
      <c r="B122" s="8" t="s">
        <v>9</v>
      </c>
      <c r="C122" s="8" t="s">
        <v>1914</v>
      </c>
      <c r="D122" s="10" t="s">
        <v>1835</v>
      </c>
      <c r="E122" s="10" t="s">
        <v>1834</v>
      </c>
      <c r="F122" s="10" t="s">
        <v>2170</v>
      </c>
      <c r="G122" s="10" t="s">
        <v>1836</v>
      </c>
      <c r="H122" s="10" t="s">
        <v>2460</v>
      </c>
      <c r="I122" s="13">
        <f>IFERROR(IF(SEARCH(Searchbox,MasterTable[[#This Row],[Name]]),(1-(ROW()/10000)),""),"")</f>
        <v>0.98780000000000001</v>
      </c>
      <c r="J122" s="14">
        <f>IFERROR(RANK(MasterTable[[#This Row],[Search Value]],MasterTable[Search Value],0),"")</f>
        <v>116</v>
      </c>
    </row>
    <row r="123" spans="2:10" ht="29.25" customHeight="1" x14ac:dyDescent="0.2">
      <c r="B123" s="8" t="s">
        <v>9</v>
      </c>
      <c r="C123" s="8" t="s">
        <v>1914</v>
      </c>
      <c r="D123" s="10" t="s">
        <v>1838</v>
      </c>
      <c r="E123" s="10" t="s">
        <v>1837</v>
      </c>
      <c r="F123" s="10" t="s">
        <v>2171</v>
      </c>
      <c r="G123" s="10" t="s">
        <v>1839</v>
      </c>
      <c r="H123" s="10" t="s">
        <v>1840</v>
      </c>
      <c r="I123" s="13">
        <f>IFERROR(IF(SEARCH(Searchbox,MasterTable[[#This Row],[Name]]),(1-(ROW()/10000)),""),"")</f>
        <v>0.98770000000000002</v>
      </c>
      <c r="J123" s="14">
        <f>IFERROR(RANK(MasterTable[[#This Row],[Search Value]],MasterTable[Search Value],0),"")</f>
        <v>117</v>
      </c>
    </row>
    <row r="124" spans="2:10" ht="29.25" customHeight="1" x14ac:dyDescent="0.2">
      <c r="B124" s="8" t="s">
        <v>9</v>
      </c>
      <c r="C124" s="8" t="s">
        <v>1914</v>
      </c>
      <c r="D124" s="10" t="s">
        <v>1842</v>
      </c>
      <c r="E124" s="10" t="s">
        <v>1841</v>
      </c>
      <c r="F124" s="10" t="s">
        <v>1843</v>
      </c>
      <c r="G124" s="10" t="s">
        <v>1844</v>
      </c>
      <c r="H124" s="10" t="s">
        <v>2461</v>
      </c>
      <c r="I124" s="13">
        <f>IFERROR(IF(SEARCH(Searchbox,MasterTable[[#This Row],[Name]]),(1-(ROW()/10000)),""),"")</f>
        <v>0.98760000000000003</v>
      </c>
      <c r="J124" s="14">
        <f>IFERROR(RANK(MasterTable[[#This Row],[Search Value]],MasterTable[Search Value],0),"")</f>
        <v>118</v>
      </c>
    </row>
    <row r="125" spans="2:10" ht="29.25" customHeight="1" x14ac:dyDescent="0.2">
      <c r="B125" s="8" t="s">
        <v>9</v>
      </c>
      <c r="C125" s="8" t="s">
        <v>1914</v>
      </c>
      <c r="D125" s="10" t="s">
        <v>1852</v>
      </c>
      <c r="E125" s="10" t="s">
        <v>1851</v>
      </c>
      <c r="F125" s="10" t="s">
        <v>1853</v>
      </c>
      <c r="G125" s="10" t="s">
        <v>1854</v>
      </c>
      <c r="H125" s="10" t="s">
        <v>2462</v>
      </c>
      <c r="I125" s="13">
        <f>IFERROR(IF(SEARCH(Searchbox,MasterTable[[#This Row],[Name]]),(1-(ROW()/10000)),""),"")</f>
        <v>0.98750000000000004</v>
      </c>
      <c r="J125" s="14">
        <f>IFERROR(RANK(MasterTable[[#This Row],[Search Value]],MasterTable[Search Value],0),"")</f>
        <v>119</v>
      </c>
    </row>
    <row r="126" spans="2:10" ht="29.25" customHeight="1" x14ac:dyDescent="0.2">
      <c r="B126" s="8" t="s">
        <v>9</v>
      </c>
      <c r="C126" s="8" t="s">
        <v>1914</v>
      </c>
      <c r="D126" s="10" t="s">
        <v>1856</v>
      </c>
      <c r="E126" s="10" t="s">
        <v>1855</v>
      </c>
      <c r="F126" s="10" t="s">
        <v>2172</v>
      </c>
      <c r="G126" s="10" t="s">
        <v>1857</v>
      </c>
      <c r="H126" s="10" t="s">
        <v>1858</v>
      </c>
      <c r="I126" s="13">
        <f>IFERROR(IF(SEARCH(Searchbox,MasterTable[[#This Row],[Name]]),(1-(ROW()/10000)),""),"")</f>
        <v>0.98740000000000006</v>
      </c>
      <c r="J126" s="14">
        <f>IFERROR(RANK(MasterTable[[#This Row],[Search Value]],MasterTable[Search Value],0),"")</f>
        <v>120</v>
      </c>
    </row>
    <row r="127" spans="2:10" ht="29.25" customHeight="1" x14ac:dyDescent="0.2">
      <c r="B127" s="8" t="s">
        <v>9</v>
      </c>
      <c r="C127" s="8" t="s">
        <v>1914</v>
      </c>
      <c r="D127" s="2" t="s">
        <v>2733</v>
      </c>
      <c r="E127" s="2" t="s">
        <v>2732</v>
      </c>
      <c r="F127" s="2" t="s">
        <v>2734</v>
      </c>
      <c r="G127" s="2" t="s">
        <v>2735</v>
      </c>
      <c r="H127" s="2" t="s">
        <v>2736</v>
      </c>
      <c r="I127" s="13">
        <f>IFERROR(IF(SEARCH(Searchbox,MasterTable[[#This Row],[Name]]),(1-(ROW()/10000)),""),"")</f>
        <v>0.98729999999999996</v>
      </c>
      <c r="J127" s="14">
        <f>IFERROR(RANK(MasterTable[[#This Row],[Search Value]],MasterTable[Search Value],0),"")</f>
        <v>121</v>
      </c>
    </row>
    <row r="128" spans="2:10" ht="29.25" customHeight="1" x14ac:dyDescent="0.2">
      <c r="B128" s="8" t="s">
        <v>1916</v>
      </c>
      <c r="C128" s="8" t="s">
        <v>1920</v>
      </c>
      <c r="D128" s="10" t="s">
        <v>992</v>
      </c>
      <c r="E128" s="10" t="s">
        <v>991</v>
      </c>
      <c r="F128" s="10" t="s">
        <v>993</v>
      </c>
      <c r="G128" s="10" t="s">
        <v>995</v>
      </c>
      <c r="H128" s="10" t="s">
        <v>994</v>
      </c>
      <c r="I128" s="13">
        <f>IFERROR(IF(SEARCH(Searchbox,MasterTable[[#This Row],[Name]]),(1-(ROW()/10000)),""),"")</f>
        <v>0.98719999999999997</v>
      </c>
      <c r="J128" s="14">
        <f>IFERROR(RANK(MasterTable[[#This Row],[Search Value]],MasterTable[Search Value],0),"")</f>
        <v>122</v>
      </c>
    </row>
    <row r="129" spans="2:10" ht="29.25" customHeight="1" x14ac:dyDescent="0.2">
      <c r="B129" s="8" t="s">
        <v>1916</v>
      </c>
      <c r="C129" s="8" t="s">
        <v>1920</v>
      </c>
      <c r="D129" s="10" t="s">
        <v>997</v>
      </c>
      <c r="E129" s="10" t="s">
        <v>996</v>
      </c>
      <c r="F129" s="10" t="s">
        <v>2061</v>
      </c>
      <c r="G129" s="10" t="s">
        <v>998</v>
      </c>
      <c r="H129" s="10" t="s">
        <v>2320</v>
      </c>
      <c r="I129" s="13">
        <f>IFERROR(IF(SEARCH(Searchbox,MasterTable[[#This Row],[Name]]),(1-(ROW()/10000)),""),"")</f>
        <v>0.98709999999999998</v>
      </c>
      <c r="J129" s="14">
        <f>IFERROR(RANK(MasterTable[[#This Row],[Search Value]],MasterTable[Search Value],0),"")</f>
        <v>123</v>
      </c>
    </row>
    <row r="130" spans="2:10" ht="29.25" customHeight="1" x14ac:dyDescent="0.2">
      <c r="B130" s="8" t="s">
        <v>1916</v>
      </c>
      <c r="C130" s="8" t="s">
        <v>1920</v>
      </c>
      <c r="D130" s="10" t="s">
        <v>999</v>
      </c>
      <c r="E130" s="10" t="s">
        <v>1000</v>
      </c>
      <c r="F130" s="10" t="s">
        <v>2062</v>
      </c>
      <c r="G130" s="10" t="s">
        <v>1001</v>
      </c>
      <c r="H130" s="10" t="s">
        <v>1002</v>
      </c>
      <c r="I130" s="13">
        <f>IFERROR(IF(SEARCH(Searchbox,MasterTable[[#This Row],[Name]]),(1-(ROW()/10000)),""),"")</f>
        <v>0.98699999999999999</v>
      </c>
      <c r="J130" s="14">
        <f>IFERROR(RANK(MasterTable[[#This Row],[Search Value]],MasterTable[Search Value],0),"")</f>
        <v>124</v>
      </c>
    </row>
    <row r="131" spans="2:10" ht="29.25" customHeight="1" x14ac:dyDescent="0.2">
      <c r="B131" s="8" t="s">
        <v>1916</v>
      </c>
      <c r="C131" s="8" t="s">
        <v>1920</v>
      </c>
      <c r="D131" s="10" t="s">
        <v>1004</v>
      </c>
      <c r="E131" s="10" t="s">
        <v>1003</v>
      </c>
      <c r="F131" s="10" t="s">
        <v>1005</v>
      </c>
      <c r="G131" s="10" t="s">
        <v>1006</v>
      </c>
      <c r="H131" s="10" t="s">
        <v>2321</v>
      </c>
      <c r="I131" s="13">
        <f>IFERROR(IF(SEARCH(Searchbox,MasterTable[[#This Row],[Name]]),(1-(ROW()/10000)),""),"")</f>
        <v>0.9869</v>
      </c>
      <c r="J131" s="14">
        <f>IFERROR(RANK(MasterTable[[#This Row],[Search Value]],MasterTable[Search Value],0),"")</f>
        <v>125</v>
      </c>
    </row>
    <row r="132" spans="2:10" ht="29.25" customHeight="1" x14ac:dyDescent="0.2">
      <c r="B132" s="8" t="s">
        <v>1916</v>
      </c>
      <c r="C132" s="8" t="s">
        <v>1920</v>
      </c>
      <c r="D132" s="10" t="s">
        <v>1007</v>
      </c>
      <c r="E132" s="10" t="s">
        <v>1008</v>
      </c>
      <c r="F132" s="10" t="s">
        <v>1009</v>
      </c>
      <c r="G132" s="10" t="s">
        <v>1010</v>
      </c>
      <c r="H132" s="10" t="s">
        <v>1011</v>
      </c>
      <c r="I132" s="13">
        <f>IFERROR(IF(SEARCH(Searchbox,MasterTable[[#This Row],[Name]]),(1-(ROW()/10000)),""),"")</f>
        <v>0.98680000000000001</v>
      </c>
      <c r="J132" s="14">
        <f>IFERROR(RANK(MasterTable[[#This Row],[Search Value]],MasterTable[Search Value],0),"")</f>
        <v>126</v>
      </c>
    </row>
    <row r="133" spans="2:10" ht="29.25" customHeight="1" x14ac:dyDescent="0.2">
      <c r="B133" s="8" t="s">
        <v>1916</v>
      </c>
      <c r="C133" s="8" t="s">
        <v>1920</v>
      </c>
      <c r="D133" s="10" t="s">
        <v>1013</v>
      </c>
      <c r="E133" s="10" t="s">
        <v>1012</v>
      </c>
      <c r="F133" s="10" t="s">
        <v>1014</v>
      </c>
      <c r="G133" s="10" t="s">
        <v>1016</v>
      </c>
      <c r="H133" s="10" t="s">
        <v>1015</v>
      </c>
      <c r="I133" s="13">
        <f>IFERROR(IF(SEARCH(Searchbox,MasterTable[[#This Row],[Name]]),(1-(ROW()/10000)),""),"")</f>
        <v>0.98670000000000002</v>
      </c>
      <c r="J133" s="14">
        <f>IFERROR(RANK(MasterTable[[#This Row],[Search Value]],MasterTable[Search Value],0),"")</f>
        <v>127</v>
      </c>
    </row>
    <row r="134" spans="2:10" ht="29.25" customHeight="1" x14ac:dyDescent="0.2">
      <c r="B134" s="8" t="s">
        <v>1916</v>
      </c>
      <c r="C134" s="8" t="s">
        <v>1920</v>
      </c>
      <c r="D134" s="10" t="s">
        <v>1018</v>
      </c>
      <c r="E134" s="10" t="s">
        <v>1017</v>
      </c>
      <c r="F134" s="10" t="s">
        <v>1019</v>
      </c>
      <c r="G134" s="10" t="s">
        <v>117</v>
      </c>
      <c r="H134" s="10" t="s">
        <v>2322</v>
      </c>
      <c r="I134" s="13">
        <f>IFERROR(IF(SEARCH(Searchbox,MasterTable[[#This Row],[Name]]),(1-(ROW()/10000)),""),"")</f>
        <v>0.98660000000000003</v>
      </c>
      <c r="J134" s="14">
        <f>IFERROR(RANK(MasterTable[[#This Row],[Search Value]],MasterTable[Search Value],0),"")</f>
        <v>128</v>
      </c>
    </row>
    <row r="135" spans="2:10" ht="29.25" customHeight="1" x14ac:dyDescent="0.2">
      <c r="B135" s="8" t="s">
        <v>1916</v>
      </c>
      <c r="C135" s="8" t="s">
        <v>1920</v>
      </c>
      <c r="D135" s="10" t="s">
        <v>1021</v>
      </c>
      <c r="E135" s="10" t="s">
        <v>1020</v>
      </c>
      <c r="F135" s="10" t="s">
        <v>1022</v>
      </c>
      <c r="G135" s="10" t="s">
        <v>1023</v>
      </c>
      <c r="H135" s="10" t="s">
        <v>2323</v>
      </c>
      <c r="I135" s="13">
        <f>IFERROR(IF(SEARCH(Searchbox,MasterTable[[#This Row],[Name]]),(1-(ROW()/10000)),""),"")</f>
        <v>0.98650000000000004</v>
      </c>
      <c r="J135" s="14">
        <f>IFERROR(RANK(MasterTable[[#This Row],[Search Value]],MasterTable[Search Value],0),"")</f>
        <v>129</v>
      </c>
    </row>
    <row r="136" spans="2:10" ht="29.25" customHeight="1" x14ac:dyDescent="0.2">
      <c r="B136" s="8" t="s">
        <v>1916</v>
      </c>
      <c r="C136" s="8" t="s">
        <v>1920</v>
      </c>
      <c r="D136" s="10" t="s">
        <v>862</v>
      </c>
      <c r="E136" s="10" t="s">
        <v>861</v>
      </c>
      <c r="F136" s="10" t="s">
        <v>863</v>
      </c>
      <c r="G136" s="10" t="s">
        <v>117</v>
      </c>
      <c r="H136" s="10" t="s">
        <v>864</v>
      </c>
      <c r="I136" s="13">
        <f>IFERROR(IF(SEARCH(Searchbox,MasterTable[[#This Row],[Name]]),(1-(ROW()/10000)),""),"")</f>
        <v>0.98640000000000005</v>
      </c>
      <c r="J136" s="14">
        <f>IFERROR(RANK(MasterTable[[#This Row],[Search Value]],MasterTable[Search Value],0),"")</f>
        <v>130</v>
      </c>
    </row>
    <row r="137" spans="2:10" ht="29.25" customHeight="1" x14ac:dyDescent="0.2">
      <c r="B137" s="8" t="s">
        <v>1916</v>
      </c>
      <c r="C137" s="8" t="s">
        <v>1920</v>
      </c>
      <c r="D137" s="10" t="s">
        <v>694</v>
      </c>
      <c r="E137" s="10" t="s">
        <v>693</v>
      </c>
      <c r="F137" s="10" t="s">
        <v>695</v>
      </c>
      <c r="G137" s="10" t="s">
        <v>696</v>
      </c>
      <c r="H137" s="10" t="s">
        <v>2275</v>
      </c>
      <c r="I137" s="13">
        <f>IFERROR(IF(SEARCH(Searchbox,MasterTable[[#This Row],[Name]]),(1-(ROW()/10000)),""),"")</f>
        <v>0.98629999999999995</v>
      </c>
      <c r="J137" s="14">
        <f>IFERROR(RANK(MasterTable[[#This Row],[Search Value]],MasterTable[Search Value],0),"")</f>
        <v>131</v>
      </c>
    </row>
    <row r="138" spans="2:10" ht="29.25" customHeight="1" x14ac:dyDescent="0.2">
      <c r="B138" s="8" t="s">
        <v>1916</v>
      </c>
      <c r="C138" s="8" t="s">
        <v>1921</v>
      </c>
      <c r="D138" s="10" t="s">
        <v>678</v>
      </c>
      <c r="E138" s="10" t="s">
        <v>677</v>
      </c>
      <c r="F138" s="10" t="s">
        <v>2017</v>
      </c>
      <c r="G138" s="10" t="s">
        <v>679</v>
      </c>
      <c r="H138" s="10" t="s">
        <v>2324</v>
      </c>
      <c r="I138" s="13">
        <f>IFERROR(IF(SEARCH(Searchbox,MasterTable[[#This Row],[Name]]),(1-(ROW()/10000)),""),"")</f>
        <v>0.98619999999999997</v>
      </c>
      <c r="J138" s="14">
        <f>IFERROR(RANK(MasterTable[[#This Row],[Search Value]],MasterTable[Search Value],0),"")</f>
        <v>132</v>
      </c>
    </row>
    <row r="139" spans="2:10" ht="29.25" customHeight="1" x14ac:dyDescent="0.2">
      <c r="B139" s="8" t="s">
        <v>1916</v>
      </c>
      <c r="C139" s="8" t="s">
        <v>1921</v>
      </c>
      <c r="D139" s="10" t="s">
        <v>1025</v>
      </c>
      <c r="E139" s="10" t="s">
        <v>1024</v>
      </c>
      <c r="F139" s="10" t="s">
        <v>1026</v>
      </c>
      <c r="G139" s="10" t="s">
        <v>1027</v>
      </c>
      <c r="H139" s="10" t="s">
        <v>2325</v>
      </c>
      <c r="I139" s="13">
        <f>IFERROR(IF(SEARCH(Searchbox,MasterTable[[#This Row],[Name]]),(1-(ROW()/10000)),""),"")</f>
        <v>0.98609999999999998</v>
      </c>
      <c r="J139" s="14">
        <f>IFERROR(RANK(MasterTable[[#This Row],[Search Value]],MasterTable[Search Value],0),"")</f>
        <v>133</v>
      </c>
    </row>
    <row r="140" spans="2:10" ht="29.25" customHeight="1" x14ac:dyDescent="0.2">
      <c r="B140" s="8" t="s">
        <v>1916</v>
      </c>
      <c r="C140" s="8" t="s">
        <v>1921</v>
      </c>
      <c r="D140" s="10" t="s">
        <v>1029</v>
      </c>
      <c r="E140" s="10" t="s">
        <v>1028</v>
      </c>
      <c r="F140" s="10" t="s">
        <v>1030</v>
      </c>
      <c r="G140" s="10" t="s">
        <v>1031</v>
      </c>
      <c r="H140" s="10" t="s">
        <v>1032</v>
      </c>
      <c r="I140" s="13">
        <f>IFERROR(IF(SEARCH(Searchbox,MasterTable[[#This Row],[Name]]),(1-(ROW()/10000)),""),"")</f>
        <v>0.98599999999999999</v>
      </c>
      <c r="J140" s="14">
        <f>IFERROR(RANK(MasterTable[[#This Row],[Search Value]],MasterTable[Search Value],0),"")</f>
        <v>134</v>
      </c>
    </row>
    <row r="141" spans="2:10" ht="29.25" customHeight="1" x14ac:dyDescent="0.2">
      <c r="B141" s="8" t="s">
        <v>1916</v>
      </c>
      <c r="C141" s="8" t="s">
        <v>1921</v>
      </c>
      <c r="D141" s="10" t="s">
        <v>654</v>
      </c>
      <c r="E141" s="10" t="s">
        <v>653</v>
      </c>
      <c r="F141" s="10" t="s">
        <v>117</v>
      </c>
      <c r="G141" s="10" t="s">
        <v>655</v>
      </c>
      <c r="H141" s="10" t="s">
        <v>2272</v>
      </c>
      <c r="I141" s="13">
        <f>IFERROR(IF(SEARCH(Searchbox,MasterTable[[#This Row],[Name]]),(1-(ROW()/10000)),""),"")</f>
        <v>0.9859</v>
      </c>
      <c r="J141" s="14">
        <f>IFERROR(RANK(MasterTable[[#This Row],[Search Value]],MasterTable[Search Value],0),"")</f>
        <v>135</v>
      </c>
    </row>
    <row r="142" spans="2:10" ht="29.25" customHeight="1" x14ac:dyDescent="0.2">
      <c r="B142" s="8" t="s">
        <v>1916</v>
      </c>
      <c r="C142" s="8" t="s">
        <v>1921</v>
      </c>
      <c r="D142" s="10" t="s">
        <v>508</v>
      </c>
      <c r="E142" s="10" t="s">
        <v>507</v>
      </c>
      <c r="F142" s="10" t="s">
        <v>509</v>
      </c>
      <c r="G142" s="10" t="s">
        <v>510</v>
      </c>
      <c r="H142" s="10" t="s">
        <v>511</v>
      </c>
      <c r="I142" s="13">
        <f>IFERROR(IF(SEARCH(Searchbox,MasterTable[[#This Row],[Name]]),(1-(ROW()/10000)),""),"")</f>
        <v>0.98580000000000001</v>
      </c>
      <c r="J142" s="14">
        <f>IFERROR(RANK(MasterTable[[#This Row],[Search Value]],MasterTable[Search Value],0),"")</f>
        <v>136</v>
      </c>
    </row>
    <row r="143" spans="2:10" ht="29.25" customHeight="1" x14ac:dyDescent="0.2">
      <c r="B143" s="8" t="s">
        <v>1916</v>
      </c>
      <c r="C143" s="8" t="s">
        <v>1921</v>
      </c>
      <c r="D143" s="10" t="s">
        <v>1034</v>
      </c>
      <c r="E143" s="10" t="s">
        <v>1033</v>
      </c>
      <c r="F143" s="10" t="s">
        <v>2013</v>
      </c>
      <c r="G143" s="10" t="s">
        <v>1035</v>
      </c>
      <c r="H143" s="10" t="s">
        <v>1036</v>
      </c>
      <c r="I143" s="13">
        <f>IFERROR(IF(SEARCH(Searchbox,MasterTable[[#This Row],[Name]]),(1-(ROW()/10000)),""),"")</f>
        <v>0.98570000000000002</v>
      </c>
      <c r="J143" s="14">
        <f>IFERROR(RANK(MasterTable[[#This Row],[Search Value]],MasterTable[Search Value],0),"")</f>
        <v>137</v>
      </c>
    </row>
    <row r="144" spans="2:10" ht="29.25" customHeight="1" x14ac:dyDescent="0.2">
      <c r="B144" s="8" t="s">
        <v>1916</v>
      </c>
      <c r="C144" s="8" t="s">
        <v>1921</v>
      </c>
      <c r="D144" s="10" t="s">
        <v>1038</v>
      </c>
      <c r="E144" s="10" t="s">
        <v>1037</v>
      </c>
      <c r="F144" s="10" t="s">
        <v>1039</v>
      </c>
      <c r="G144" s="10" t="s">
        <v>1041</v>
      </c>
      <c r="H144" s="10" t="s">
        <v>1040</v>
      </c>
      <c r="I144" s="13">
        <f>IFERROR(IF(SEARCH(Searchbox,MasterTable[[#This Row],[Name]]),(1-(ROW()/10000)),""),"")</f>
        <v>0.98560000000000003</v>
      </c>
      <c r="J144" s="14">
        <f>IFERROR(RANK(MasterTable[[#This Row],[Search Value]],MasterTable[Search Value],0),"")</f>
        <v>138</v>
      </c>
    </row>
    <row r="145" spans="2:10" ht="29.25" customHeight="1" x14ac:dyDescent="0.2">
      <c r="B145" s="8" t="s">
        <v>1916</v>
      </c>
      <c r="C145" s="8" t="s">
        <v>1921</v>
      </c>
      <c r="D145" s="10" t="s">
        <v>1042</v>
      </c>
      <c r="E145" s="10" t="s">
        <v>1043</v>
      </c>
      <c r="F145" s="10" t="s">
        <v>2063</v>
      </c>
      <c r="G145" s="10" t="s">
        <v>1044</v>
      </c>
      <c r="H145" s="10" t="s">
        <v>2320</v>
      </c>
      <c r="I145" s="13">
        <f>IFERROR(IF(SEARCH(Searchbox,MasterTable[[#This Row],[Name]]),(1-(ROW()/10000)),""),"")</f>
        <v>0.98550000000000004</v>
      </c>
      <c r="J145" s="14">
        <f>IFERROR(RANK(MasterTable[[#This Row],[Search Value]],MasterTable[Search Value],0),"")</f>
        <v>139</v>
      </c>
    </row>
    <row r="146" spans="2:10" ht="29.25" customHeight="1" x14ac:dyDescent="0.2">
      <c r="B146" s="8" t="s">
        <v>1916</v>
      </c>
      <c r="C146" s="8" t="s">
        <v>1921</v>
      </c>
      <c r="D146" s="10" t="s">
        <v>626</v>
      </c>
      <c r="E146" s="10" t="s">
        <v>625</v>
      </c>
      <c r="F146" s="10" t="s">
        <v>627</v>
      </c>
      <c r="G146" s="10" t="s">
        <v>628</v>
      </c>
      <c r="H146" s="10" t="s">
        <v>629</v>
      </c>
      <c r="I146" s="13">
        <f>IFERROR(IF(SEARCH(Searchbox,MasterTable[[#This Row],[Name]]),(1-(ROW()/10000)),""),"")</f>
        <v>0.98540000000000005</v>
      </c>
      <c r="J146" s="14">
        <f>IFERROR(RANK(MasterTable[[#This Row],[Search Value]],MasterTable[Search Value],0),"")</f>
        <v>140</v>
      </c>
    </row>
    <row r="147" spans="2:10" ht="29.25" customHeight="1" x14ac:dyDescent="0.2">
      <c r="B147" s="8" t="s">
        <v>1916</v>
      </c>
      <c r="C147" s="8" t="s">
        <v>1921</v>
      </c>
      <c r="D147" s="10" t="s">
        <v>631</v>
      </c>
      <c r="E147" s="10" t="s">
        <v>630</v>
      </c>
      <c r="F147" s="10" t="s">
        <v>632</v>
      </c>
      <c r="G147" s="10" t="s">
        <v>117</v>
      </c>
      <c r="H147" s="10" t="s">
        <v>633</v>
      </c>
      <c r="I147" s="13">
        <f>IFERROR(IF(SEARCH(Searchbox,MasterTable[[#This Row],[Name]]),(1-(ROW()/10000)),""),"")</f>
        <v>0.98529999999999995</v>
      </c>
      <c r="J147" s="14">
        <f>IFERROR(RANK(MasterTable[[#This Row],[Search Value]],MasterTable[Search Value],0),"")</f>
        <v>141</v>
      </c>
    </row>
    <row r="148" spans="2:10" ht="29.25" customHeight="1" x14ac:dyDescent="0.2">
      <c r="B148" s="8" t="s">
        <v>1916</v>
      </c>
      <c r="C148" s="8" t="s">
        <v>1919</v>
      </c>
      <c r="D148" s="10" t="s">
        <v>974</v>
      </c>
      <c r="E148" s="10" t="s">
        <v>973</v>
      </c>
      <c r="F148" s="10" t="s">
        <v>975</v>
      </c>
      <c r="G148" s="10" t="s">
        <v>976</v>
      </c>
      <c r="H148" s="10" t="s">
        <v>567</v>
      </c>
      <c r="I148" s="13">
        <f>IFERROR(IF(SEARCH(Searchbox,MasterTable[[#This Row],[Name]]),(1-(ROW()/10000)),""),"")</f>
        <v>0.98519999999999996</v>
      </c>
      <c r="J148" s="14">
        <f>IFERROR(RANK(MasterTable[[#This Row],[Search Value]],MasterTable[Search Value],0),"")</f>
        <v>142</v>
      </c>
    </row>
    <row r="149" spans="2:10" ht="29.25" customHeight="1" x14ac:dyDescent="0.2">
      <c r="B149" s="8" t="s">
        <v>1916</v>
      </c>
      <c r="C149" s="8" t="s">
        <v>1919</v>
      </c>
      <c r="D149" s="10" t="s">
        <v>977</v>
      </c>
      <c r="E149" s="10" t="s">
        <v>978</v>
      </c>
      <c r="F149" s="10" t="s">
        <v>2058</v>
      </c>
      <c r="G149" s="10" t="s">
        <v>979</v>
      </c>
      <c r="H149" s="10" t="s">
        <v>2318</v>
      </c>
      <c r="I149" s="13">
        <f>IFERROR(IF(SEARCH(Searchbox,MasterTable[[#This Row],[Name]]),(1-(ROW()/10000)),""),"")</f>
        <v>0.98509999999999998</v>
      </c>
      <c r="J149" s="14">
        <f>IFERROR(RANK(MasterTable[[#This Row],[Search Value]],MasterTable[Search Value],0),"")</f>
        <v>143</v>
      </c>
    </row>
    <row r="150" spans="2:10" ht="29.25" customHeight="1" x14ac:dyDescent="0.2">
      <c r="B150" s="8" t="s">
        <v>1916</v>
      </c>
      <c r="C150" s="8" t="s">
        <v>1919</v>
      </c>
      <c r="D150" s="10" t="s">
        <v>981</v>
      </c>
      <c r="E150" s="10" t="s">
        <v>980</v>
      </c>
      <c r="F150" s="10" t="s">
        <v>982</v>
      </c>
      <c r="G150" s="10" t="s">
        <v>983</v>
      </c>
      <c r="H150" s="10" t="s">
        <v>2319</v>
      </c>
      <c r="I150" s="13">
        <f>IFERROR(IF(SEARCH(Searchbox,MasterTable[[#This Row],[Name]]),(1-(ROW()/10000)),""),"")</f>
        <v>0.98499999999999999</v>
      </c>
      <c r="J150" s="14">
        <f>IFERROR(RANK(MasterTable[[#This Row],[Search Value]],MasterTable[Search Value],0),"")</f>
        <v>144</v>
      </c>
    </row>
    <row r="151" spans="2:10" ht="29.25" customHeight="1" x14ac:dyDescent="0.2">
      <c r="B151" s="8" t="s">
        <v>1916</v>
      </c>
      <c r="C151" s="8" t="s">
        <v>1919</v>
      </c>
      <c r="D151" s="10" t="s">
        <v>985</v>
      </c>
      <c r="E151" s="10" t="s">
        <v>984</v>
      </c>
      <c r="F151" s="10" t="s">
        <v>2059</v>
      </c>
      <c r="G151" s="10" t="s">
        <v>117</v>
      </c>
      <c r="H151" s="10" t="s">
        <v>986</v>
      </c>
      <c r="I151" s="13">
        <f>IFERROR(IF(SEARCH(Searchbox,MasterTable[[#This Row],[Name]]),(1-(ROW()/10000)),""),"")</f>
        <v>0.9849</v>
      </c>
      <c r="J151" s="14">
        <f>IFERROR(RANK(MasterTable[[#This Row],[Search Value]],MasterTable[Search Value],0),"")</f>
        <v>145</v>
      </c>
    </row>
    <row r="152" spans="2:10" ht="29.25" customHeight="1" x14ac:dyDescent="0.2">
      <c r="B152" s="8" t="s">
        <v>1916</v>
      </c>
      <c r="C152" s="8" t="s">
        <v>1919</v>
      </c>
      <c r="D152" s="10" t="s">
        <v>687</v>
      </c>
      <c r="E152" s="10" t="s">
        <v>686</v>
      </c>
      <c r="F152" s="10" t="s">
        <v>2022</v>
      </c>
      <c r="G152" s="10" t="s">
        <v>688</v>
      </c>
      <c r="H152" s="10" t="s">
        <v>2278</v>
      </c>
      <c r="I152" s="13">
        <f>IFERROR(IF(SEARCH(Searchbox,MasterTable[[#This Row],[Name]]),(1-(ROW()/10000)),""),"")</f>
        <v>0.98480000000000001</v>
      </c>
      <c r="J152" s="14">
        <f>IFERROR(RANK(MasterTable[[#This Row],[Search Value]],MasterTable[Search Value],0),"")</f>
        <v>146</v>
      </c>
    </row>
    <row r="153" spans="2:10" ht="29.25" customHeight="1" x14ac:dyDescent="0.2">
      <c r="B153" s="8" t="s">
        <v>1916</v>
      </c>
      <c r="C153" s="8" t="s">
        <v>1919</v>
      </c>
      <c r="D153" s="10" t="s">
        <v>988</v>
      </c>
      <c r="E153" s="10" t="s">
        <v>987</v>
      </c>
      <c r="F153" s="10" t="s">
        <v>2060</v>
      </c>
      <c r="G153" s="10" t="s">
        <v>989</v>
      </c>
      <c r="H153" s="10" t="s">
        <v>990</v>
      </c>
      <c r="I153" s="13">
        <f>IFERROR(IF(SEARCH(Searchbox,MasterTable[[#This Row],[Name]]),(1-(ROW()/10000)),""),"")</f>
        <v>0.98470000000000002</v>
      </c>
      <c r="J153" s="14">
        <f>IFERROR(RANK(MasterTable[[#This Row],[Search Value]],MasterTable[Search Value],0),"")</f>
        <v>147</v>
      </c>
    </row>
    <row r="154" spans="2:10" ht="29.25" customHeight="1" x14ac:dyDescent="0.2">
      <c r="B154" s="8" t="s">
        <v>1916</v>
      </c>
      <c r="C154" s="8" t="s">
        <v>1919</v>
      </c>
      <c r="D154" s="2" t="s">
        <v>2692</v>
      </c>
      <c r="E154" s="2" t="s">
        <v>2693</v>
      </c>
      <c r="F154" s="2" t="s">
        <v>2694</v>
      </c>
      <c r="G154" s="2" t="s">
        <v>2695</v>
      </c>
      <c r="H154" s="2" t="s">
        <v>117</v>
      </c>
      <c r="I154" s="13">
        <f>IFERROR(IF(SEARCH(Searchbox,MasterTable[[#This Row],[Name]]),(1-(ROW()/10000)),""),"")</f>
        <v>0.98460000000000003</v>
      </c>
      <c r="J154" s="14">
        <f>IFERROR(RANK(MasterTable[[#This Row],[Search Value]],MasterTable[Search Value],0),"")</f>
        <v>148</v>
      </c>
    </row>
    <row r="155" spans="2:10" ht="29.25" customHeight="1" x14ac:dyDescent="0.2">
      <c r="B155" s="8" t="s">
        <v>1916</v>
      </c>
      <c r="C155" s="8" t="s">
        <v>717</v>
      </c>
      <c r="D155" s="10" t="s">
        <v>939</v>
      </c>
      <c r="E155" s="10" t="s">
        <v>938</v>
      </c>
      <c r="F155" s="10" t="s">
        <v>2052</v>
      </c>
      <c r="G155" s="10" t="s">
        <v>937</v>
      </c>
      <c r="H155" s="10" t="s">
        <v>2313</v>
      </c>
      <c r="I155" s="13">
        <f>IFERROR(IF(SEARCH(Searchbox,MasterTable[[#This Row],[Name]]),(1-(ROW()/10000)),""),"")</f>
        <v>0.98450000000000004</v>
      </c>
      <c r="J155" s="14">
        <f>IFERROR(RANK(MasterTable[[#This Row],[Search Value]],MasterTable[Search Value],0),"")</f>
        <v>149</v>
      </c>
    </row>
    <row r="156" spans="2:10" ht="29.25" customHeight="1" x14ac:dyDescent="0.2">
      <c r="B156" s="8" t="s">
        <v>1916</v>
      </c>
      <c r="C156" s="8" t="s">
        <v>717</v>
      </c>
      <c r="D156" s="10" t="s">
        <v>638</v>
      </c>
      <c r="E156" s="10" t="s">
        <v>637</v>
      </c>
      <c r="F156" s="10" t="s">
        <v>117</v>
      </c>
      <c r="G156" s="10" t="s">
        <v>117</v>
      </c>
      <c r="H156" s="10" t="s">
        <v>2314</v>
      </c>
      <c r="I156" s="13">
        <f>IFERROR(IF(SEARCH(Searchbox,MasterTable[[#This Row],[Name]]),(1-(ROW()/10000)),""),"")</f>
        <v>0.98440000000000005</v>
      </c>
      <c r="J156" s="14">
        <f>IFERROR(RANK(MasterTable[[#This Row],[Search Value]],MasterTable[Search Value],0),"")</f>
        <v>150</v>
      </c>
    </row>
    <row r="157" spans="2:10" ht="29.25" customHeight="1" x14ac:dyDescent="0.2">
      <c r="B157" s="8" t="s">
        <v>1916</v>
      </c>
      <c r="C157" s="8" t="s">
        <v>717</v>
      </c>
      <c r="D157" s="10" t="s">
        <v>944</v>
      </c>
      <c r="E157" s="10" t="s">
        <v>943</v>
      </c>
      <c r="F157" s="10" t="s">
        <v>2053</v>
      </c>
      <c r="G157" s="10" t="s">
        <v>117</v>
      </c>
      <c r="H157" s="10" t="s">
        <v>827</v>
      </c>
      <c r="I157" s="13">
        <f>IFERROR(IF(SEARCH(Searchbox,MasterTable[[#This Row],[Name]]),(1-(ROW()/10000)),""),"")</f>
        <v>0.98429999999999995</v>
      </c>
      <c r="J157" s="14">
        <f>IFERROR(RANK(MasterTable[[#This Row],[Search Value]],MasterTable[Search Value],0),"")</f>
        <v>151</v>
      </c>
    </row>
    <row r="158" spans="2:10" ht="29.25" customHeight="1" x14ac:dyDescent="0.2">
      <c r="B158" s="8" t="s">
        <v>1916</v>
      </c>
      <c r="C158" s="8" t="s">
        <v>717</v>
      </c>
      <c r="D158" s="10" t="s">
        <v>946</v>
      </c>
      <c r="E158" s="10" t="s">
        <v>945</v>
      </c>
      <c r="F158" s="10" t="s">
        <v>947</v>
      </c>
      <c r="G158" s="10" t="s">
        <v>948</v>
      </c>
      <c r="H158" s="10" t="s">
        <v>2315</v>
      </c>
      <c r="I158" s="13">
        <f>IFERROR(IF(SEARCH(Searchbox,MasterTable[[#This Row],[Name]]),(1-(ROW()/10000)),""),"")</f>
        <v>0.98419999999999996</v>
      </c>
      <c r="J158" s="14">
        <f>IFERROR(RANK(MasterTable[[#This Row],[Search Value]],MasterTable[Search Value],0),"")</f>
        <v>152</v>
      </c>
    </row>
    <row r="159" spans="2:10" ht="29.25" customHeight="1" x14ac:dyDescent="0.2">
      <c r="B159" s="8" t="s">
        <v>1916</v>
      </c>
      <c r="C159" s="8" t="s">
        <v>717</v>
      </c>
      <c r="D159" s="10" t="s">
        <v>966</v>
      </c>
      <c r="E159" s="10" t="s">
        <v>965</v>
      </c>
      <c r="F159" s="10" t="s">
        <v>2054</v>
      </c>
      <c r="G159" s="10" t="s">
        <v>967</v>
      </c>
      <c r="H159" s="10" t="s">
        <v>968</v>
      </c>
      <c r="I159" s="13">
        <f>IFERROR(IF(SEARCH(Searchbox,MasterTable[[#This Row],[Name]]),(1-(ROW()/10000)),""),"")</f>
        <v>0.98409999999999997</v>
      </c>
      <c r="J159" s="14">
        <f>IFERROR(RANK(MasterTable[[#This Row],[Search Value]],MasterTable[Search Value],0),"")</f>
        <v>153</v>
      </c>
    </row>
    <row r="160" spans="2:10" ht="29.25" customHeight="1" x14ac:dyDescent="0.2">
      <c r="B160" s="8" t="s">
        <v>1916</v>
      </c>
      <c r="C160" s="8" t="s">
        <v>18</v>
      </c>
      <c r="D160" s="10" t="s">
        <v>954</v>
      </c>
      <c r="E160" s="10" t="s">
        <v>953</v>
      </c>
      <c r="F160" s="10" t="s">
        <v>955</v>
      </c>
      <c r="G160" s="10" t="s">
        <v>956</v>
      </c>
      <c r="H160" s="10" t="s">
        <v>957</v>
      </c>
      <c r="I160" s="13">
        <f>IFERROR(IF(SEARCH(Searchbox,MasterTable[[#This Row],[Name]]),(1-(ROW()/10000)),""),"")</f>
        <v>0.98399999999999999</v>
      </c>
      <c r="J160" s="14">
        <f>IFERROR(RANK(MasterTable[[#This Row],[Search Value]],MasterTable[Search Value],0),"")</f>
        <v>154</v>
      </c>
    </row>
    <row r="161" spans="2:10" ht="29.25" customHeight="1" x14ac:dyDescent="0.2">
      <c r="B161" s="8" t="s">
        <v>1916</v>
      </c>
      <c r="C161" s="8" t="s">
        <v>18</v>
      </c>
      <c r="D161" s="10" t="s">
        <v>959</v>
      </c>
      <c r="E161" s="10" t="s">
        <v>958</v>
      </c>
      <c r="F161" s="10" t="s">
        <v>2056</v>
      </c>
      <c r="G161" s="10" t="s">
        <v>960</v>
      </c>
      <c r="H161" s="10" t="s">
        <v>961</v>
      </c>
      <c r="I161" s="13">
        <f>IFERROR(IF(SEARCH(Searchbox,MasterTable[[#This Row],[Name]]),(1-(ROW()/10000)),""),"")</f>
        <v>0.9839</v>
      </c>
      <c r="J161" s="14">
        <f>IFERROR(RANK(MasterTable[[#This Row],[Search Value]],MasterTable[Search Value],0),"")</f>
        <v>155</v>
      </c>
    </row>
    <row r="162" spans="2:10" ht="29.25" customHeight="1" x14ac:dyDescent="0.2">
      <c r="B162" s="8" t="s">
        <v>1916</v>
      </c>
      <c r="C162" s="8" t="s">
        <v>69</v>
      </c>
      <c r="D162" s="10" t="s">
        <v>970</v>
      </c>
      <c r="E162" s="10" t="s">
        <v>969</v>
      </c>
      <c r="F162" s="10" t="s">
        <v>2057</v>
      </c>
      <c r="G162" s="10" t="s">
        <v>971</v>
      </c>
      <c r="H162" s="10" t="s">
        <v>972</v>
      </c>
      <c r="I162" s="13">
        <f>IFERROR(IF(SEARCH(Searchbox,MasterTable[[#This Row],[Name]]),(1-(ROW()/10000)),""),"")</f>
        <v>0.98380000000000001</v>
      </c>
      <c r="J162" s="14">
        <f>IFERROR(RANK(MasterTable[[#This Row],[Search Value]],MasterTable[Search Value],0),"")</f>
        <v>156</v>
      </c>
    </row>
    <row r="163" spans="2:10" ht="29.25" customHeight="1" x14ac:dyDescent="0.2">
      <c r="B163" s="8" t="s">
        <v>1916</v>
      </c>
      <c r="C163" s="8" t="s">
        <v>68</v>
      </c>
      <c r="D163" s="10" t="s">
        <v>950</v>
      </c>
      <c r="E163" s="10" t="s">
        <v>949</v>
      </c>
      <c r="F163" s="10" t="s">
        <v>952</v>
      </c>
      <c r="G163" s="10" t="s">
        <v>951</v>
      </c>
      <c r="H163" s="10" t="s">
        <v>2317</v>
      </c>
      <c r="I163" s="13">
        <f>IFERROR(IF(SEARCH(Searchbox,MasterTable[[#This Row],[Name]]),(1-(ROW()/10000)),""),"")</f>
        <v>0.98370000000000002</v>
      </c>
      <c r="J163" s="14">
        <f>IFERROR(RANK(MasterTable[[#This Row],[Search Value]],MasterTable[Search Value],0),"")</f>
        <v>157</v>
      </c>
    </row>
    <row r="164" spans="2:10" ht="29.25" customHeight="1" x14ac:dyDescent="0.2">
      <c r="B164" s="8" t="s">
        <v>1916</v>
      </c>
      <c r="C164" s="8" t="s">
        <v>70</v>
      </c>
      <c r="D164" s="10" t="s">
        <v>1046</v>
      </c>
      <c r="E164" s="10" t="s">
        <v>1045</v>
      </c>
      <c r="F164" s="10" t="s">
        <v>1047</v>
      </c>
      <c r="G164" s="10" t="s">
        <v>1048</v>
      </c>
      <c r="H164" s="10" t="s">
        <v>2326</v>
      </c>
      <c r="I164" s="13">
        <f>IFERROR(IF(SEARCH(Searchbox,MasterTable[[#This Row],[Name]]),(1-(ROW()/10000)),""),"")</f>
        <v>0.98360000000000003</v>
      </c>
      <c r="J164" s="14">
        <f>IFERROR(RANK(MasterTable[[#This Row],[Search Value]],MasterTable[Search Value],0),"")</f>
        <v>158</v>
      </c>
    </row>
    <row r="165" spans="2:10" ht="29.25" customHeight="1" x14ac:dyDescent="0.2">
      <c r="B165" s="8" t="s">
        <v>1916</v>
      </c>
      <c r="C165" s="8" t="s">
        <v>70</v>
      </c>
      <c r="D165" s="10" t="s">
        <v>963</v>
      </c>
      <c r="E165" s="10" t="s">
        <v>962</v>
      </c>
      <c r="F165" s="10" t="s">
        <v>964</v>
      </c>
      <c r="G165" s="10" t="s">
        <v>117</v>
      </c>
      <c r="H165" s="10" t="s">
        <v>2327</v>
      </c>
      <c r="I165" s="13">
        <f>IFERROR(IF(SEARCH(Searchbox,MasterTable[[#This Row],[Name]]),(1-(ROW()/10000)),""),"")</f>
        <v>0.98350000000000004</v>
      </c>
      <c r="J165" s="14">
        <f>IFERROR(RANK(MasterTable[[#This Row],[Search Value]],MasterTable[Search Value],0),"")</f>
        <v>159</v>
      </c>
    </row>
    <row r="166" spans="2:10" ht="29.25" customHeight="1" x14ac:dyDescent="0.2">
      <c r="B166" s="8" t="s">
        <v>1916</v>
      </c>
      <c r="C166" s="8" t="s">
        <v>70</v>
      </c>
      <c r="D166" s="10" t="s">
        <v>1050</v>
      </c>
      <c r="E166" s="10" t="s">
        <v>1049</v>
      </c>
      <c r="F166" s="10" t="s">
        <v>1051</v>
      </c>
      <c r="G166" s="10" t="s">
        <v>1052</v>
      </c>
      <c r="H166" s="10" t="s">
        <v>2328</v>
      </c>
      <c r="I166" s="13">
        <f>IFERROR(IF(SEARCH(Searchbox,MasterTable[[#This Row],[Name]]),(1-(ROW()/10000)),""),"")</f>
        <v>0.98340000000000005</v>
      </c>
      <c r="J166" s="14">
        <f>IFERROR(RANK(MasterTable[[#This Row],[Search Value]],MasterTable[Search Value],0),"")</f>
        <v>160</v>
      </c>
    </row>
    <row r="167" spans="2:10" ht="29.25" customHeight="1" x14ac:dyDescent="0.2">
      <c r="B167" s="8" t="s">
        <v>1916</v>
      </c>
      <c r="C167" s="8" t="s">
        <v>70</v>
      </c>
      <c r="D167" s="10" t="s">
        <v>854</v>
      </c>
      <c r="E167" s="10" t="s">
        <v>855</v>
      </c>
      <c r="F167" s="10" t="s">
        <v>2039</v>
      </c>
      <c r="G167" s="10" t="s">
        <v>856</v>
      </c>
      <c r="H167" s="10" t="s">
        <v>2300</v>
      </c>
      <c r="I167" s="13">
        <f>IFERROR(IF(SEARCH(Searchbox,MasterTable[[#This Row],[Name]]),(1-(ROW()/10000)),""),"")</f>
        <v>0.98329999999999995</v>
      </c>
      <c r="J167" s="14">
        <f>IFERROR(RANK(MasterTable[[#This Row],[Search Value]],MasterTable[Search Value],0),"")</f>
        <v>161</v>
      </c>
    </row>
    <row r="168" spans="2:10" ht="29.25" customHeight="1" x14ac:dyDescent="0.2">
      <c r="B168" s="8" t="s">
        <v>1916</v>
      </c>
      <c r="C168" s="8" t="s">
        <v>70</v>
      </c>
      <c r="D168" s="10" t="s">
        <v>858</v>
      </c>
      <c r="E168" s="10" t="s">
        <v>857</v>
      </c>
      <c r="F168" s="10" t="s">
        <v>859</v>
      </c>
      <c r="G168" s="10" t="s">
        <v>860</v>
      </c>
      <c r="H168" s="10" t="s">
        <v>2301</v>
      </c>
      <c r="I168" s="13">
        <f>IFERROR(IF(SEARCH(Searchbox,MasterTable[[#This Row],[Name]]),(1-(ROW()/10000)),""),"")</f>
        <v>0.98319999999999996</v>
      </c>
      <c r="J168" s="14">
        <f>IFERROR(RANK(MasterTable[[#This Row],[Search Value]],MasterTable[Search Value],0),"")</f>
        <v>162</v>
      </c>
    </row>
    <row r="169" spans="2:10" ht="29.25" customHeight="1" x14ac:dyDescent="0.2">
      <c r="B169" s="8" t="s">
        <v>1916</v>
      </c>
      <c r="C169" s="8" t="s">
        <v>67</v>
      </c>
      <c r="D169" s="10" t="s">
        <v>941</v>
      </c>
      <c r="E169" s="10" t="s">
        <v>940</v>
      </c>
      <c r="F169" s="10" t="s">
        <v>2055</v>
      </c>
      <c r="G169" s="10" t="s">
        <v>942</v>
      </c>
      <c r="H169" s="10" t="s">
        <v>2316</v>
      </c>
      <c r="I169" s="13">
        <f>IFERROR(IF(SEARCH(Searchbox,MasterTable[[#This Row],[Name]]),(1-(ROW()/10000)),""),"")</f>
        <v>0.98309999999999997</v>
      </c>
      <c r="J169" s="14">
        <f>IFERROR(RANK(MasterTable[[#This Row],[Search Value]],MasterTable[Search Value],0),"")</f>
        <v>163</v>
      </c>
    </row>
    <row r="170" spans="2:10" ht="29.25" customHeight="1" x14ac:dyDescent="0.2">
      <c r="B170" s="8" t="s">
        <v>7</v>
      </c>
      <c r="C170" s="8" t="s">
        <v>717</v>
      </c>
      <c r="D170" s="10" t="s">
        <v>1933</v>
      </c>
      <c r="E170" s="10" t="s">
        <v>1935</v>
      </c>
      <c r="F170" s="10" t="s">
        <v>1936</v>
      </c>
      <c r="G170" s="10" t="s">
        <v>117</v>
      </c>
      <c r="H170" s="10" t="s">
        <v>1937</v>
      </c>
      <c r="I170" s="13">
        <f>IFERROR(IF(SEARCH(Searchbox,MasterTable[[#This Row],[Name]]),(1-(ROW()/10000)),""),"")</f>
        <v>0.98299999999999998</v>
      </c>
      <c r="J170" s="14">
        <f>IFERROR(RANK(MasterTable[[#This Row],[Search Value]],MasterTable[Search Value],0),"")</f>
        <v>164</v>
      </c>
    </row>
    <row r="171" spans="2:10" ht="29.25" customHeight="1" x14ac:dyDescent="0.2">
      <c r="B171" s="8" t="s">
        <v>7</v>
      </c>
      <c r="C171" s="8" t="s">
        <v>717</v>
      </c>
      <c r="D171" s="10" t="s">
        <v>1934</v>
      </c>
      <c r="E171" s="10" t="s">
        <v>1938</v>
      </c>
      <c r="F171" s="10" t="s">
        <v>1939</v>
      </c>
      <c r="G171" s="10" t="s">
        <v>1940</v>
      </c>
      <c r="H171" s="10" t="s">
        <v>2421</v>
      </c>
      <c r="I171" s="13">
        <f>IFERROR(IF(SEARCH(Searchbox,MasterTable[[#This Row],[Name]]),(1-(ROW()/10000)),""),"")</f>
        <v>0.9829</v>
      </c>
      <c r="J171" s="14">
        <f>IFERROR(RANK(MasterTable[[#This Row],[Search Value]],MasterTable[Search Value],0),"")</f>
        <v>165</v>
      </c>
    </row>
    <row r="172" spans="2:10" ht="29.25" customHeight="1" x14ac:dyDescent="0.2">
      <c r="B172" s="8" t="s">
        <v>7</v>
      </c>
      <c r="C172" s="8" t="s">
        <v>83</v>
      </c>
      <c r="D172" s="10" t="s">
        <v>1608</v>
      </c>
      <c r="E172" s="10" t="s">
        <v>1607</v>
      </c>
      <c r="F172" s="10" t="s">
        <v>1610</v>
      </c>
      <c r="G172" s="10" t="s">
        <v>1609</v>
      </c>
      <c r="H172" s="10" t="s">
        <v>2422</v>
      </c>
      <c r="I172" s="13">
        <f>IFERROR(IF(SEARCH(Searchbox,MasterTable[[#This Row],[Name]]),(1-(ROW()/10000)),""),"")</f>
        <v>0.98280000000000001</v>
      </c>
      <c r="J172" s="14">
        <f>IFERROR(RANK(MasterTable[[#This Row],[Search Value]],MasterTable[Search Value],0),"")</f>
        <v>166</v>
      </c>
    </row>
    <row r="173" spans="2:10" ht="29.25" customHeight="1" x14ac:dyDescent="0.2">
      <c r="B173" s="8" t="s">
        <v>7</v>
      </c>
      <c r="C173" s="8" t="s">
        <v>83</v>
      </c>
      <c r="D173" s="10" t="s">
        <v>1612</v>
      </c>
      <c r="E173" s="10" t="s">
        <v>1611</v>
      </c>
      <c r="F173" s="10" t="s">
        <v>1613</v>
      </c>
      <c r="G173" s="10" t="s">
        <v>1614</v>
      </c>
      <c r="H173" s="10" t="s">
        <v>2423</v>
      </c>
      <c r="I173" s="13">
        <f>IFERROR(IF(SEARCH(Searchbox,MasterTable[[#This Row],[Name]]),(1-(ROW()/10000)),""),"")</f>
        <v>0.98270000000000002</v>
      </c>
      <c r="J173" s="14">
        <f>IFERROR(RANK(MasterTable[[#This Row],[Search Value]],MasterTable[Search Value],0),"")</f>
        <v>167</v>
      </c>
    </row>
    <row r="174" spans="2:10" ht="29.25" customHeight="1" x14ac:dyDescent="0.2">
      <c r="B174" s="8" t="s">
        <v>7</v>
      </c>
      <c r="C174" s="8" t="s">
        <v>84</v>
      </c>
      <c r="D174" s="10" t="s">
        <v>1616</v>
      </c>
      <c r="E174" s="10" t="s">
        <v>1615</v>
      </c>
      <c r="F174" s="10" t="s">
        <v>2136</v>
      </c>
      <c r="G174" s="10" t="s">
        <v>1617</v>
      </c>
      <c r="H174" s="10" t="s">
        <v>2424</v>
      </c>
      <c r="I174" s="13">
        <f>IFERROR(IF(SEARCH(Searchbox,MasterTable[[#This Row],[Name]]),(1-(ROW()/10000)),""),"")</f>
        <v>0.98260000000000003</v>
      </c>
      <c r="J174" s="14">
        <f>IFERROR(RANK(MasterTable[[#This Row],[Search Value]],MasterTable[Search Value],0),"")</f>
        <v>168</v>
      </c>
    </row>
    <row r="175" spans="2:10" ht="29.25" customHeight="1" x14ac:dyDescent="0.2">
      <c r="B175" s="8" t="s">
        <v>7</v>
      </c>
      <c r="C175" s="8" t="s">
        <v>84</v>
      </c>
      <c r="D175" s="10" t="s">
        <v>1619</v>
      </c>
      <c r="E175" s="10" t="s">
        <v>1618</v>
      </c>
      <c r="F175" s="10" t="s">
        <v>2137</v>
      </c>
      <c r="G175" s="10" t="s">
        <v>117</v>
      </c>
      <c r="H175" s="10" t="s">
        <v>1620</v>
      </c>
      <c r="I175" s="13">
        <f>IFERROR(IF(SEARCH(Searchbox,MasterTable[[#This Row],[Name]]),(1-(ROW()/10000)),""),"")</f>
        <v>0.98250000000000004</v>
      </c>
      <c r="J175" s="14">
        <f>IFERROR(RANK(MasterTable[[#This Row],[Search Value]],MasterTable[Search Value],0),"")</f>
        <v>169</v>
      </c>
    </row>
    <row r="176" spans="2:10" ht="29.25" customHeight="1" x14ac:dyDescent="0.2">
      <c r="B176" s="8" t="s">
        <v>7</v>
      </c>
      <c r="C176" s="8" t="s">
        <v>84</v>
      </c>
      <c r="D176" s="10" t="s">
        <v>1622</v>
      </c>
      <c r="E176" s="10" t="s">
        <v>1621</v>
      </c>
      <c r="F176" s="10" t="s">
        <v>2138</v>
      </c>
      <c r="G176" s="10" t="s">
        <v>1623</v>
      </c>
      <c r="H176" s="10" t="s">
        <v>1624</v>
      </c>
      <c r="I176" s="13">
        <f>IFERROR(IF(SEARCH(Searchbox,MasterTable[[#This Row],[Name]]),(1-(ROW()/10000)),""),"")</f>
        <v>0.98240000000000005</v>
      </c>
      <c r="J176" s="14">
        <f>IFERROR(RANK(MasterTable[[#This Row],[Search Value]],MasterTable[Search Value],0),"")</f>
        <v>170</v>
      </c>
    </row>
    <row r="177" spans="2:10" ht="29.25" customHeight="1" x14ac:dyDescent="0.2">
      <c r="B177" s="8" t="s">
        <v>7</v>
      </c>
      <c r="C177" s="8" t="s">
        <v>84</v>
      </c>
      <c r="D177" s="10" t="s">
        <v>1626</v>
      </c>
      <c r="E177" s="10" t="s">
        <v>1625</v>
      </c>
      <c r="F177" s="10" t="s">
        <v>2139</v>
      </c>
      <c r="G177" s="10" t="s">
        <v>117</v>
      </c>
      <c r="H177" s="10" t="s">
        <v>2425</v>
      </c>
      <c r="I177" s="13">
        <f>IFERROR(IF(SEARCH(Searchbox,MasterTable[[#This Row],[Name]]),(1-(ROW()/10000)),""),"")</f>
        <v>0.98229999999999995</v>
      </c>
      <c r="J177" s="14">
        <f>IFERROR(RANK(MasterTable[[#This Row],[Search Value]],MasterTable[Search Value],0),"")</f>
        <v>171</v>
      </c>
    </row>
    <row r="178" spans="2:10" ht="29.25" customHeight="1" x14ac:dyDescent="0.2">
      <c r="B178" s="8" t="s">
        <v>7</v>
      </c>
      <c r="C178" s="8" t="s">
        <v>84</v>
      </c>
      <c r="D178" s="10" t="s">
        <v>1628</v>
      </c>
      <c r="E178" s="10" t="s">
        <v>1627</v>
      </c>
      <c r="F178" s="10" t="s">
        <v>2140</v>
      </c>
      <c r="G178" s="10" t="s">
        <v>1629</v>
      </c>
      <c r="H178" s="10" t="s">
        <v>1630</v>
      </c>
      <c r="I178" s="13">
        <f>IFERROR(IF(SEARCH(Searchbox,MasterTable[[#This Row],[Name]]),(1-(ROW()/10000)),""),"")</f>
        <v>0.98219999999999996</v>
      </c>
      <c r="J178" s="14">
        <f>IFERROR(RANK(MasterTable[[#This Row],[Search Value]],MasterTable[Search Value],0),"")</f>
        <v>172</v>
      </c>
    </row>
    <row r="179" spans="2:10" ht="29.25" customHeight="1" x14ac:dyDescent="0.2">
      <c r="B179" s="8" t="s">
        <v>7</v>
      </c>
      <c r="C179" s="8" t="s">
        <v>84</v>
      </c>
      <c r="D179" s="10" t="s">
        <v>1632</v>
      </c>
      <c r="E179" s="10" t="s">
        <v>1631</v>
      </c>
      <c r="F179" s="10" t="s">
        <v>117</v>
      </c>
      <c r="G179" s="10" t="s">
        <v>1633</v>
      </c>
      <c r="H179" s="10" t="s">
        <v>2426</v>
      </c>
      <c r="I179" s="13">
        <f>IFERROR(IF(SEARCH(Searchbox,MasterTable[[#This Row],[Name]]),(1-(ROW()/10000)),""),"")</f>
        <v>0.98209999999999997</v>
      </c>
      <c r="J179" s="14">
        <f>IFERROR(RANK(MasterTable[[#This Row],[Search Value]],MasterTable[Search Value],0),"")</f>
        <v>173</v>
      </c>
    </row>
    <row r="180" spans="2:10" ht="29.25" customHeight="1" x14ac:dyDescent="0.2">
      <c r="B180" s="8" t="s">
        <v>7</v>
      </c>
      <c r="C180" s="8" t="s">
        <v>84</v>
      </c>
      <c r="D180" s="10" t="s">
        <v>1635</v>
      </c>
      <c r="E180" s="10" t="s">
        <v>1634</v>
      </c>
      <c r="F180" s="10" t="s">
        <v>117</v>
      </c>
      <c r="G180" s="10" t="s">
        <v>1636</v>
      </c>
      <c r="H180" s="10" t="s">
        <v>2427</v>
      </c>
      <c r="I180" s="13">
        <f>IFERROR(IF(SEARCH(Searchbox,MasterTable[[#This Row],[Name]]),(1-(ROW()/10000)),""),"")</f>
        <v>0.98199999999999998</v>
      </c>
      <c r="J180" s="14">
        <f>IFERROR(RANK(MasterTable[[#This Row],[Search Value]],MasterTable[Search Value],0),"")</f>
        <v>174</v>
      </c>
    </row>
    <row r="181" spans="2:10" ht="29.25" customHeight="1" x14ac:dyDescent="0.2">
      <c r="B181" s="8" t="s">
        <v>7</v>
      </c>
      <c r="C181" s="8" t="s">
        <v>84</v>
      </c>
      <c r="D181" s="10" t="s">
        <v>2526</v>
      </c>
      <c r="E181" s="10" t="s">
        <v>2525</v>
      </c>
      <c r="F181" s="10" t="s">
        <v>2527</v>
      </c>
      <c r="G181" s="10" t="s">
        <v>2528</v>
      </c>
      <c r="H181" s="10" t="s">
        <v>2529</v>
      </c>
      <c r="I181" s="13">
        <f>IFERROR(IF(SEARCH(Searchbox,MasterTable[[#This Row],[Name]]),(1-(ROW()/10000)),""),"")</f>
        <v>0.9819</v>
      </c>
      <c r="J181" s="14">
        <f>IFERROR(RANK(MasterTable[[#This Row],[Search Value]],MasterTable[Search Value],0),"")</f>
        <v>175</v>
      </c>
    </row>
    <row r="182" spans="2:10" ht="29.25" customHeight="1" x14ac:dyDescent="0.2">
      <c r="B182" s="8" t="s">
        <v>7</v>
      </c>
      <c r="C182" s="8" t="s">
        <v>26</v>
      </c>
      <c r="D182" s="10" t="s">
        <v>1638</v>
      </c>
      <c r="E182" s="10" t="s">
        <v>1637</v>
      </c>
      <c r="F182" s="10" t="s">
        <v>2141</v>
      </c>
      <c r="G182" s="10" t="s">
        <v>117</v>
      </c>
      <c r="H182" s="10" t="s">
        <v>1639</v>
      </c>
      <c r="I182" s="13">
        <f>IFERROR(IF(SEARCH(Searchbox,MasterTable[[#This Row],[Name]]),(1-(ROW()/10000)),""),"")</f>
        <v>0.98180000000000001</v>
      </c>
      <c r="J182" s="14">
        <f>IFERROR(RANK(MasterTable[[#This Row],[Search Value]],MasterTable[Search Value],0),"")</f>
        <v>176</v>
      </c>
    </row>
    <row r="183" spans="2:10" ht="29.25" customHeight="1" x14ac:dyDescent="0.2">
      <c r="B183" s="8" t="s">
        <v>7</v>
      </c>
      <c r="C183" s="8" t="s">
        <v>26</v>
      </c>
      <c r="D183" s="10" t="s">
        <v>1641</v>
      </c>
      <c r="E183" s="10" t="s">
        <v>1640</v>
      </c>
      <c r="F183" s="10" t="s">
        <v>1642</v>
      </c>
      <c r="G183" s="10" t="s">
        <v>1643</v>
      </c>
      <c r="H183" s="10" t="s">
        <v>1644</v>
      </c>
      <c r="I183" s="13">
        <f>IFERROR(IF(SEARCH(Searchbox,MasterTable[[#This Row],[Name]]),(1-(ROW()/10000)),""),"")</f>
        <v>0.98170000000000002</v>
      </c>
      <c r="J183" s="14">
        <f>IFERROR(RANK(MasterTable[[#This Row],[Search Value]],MasterTable[Search Value],0),"")</f>
        <v>177</v>
      </c>
    </row>
    <row r="184" spans="2:10" ht="29.25" customHeight="1" x14ac:dyDescent="0.2">
      <c r="B184" s="8" t="s">
        <v>7</v>
      </c>
      <c r="C184" s="8" t="s">
        <v>26</v>
      </c>
      <c r="D184" s="10" t="s">
        <v>1646</v>
      </c>
      <c r="E184" s="10" t="s">
        <v>1645</v>
      </c>
      <c r="F184" s="10" t="s">
        <v>117</v>
      </c>
      <c r="G184" s="10" t="s">
        <v>1647</v>
      </c>
      <c r="H184" s="10" t="s">
        <v>1648</v>
      </c>
      <c r="I184" s="13">
        <f>IFERROR(IF(SEARCH(Searchbox,MasterTable[[#This Row],[Name]]),(1-(ROW()/10000)),""),"")</f>
        <v>0.98160000000000003</v>
      </c>
      <c r="J184" s="14">
        <f>IFERROR(RANK(MasterTable[[#This Row],[Search Value]],MasterTable[Search Value],0),"")</f>
        <v>178</v>
      </c>
    </row>
    <row r="185" spans="2:10" ht="29.25" customHeight="1" x14ac:dyDescent="0.2">
      <c r="B185" s="8" t="s">
        <v>1922</v>
      </c>
      <c r="C185" s="8" t="s">
        <v>1929</v>
      </c>
      <c r="D185" s="10" t="s">
        <v>883</v>
      </c>
      <c r="E185" s="10" t="s">
        <v>865</v>
      </c>
      <c r="F185" s="10" t="s">
        <v>2041</v>
      </c>
      <c r="G185" s="10" t="s">
        <v>884</v>
      </c>
      <c r="H185" s="10" t="s">
        <v>2305</v>
      </c>
      <c r="I185" s="13">
        <f>IFERROR(IF(SEARCH(Searchbox,MasterTable[[#This Row],[Name]]),(1-(ROW()/10000)),""),"")</f>
        <v>0.98150000000000004</v>
      </c>
      <c r="J185" s="14">
        <f>IFERROR(RANK(MasterTable[[#This Row],[Search Value]],MasterTable[Search Value],0),"")</f>
        <v>179</v>
      </c>
    </row>
    <row r="186" spans="2:10" ht="29.25" customHeight="1" x14ac:dyDescent="0.2">
      <c r="B186" s="8" t="s">
        <v>1922</v>
      </c>
      <c r="C186" s="8" t="s">
        <v>1929</v>
      </c>
      <c r="D186" s="10" t="s">
        <v>886</v>
      </c>
      <c r="E186" s="10" t="s">
        <v>885</v>
      </c>
      <c r="F186" s="10" t="s">
        <v>2042</v>
      </c>
      <c r="G186" s="10" t="s">
        <v>887</v>
      </c>
      <c r="H186" s="10" t="s">
        <v>888</v>
      </c>
      <c r="I186" s="13">
        <f>IFERROR(IF(SEARCH(Searchbox,MasterTable[[#This Row],[Name]]),(1-(ROW()/10000)),""),"")</f>
        <v>0.98140000000000005</v>
      </c>
      <c r="J186" s="14">
        <f>IFERROR(RANK(MasterTable[[#This Row],[Search Value]],MasterTable[Search Value],0),"")</f>
        <v>180</v>
      </c>
    </row>
    <row r="187" spans="2:10" ht="29.25" customHeight="1" x14ac:dyDescent="0.2">
      <c r="B187" s="8" t="s">
        <v>1922</v>
      </c>
      <c r="C187" s="8" t="s">
        <v>1929</v>
      </c>
      <c r="D187" s="10" t="s">
        <v>890</v>
      </c>
      <c r="E187" s="10" t="s">
        <v>889</v>
      </c>
      <c r="F187" s="10" t="s">
        <v>2043</v>
      </c>
      <c r="G187" s="10" t="s">
        <v>117</v>
      </c>
      <c r="H187" s="10" t="s">
        <v>891</v>
      </c>
      <c r="I187" s="13">
        <f>IFERROR(IF(SEARCH(Searchbox,MasterTable[[#This Row],[Name]]),(1-(ROW()/10000)),""),"")</f>
        <v>0.98129999999999995</v>
      </c>
      <c r="J187" s="14">
        <f>IFERROR(RANK(MasterTable[[#This Row],[Search Value]],MasterTable[Search Value],0),"")</f>
        <v>181</v>
      </c>
    </row>
    <row r="188" spans="2:10" ht="29.25" customHeight="1" x14ac:dyDescent="0.2">
      <c r="B188" s="8" t="s">
        <v>1922</v>
      </c>
      <c r="C188" s="8" t="s">
        <v>1929</v>
      </c>
      <c r="D188" s="10" t="s">
        <v>893</v>
      </c>
      <c r="E188" s="10" t="s">
        <v>892</v>
      </c>
      <c r="F188" s="10" t="s">
        <v>117</v>
      </c>
      <c r="G188" s="10" t="s">
        <v>894</v>
      </c>
      <c r="H188" s="10" t="s">
        <v>2306</v>
      </c>
      <c r="I188" s="13">
        <f>IFERROR(IF(SEARCH(Searchbox,MasterTable[[#This Row],[Name]]),(1-(ROW()/10000)),""),"")</f>
        <v>0.98119999999999996</v>
      </c>
      <c r="J188" s="14">
        <f>IFERROR(RANK(MasterTable[[#This Row],[Search Value]],MasterTable[Search Value],0),"")</f>
        <v>182</v>
      </c>
    </row>
    <row r="189" spans="2:10" ht="29.25" customHeight="1" x14ac:dyDescent="0.2">
      <c r="B189" s="8" t="s">
        <v>1922</v>
      </c>
      <c r="C189" s="8" t="s">
        <v>1929</v>
      </c>
      <c r="D189" s="10" t="s">
        <v>896</v>
      </c>
      <c r="E189" s="10" t="s">
        <v>895</v>
      </c>
      <c r="F189" s="10" t="s">
        <v>897</v>
      </c>
      <c r="G189" s="10" t="s">
        <v>117</v>
      </c>
      <c r="H189" s="10" t="s">
        <v>898</v>
      </c>
      <c r="I189" s="13">
        <f>IFERROR(IF(SEARCH(Searchbox,MasterTable[[#This Row],[Name]]),(1-(ROW()/10000)),""),"")</f>
        <v>0.98109999999999997</v>
      </c>
      <c r="J189" s="14">
        <f>IFERROR(RANK(MasterTable[[#This Row],[Search Value]],MasterTable[Search Value],0),"")</f>
        <v>183</v>
      </c>
    </row>
    <row r="190" spans="2:10" ht="29.25" customHeight="1" x14ac:dyDescent="0.2">
      <c r="B190" s="8" t="s">
        <v>1922</v>
      </c>
      <c r="C190" s="8" t="s">
        <v>1929</v>
      </c>
      <c r="D190" s="10" t="s">
        <v>301</v>
      </c>
      <c r="E190" s="10" t="s">
        <v>302</v>
      </c>
      <c r="F190" s="10" t="s">
        <v>305</v>
      </c>
      <c r="G190" s="10" t="s">
        <v>304</v>
      </c>
      <c r="H190" s="10" t="s">
        <v>303</v>
      </c>
      <c r="I190" s="13">
        <f>IFERROR(IF(SEARCH(Searchbox,MasterTable[[#This Row],[Name]]),(1-(ROW()/10000)),""),"")</f>
        <v>0.98099999999999998</v>
      </c>
      <c r="J190" s="14">
        <f>IFERROR(RANK(MasterTable[[#This Row],[Search Value]],MasterTable[Search Value],0),"")</f>
        <v>184</v>
      </c>
    </row>
    <row r="191" spans="2:10" ht="29.25" customHeight="1" x14ac:dyDescent="0.2">
      <c r="B191" s="8" t="s">
        <v>1922</v>
      </c>
      <c r="C191" s="8" t="s">
        <v>1929</v>
      </c>
      <c r="D191" s="10" t="s">
        <v>886</v>
      </c>
      <c r="E191" s="10" t="s">
        <v>885</v>
      </c>
      <c r="F191" s="10" t="s">
        <v>2042</v>
      </c>
      <c r="G191" s="10" t="s">
        <v>887</v>
      </c>
      <c r="H191" s="10" t="s">
        <v>888</v>
      </c>
      <c r="I191" s="13">
        <f>IFERROR(IF(SEARCH(Searchbox,MasterTable[[#This Row],[Name]]),(1-(ROW()/10000)),""),"")</f>
        <v>0.98089999999999999</v>
      </c>
      <c r="J191" s="14">
        <f>IFERROR(RANK(MasterTable[[#This Row],[Search Value]],MasterTable[Search Value],0),"")</f>
        <v>185</v>
      </c>
    </row>
    <row r="192" spans="2:10" ht="29.25" customHeight="1" x14ac:dyDescent="0.2">
      <c r="B192" s="8" t="s">
        <v>1922</v>
      </c>
      <c r="C192" s="8" t="s">
        <v>1918</v>
      </c>
      <c r="D192" s="10" t="s">
        <v>918</v>
      </c>
      <c r="E192" s="10" t="s">
        <v>917</v>
      </c>
      <c r="F192" s="10" t="s">
        <v>2048</v>
      </c>
      <c r="G192" s="10" t="s">
        <v>919</v>
      </c>
      <c r="H192" s="10" t="s">
        <v>920</v>
      </c>
      <c r="I192" s="13">
        <f>IFERROR(IF(SEARCH(Searchbox,MasterTable[[#This Row],[Name]]),(1-(ROW()/10000)),""),"")</f>
        <v>0.98080000000000001</v>
      </c>
      <c r="J192" s="14">
        <f>IFERROR(RANK(MasterTable[[#This Row],[Search Value]],MasterTable[Search Value],0),"")</f>
        <v>186</v>
      </c>
    </row>
    <row r="193" spans="2:10" ht="29.25" customHeight="1" x14ac:dyDescent="0.2">
      <c r="B193" s="8" t="s">
        <v>1922</v>
      </c>
      <c r="C193" s="8" t="s">
        <v>1918</v>
      </c>
      <c r="D193" s="10" t="s">
        <v>922</v>
      </c>
      <c r="E193" s="10" t="s">
        <v>921</v>
      </c>
      <c r="F193" s="10" t="s">
        <v>2049</v>
      </c>
      <c r="G193" s="10" t="s">
        <v>923</v>
      </c>
      <c r="H193" s="10" t="s">
        <v>924</v>
      </c>
      <c r="I193" s="13">
        <f>IFERROR(IF(SEARCH(Searchbox,MasterTable[[#This Row],[Name]]),(1-(ROW()/10000)),""),"")</f>
        <v>0.98070000000000002</v>
      </c>
      <c r="J193" s="14">
        <f>IFERROR(RANK(MasterTable[[#This Row],[Search Value]],MasterTable[Search Value],0),"")</f>
        <v>187</v>
      </c>
    </row>
    <row r="194" spans="2:10" ht="29.25" customHeight="1" x14ac:dyDescent="0.2">
      <c r="B194" s="8" t="s">
        <v>1922</v>
      </c>
      <c r="C194" s="8" t="s">
        <v>1918</v>
      </c>
      <c r="D194" s="10" t="s">
        <v>926</v>
      </c>
      <c r="E194" s="10" t="s">
        <v>925</v>
      </c>
      <c r="F194" s="10" t="s">
        <v>927</v>
      </c>
      <c r="G194" s="10" t="s">
        <v>928</v>
      </c>
      <c r="H194" s="10" t="s">
        <v>117</v>
      </c>
      <c r="I194" s="13">
        <f>IFERROR(IF(SEARCH(Searchbox,MasterTable[[#This Row],[Name]]),(1-(ROW()/10000)),""),"")</f>
        <v>0.98060000000000003</v>
      </c>
      <c r="J194" s="14">
        <f>IFERROR(RANK(MasterTable[[#This Row],[Search Value]],MasterTable[Search Value],0),"")</f>
        <v>188</v>
      </c>
    </row>
    <row r="195" spans="2:10" ht="29.25" customHeight="1" x14ac:dyDescent="0.2">
      <c r="B195" s="8" t="s">
        <v>1922</v>
      </c>
      <c r="C195" s="8" t="s">
        <v>1918</v>
      </c>
      <c r="D195" s="10" t="s">
        <v>930</v>
      </c>
      <c r="E195" s="10" t="s">
        <v>929</v>
      </c>
      <c r="F195" s="10" t="s">
        <v>117</v>
      </c>
      <c r="G195" s="10" t="s">
        <v>117</v>
      </c>
      <c r="H195" s="10" t="s">
        <v>2310</v>
      </c>
      <c r="I195" s="13">
        <f>IFERROR(IF(SEARCH(Searchbox,MasterTable[[#This Row],[Name]]),(1-(ROW()/10000)),""),"")</f>
        <v>0.98050000000000004</v>
      </c>
      <c r="J195" s="14">
        <f>IFERROR(RANK(MasterTable[[#This Row],[Search Value]],MasterTable[Search Value],0),"")</f>
        <v>189</v>
      </c>
    </row>
    <row r="196" spans="2:10" ht="29.25" customHeight="1" x14ac:dyDescent="0.2">
      <c r="B196" s="8" t="s">
        <v>1922</v>
      </c>
      <c r="C196" s="8" t="s">
        <v>1918</v>
      </c>
      <c r="D196" s="10" t="s">
        <v>931</v>
      </c>
      <c r="E196" s="10" t="s">
        <v>932</v>
      </c>
      <c r="F196" s="10" t="s">
        <v>2050</v>
      </c>
      <c r="G196" s="10" t="s">
        <v>933</v>
      </c>
      <c r="H196" s="10" t="s">
        <v>2311</v>
      </c>
      <c r="I196" s="13">
        <f>IFERROR(IF(SEARCH(Searchbox,MasterTable[[#This Row],[Name]]),(1-(ROW()/10000)),""),"")</f>
        <v>0.98040000000000005</v>
      </c>
      <c r="J196" s="14">
        <f>IFERROR(RANK(MasterTable[[#This Row],[Search Value]],MasterTable[Search Value],0),"")</f>
        <v>190</v>
      </c>
    </row>
    <row r="197" spans="2:10" ht="29.25" customHeight="1" x14ac:dyDescent="0.2">
      <c r="B197" s="8" t="s">
        <v>1922</v>
      </c>
      <c r="C197" s="8" t="s">
        <v>1918</v>
      </c>
      <c r="D197" s="10" t="s">
        <v>935</v>
      </c>
      <c r="E197" s="10" t="s">
        <v>934</v>
      </c>
      <c r="F197" s="10" t="s">
        <v>2051</v>
      </c>
      <c r="G197" s="10" t="s">
        <v>936</v>
      </c>
      <c r="H197" s="10" t="s">
        <v>2312</v>
      </c>
      <c r="I197" s="13">
        <f>IFERROR(IF(SEARCH(Searchbox,MasterTable[[#This Row],[Name]]),(1-(ROW()/10000)),""),"")</f>
        <v>0.98029999999999995</v>
      </c>
      <c r="J197" s="14">
        <f>IFERROR(RANK(MasterTable[[#This Row],[Search Value]],MasterTable[Search Value],0),"")</f>
        <v>191</v>
      </c>
    </row>
    <row r="198" spans="2:10" ht="29.25" customHeight="1" x14ac:dyDescent="0.2">
      <c r="B198" s="8" t="s">
        <v>1922</v>
      </c>
      <c r="C198" s="8" t="s">
        <v>1917</v>
      </c>
      <c r="D198" s="10" t="s">
        <v>900</v>
      </c>
      <c r="E198" s="10" t="s">
        <v>899</v>
      </c>
      <c r="F198" s="10" t="s">
        <v>2044</v>
      </c>
      <c r="G198" s="10" t="s">
        <v>901</v>
      </c>
      <c r="H198" s="10" t="s">
        <v>2307</v>
      </c>
      <c r="I198" s="13">
        <f>IFERROR(IF(SEARCH(Searchbox,MasterTable[[#This Row],[Name]]),(1-(ROW()/10000)),""),"")</f>
        <v>0.98019999999999996</v>
      </c>
      <c r="J198" s="14">
        <f>IFERROR(RANK(MasterTable[[#This Row],[Search Value]],MasterTable[Search Value],0),"")</f>
        <v>192</v>
      </c>
    </row>
    <row r="199" spans="2:10" ht="29.25" customHeight="1" x14ac:dyDescent="0.2">
      <c r="B199" s="8" t="s">
        <v>1922</v>
      </c>
      <c r="C199" s="8" t="s">
        <v>1917</v>
      </c>
      <c r="D199" s="10" t="s">
        <v>903</v>
      </c>
      <c r="E199" s="10" t="s">
        <v>902</v>
      </c>
      <c r="F199" s="10" t="s">
        <v>2045</v>
      </c>
      <c r="G199" s="10" t="s">
        <v>904</v>
      </c>
      <c r="H199" s="10" t="s">
        <v>905</v>
      </c>
      <c r="I199" s="13">
        <f>IFERROR(IF(SEARCH(Searchbox,MasterTable[[#This Row],[Name]]),(1-(ROW()/10000)),""),"")</f>
        <v>0.98009999999999997</v>
      </c>
      <c r="J199" s="14">
        <f>IFERROR(RANK(MasterTable[[#This Row],[Search Value]],MasterTable[Search Value],0),"")</f>
        <v>193</v>
      </c>
    </row>
    <row r="200" spans="2:10" ht="29.25" customHeight="1" x14ac:dyDescent="0.2">
      <c r="B200" s="8" t="s">
        <v>1922</v>
      </c>
      <c r="C200" s="8" t="s">
        <v>1917</v>
      </c>
      <c r="D200" s="10" t="s">
        <v>906</v>
      </c>
      <c r="E200" s="10" t="s">
        <v>907</v>
      </c>
      <c r="F200" s="10" t="s">
        <v>908</v>
      </c>
      <c r="G200" s="10" t="s">
        <v>909</v>
      </c>
      <c r="H200" s="10" t="s">
        <v>2308</v>
      </c>
      <c r="I200" s="13">
        <f>IFERROR(IF(SEARCH(Searchbox,MasterTable[[#This Row],[Name]]),(1-(ROW()/10000)),""),"")</f>
        <v>0.98</v>
      </c>
      <c r="J200" s="14">
        <f>IFERROR(RANK(MasterTable[[#This Row],[Search Value]],MasterTable[Search Value],0),"")</f>
        <v>194</v>
      </c>
    </row>
    <row r="201" spans="2:10" ht="29.25" customHeight="1" x14ac:dyDescent="0.2">
      <c r="B201" s="8" t="s">
        <v>1922</v>
      </c>
      <c r="C201" s="8" t="s">
        <v>1917</v>
      </c>
      <c r="D201" s="10" t="s">
        <v>301</v>
      </c>
      <c r="E201" s="10" t="s">
        <v>302</v>
      </c>
      <c r="F201" s="10" t="s">
        <v>305</v>
      </c>
      <c r="G201" s="10" t="s">
        <v>304</v>
      </c>
      <c r="H201" s="10" t="s">
        <v>303</v>
      </c>
      <c r="I201" s="13">
        <f>IFERROR(IF(SEARCH(Searchbox,MasterTable[[#This Row],[Name]]),(1-(ROW()/10000)),""),"")</f>
        <v>0.97989999999999999</v>
      </c>
      <c r="J201" s="14">
        <f>IFERROR(RANK(MasterTable[[#This Row],[Search Value]],MasterTable[Search Value],0),"")</f>
        <v>195</v>
      </c>
    </row>
    <row r="202" spans="2:10" ht="29.25" customHeight="1" x14ac:dyDescent="0.2">
      <c r="B202" s="8" t="s">
        <v>1922</v>
      </c>
      <c r="C202" s="8" t="s">
        <v>1917</v>
      </c>
      <c r="D202" s="10" t="s">
        <v>911</v>
      </c>
      <c r="E202" s="10" t="s">
        <v>910</v>
      </c>
      <c r="F202" s="10" t="s">
        <v>2046</v>
      </c>
      <c r="G202" s="10" t="s">
        <v>912</v>
      </c>
      <c r="H202" s="10" t="s">
        <v>2309</v>
      </c>
      <c r="I202" s="13">
        <f>IFERROR(IF(SEARCH(Searchbox,MasterTable[[#This Row],[Name]]),(1-(ROW()/10000)),""),"")</f>
        <v>0.9798</v>
      </c>
      <c r="J202" s="14">
        <f>IFERROR(RANK(MasterTable[[#This Row],[Search Value]],MasterTable[Search Value],0),"")</f>
        <v>196</v>
      </c>
    </row>
    <row r="203" spans="2:10" ht="29.25" customHeight="1" x14ac:dyDescent="0.2">
      <c r="B203" s="8" t="s">
        <v>1922</v>
      </c>
      <c r="C203" s="8" t="s">
        <v>1917</v>
      </c>
      <c r="D203" s="10" t="s">
        <v>914</v>
      </c>
      <c r="E203" s="10" t="s">
        <v>913</v>
      </c>
      <c r="F203" s="10" t="s">
        <v>2047</v>
      </c>
      <c r="G203" s="10" t="s">
        <v>915</v>
      </c>
      <c r="H203" s="10" t="s">
        <v>916</v>
      </c>
      <c r="I203" s="13">
        <f>IFERROR(IF(SEARCH(Searchbox,MasterTable[[#This Row],[Name]]),(1-(ROW()/10000)),""),"")</f>
        <v>0.97970000000000002</v>
      </c>
      <c r="J203" s="14">
        <f>IFERROR(RANK(MasterTable[[#This Row],[Search Value]],MasterTable[Search Value],0),"")</f>
        <v>197</v>
      </c>
    </row>
    <row r="204" spans="2:10" ht="29.25" customHeight="1" x14ac:dyDescent="0.2">
      <c r="B204" s="8" t="s">
        <v>1345</v>
      </c>
      <c r="C204" s="8" t="s">
        <v>1356</v>
      </c>
      <c r="D204" s="10" t="s">
        <v>1350</v>
      </c>
      <c r="E204" s="10" t="s">
        <v>1349</v>
      </c>
      <c r="F204" s="10" t="s">
        <v>2108</v>
      </c>
      <c r="G204" s="10" t="s">
        <v>117</v>
      </c>
      <c r="H204" s="10" t="s">
        <v>2382</v>
      </c>
      <c r="I204" s="13">
        <f>IFERROR(IF(SEARCH(Searchbox,MasterTable[[#This Row],[Name]]),(1-(ROW()/10000)),""),"")</f>
        <v>0.97960000000000003</v>
      </c>
      <c r="J204" s="14">
        <f>IFERROR(RANK(MasterTable[[#This Row],[Search Value]],MasterTable[Search Value],0),"")</f>
        <v>198</v>
      </c>
    </row>
    <row r="205" spans="2:10" ht="29.25" customHeight="1" x14ac:dyDescent="0.2">
      <c r="B205" s="8" t="s">
        <v>1345</v>
      </c>
      <c r="C205" s="8" t="s">
        <v>1356</v>
      </c>
      <c r="D205" s="10" t="s">
        <v>1352</v>
      </c>
      <c r="E205" s="10" t="s">
        <v>1351</v>
      </c>
      <c r="F205" s="10" t="s">
        <v>1353</v>
      </c>
      <c r="G205" s="10" t="s">
        <v>1354</v>
      </c>
      <c r="H205" s="10" t="s">
        <v>1355</v>
      </c>
      <c r="I205" s="13">
        <f>IFERROR(IF(SEARCH(Searchbox,MasterTable[[#This Row],[Name]]),(1-(ROW()/10000)),""),"")</f>
        <v>0.97950000000000004</v>
      </c>
      <c r="J205" s="14">
        <f>IFERROR(RANK(MasterTable[[#This Row],[Search Value]],MasterTable[Search Value],0),"")</f>
        <v>199</v>
      </c>
    </row>
    <row r="206" spans="2:10" ht="29.25" customHeight="1" x14ac:dyDescent="0.2">
      <c r="B206" s="8" t="s">
        <v>1345</v>
      </c>
      <c r="C206" s="8" t="s">
        <v>1356</v>
      </c>
      <c r="D206" s="10" t="s">
        <v>1358</v>
      </c>
      <c r="E206" s="10" t="s">
        <v>1357</v>
      </c>
      <c r="F206" s="10" t="s">
        <v>2109</v>
      </c>
      <c r="G206" s="10" t="s">
        <v>1359</v>
      </c>
      <c r="H206" s="10" t="s">
        <v>1360</v>
      </c>
      <c r="I206" s="13">
        <f>IFERROR(IF(SEARCH(Searchbox,MasterTable[[#This Row],[Name]]),(1-(ROW()/10000)),""),"")</f>
        <v>0.97940000000000005</v>
      </c>
      <c r="J206" s="14">
        <f>IFERROR(RANK(MasterTable[[#This Row],[Search Value]],MasterTable[Search Value],0),"")</f>
        <v>200</v>
      </c>
    </row>
    <row r="207" spans="2:10" ht="29.25" customHeight="1" x14ac:dyDescent="0.2">
      <c r="B207" s="8" t="s">
        <v>1345</v>
      </c>
      <c r="C207" s="8" t="s">
        <v>1356</v>
      </c>
      <c r="D207" s="10" t="s">
        <v>1362</v>
      </c>
      <c r="E207" s="10" t="s">
        <v>1361</v>
      </c>
      <c r="F207" s="10" t="s">
        <v>2110</v>
      </c>
      <c r="G207" s="10" t="s">
        <v>117</v>
      </c>
      <c r="H207" s="10" t="s">
        <v>2383</v>
      </c>
      <c r="I207" s="13">
        <f>IFERROR(IF(SEARCH(Searchbox,MasterTable[[#This Row],[Name]]),(1-(ROW()/10000)),""),"")</f>
        <v>0.97929999999999995</v>
      </c>
      <c r="J207" s="14">
        <f>IFERROR(RANK(MasterTable[[#This Row],[Search Value]],MasterTable[Search Value],0),"")</f>
        <v>201</v>
      </c>
    </row>
    <row r="208" spans="2:10" ht="29.25" customHeight="1" x14ac:dyDescent="0.2">
      <c r="B208" s="8" t="s">
        <v>1345</v>
      </c>
      <c r="C208" s="8" t="s">
        <v>1356</v>
      </c>
      <c r="D208" s="2" t="s">
        <v>2701</v>
      </c>
      <c r="E208" s="2" t="s">
        <v>2702</v>
      </c>
      <c r="F208" s="2" t="s">
        <v>2703</v>
      </c>
      <c r="G208" s="2" t="s">
        <v>117</v>
      </c>
      <c r="H208" s="2" t="s">
        <v>2704</v>
      </c>
      <c r="I208" s="13">
        <f>IFERROR(IF(SEARCH(Searchbox,MasterTable[[#This Row],[Name]]),(1-(ROW()/10000)),""),"")</f>
        <v>0.97919999999999996</v>
      </c>
      <c r="J208" s="14">
        <f>IFERROR(RANK(MasterTable[[#This Row],[Search Value]],MasterTable[Search Value],0),"")</f>
        <v>202</v>
      </c>
    </row>
    <row r="209" spans="2:10" ht="29.25" customHeight="1" x14ac:dyDescent="0.2">
      <c r="B209" s="8" t="s">
        <v>1345</v>
      </c>
      <c r="C209" s="8" t="s">
        <v>1346</v>
      </c>
      <c r="D209" s="10" t="s">
        <v>1364</v>
      </c>
      <c r="E209" s="10" t="s">
        <v>1363</v>
      </c>
      <c r="F209" s="10" t="s">
        <v>1365</v>
      </c>
      <c r="G209" s="10" t="s">
        <v>117</v>
      </c>
      <c r="H209" s="10" t="s">
        <v>2384</v>
      </c>
      <c r="I209" s="13">
        <f>IFERROR(IF(SEARCH(Searchbox,MasterTable[[#This Row],[Name]]),(1-(ROW()/10000)),""),"")</f>
        <v>0.97909999999999997</v>
      </c>
      <c r="J209" s="14">
        <f>IFERROR(RANK(MasterTable[[#This Row],[Search Value]],MasterTable[Search Value],0),"")</f>
        <v>203</v>
      </c>
    </row>
    <row r="210" spans="2:10" ht="29.25" customHeight="1" x14ac:dyDescent="0.2">
      <c r="B210" s="8" t="s">
        <v>1345</v>
      </c>
      <c r="C210" s="8" t="s">
        <v>1346</v>
      </c>
      <c r="D210" s="10" t="s">
        <v>1367</v>
      </c>
      <c r="E210" s="10" t="s">
        <v>1366</v>
      </c>
      <c r="F210" s="10" t="s">
        <v>1368</v>
      </c>
      <c r="G210" s="10" t="s">
        <v>1369</v>
      </c>
      <c r="H210" s="10" t="s">
        <v>1370</v>
      </c>
      <c r="I210" s="13">
        <f>IFERROR(IF(SEARCH(Searchbox,MasterTable[[#This Row],[Name]]),(1-(ROW()/10000)),""),"")</f>
        <v>0.97899999999999998</v>
      </c>
      <c r="J210" s="14">
        <f>IFERROR(RANK(MasterTable[[#This Row],[Search Value]],MasterTable[Search Value],0),"")</f>
        <v>204</v>
      </c>
    </row>
    <row r="211" spans="2:10" ht="29.25" customHeight="1" x14ac:dyDescent="0.2">
      <c r="B211" s="8" t="s">
        <v>1345</v>
      </c>
      <c r="C211" s="8" t="s">
        <v>1346</v>
      </c>
      <c r="D211" s="10" t="s">
        <v>1385</v>
      </c>
      <c r="E211" s="10" t="s">
        <v>1384</v>
      </c>
      <c r="F211" s="10" t="s">
        <v>2111</v>
      </c>
      <c r="G211" s="10" t="s">
        <v>117</v>
      </c>
      <c r="H211" s="10" t="s">
        <v>1386</v>
      </c>
      <c r="I211" s="13">
        <f>IFERROR(IF(SEARCH(Searchbox,MasterTable[[#This Row],[Name]]),(1-(ROW()/10000)),""),"")</f>
        <v>0.97889999999999999</v>
      </c>
      <c r="J211" s="14">
        <f>IFERROR(RANK(MasterTable[[#This Row],[Search Value]],MasterTable[Search Value],0),"")</f>
        <v>205</v>
      </c>
    </row>
    <row r="212" spans="2:10" ht="29.25" customHeight="1" x14ac:dyDescent="0.2">
      <c r="B212" s="8" t="s">
        <v>1345</v>
      </c>
      <c r="C212" s="8" t="s">
        <v>1346</v>
      </c>
      <c r="D212" s="10" t="s">
        <v>1388</v>
      </c>
      <c r="E212" s="10" t="s">
        <v>1387</v>
      </c>
      <c r="F212" s="10" t="s">
        <v>1389</v>
      </c>
      <c r="G212" s="10" t="s">
        <v>1390</v>
      </c>
      <c r="H212" s="10" t="s">
        <v>2385</v>
      </c>
      <c r="I212" s="13">
        <f>IFERROR(IF(SEARCH(Searchbox,MasterTable[[#This Row],[Name]]),(1-(ROW()/10000)),""),"")</f>
        <v>0.9788</v>
      </c>
      <c r="J212" s="14">
        <f>IFERROR(RANK(MasterTable[[#This Row],[Search Value]],MasterTable[Search Value],0),"")</f>
        <v>206</v>
      </c>
    </row>
    <row r="213" spans="2:10" ht="29.25" customHeight="1" x14ac:dyDescent="0.2">
      <c r="B213" s="8" t="s">
        <v>1345</v>
      </c>
      <c r="C213" s="8" t="s">
        <v>1346</v>
      </c>
      <c r="D213" s="10" t="s">
        <v>1392</v>
      </c>
      <c r="E213" s="10" t="s">
        <v>1391</v>
      </c>
      <c r="F213" s="10" t="s">
        <v>1393</v>
      </c>
      <c r="G213" s="10" t="s">
        <v>1394</v>
      </c>
      <c r="H213" s="10" t="s">
        <v>1395</v>
      </c>
      <c r="I213" s="13">
        <f>IFERROR(IF(SEARCH(Searchbox,MasterTable[[#This Row],[Name]]),(1-(ROW()/10000)),""),"")</f>
        <v>0.97870000000000001</v>
      </c>
      <c r="J213" s="14">
        <f>IFERROR(RANK(MasterTable[[#This Row],[Search Value]],MasterTable[Search Value],0),"")</f>
        <v>207</v>
      </c>
    </row>
    <row r="214" spans="2:10" ht="29.25" customHeight="1" x14ac:dyDescent="0.2">
      <c r="B214" s="8" t="s">
        <v>1345</v>
      </c>
      <c r="C214" s="8" t="s">
        <v>1346</v>
      </c>
      <c r="D214" s="10" t="s">
        <v>1397</v>
      </c>
      <c r="E214" s="10" t="s">
        <v>1396</v>
      </c>
      <c r="F214" s="10" t="s">
        <v>2112</v>
      </c>
      <c r="G214" s="10" t="s">
        <v>1398</v>
      </c>
      <c r="H214" s="10" t="s">
        <v>1399</v>
      </c>
      <c r="I214" s="13">
        <f>IFERROR(IF(SEARCH(Searchbox,MasterTable[[#This Row],[Name]]),(1-(ROW()/10000)),""),"")</f>
        <v>0.97860000000000003</v>
      </c>
      <c r="J214" s="14">
        <f>IFERROR(RANK(MasterTable[[#This Row],[Search Value]],MasterTable[Search Value],0),"")</f>
        <v>208</v>
      </c>
    </row>
    <row r="215" spans="2:10" ht="29.25" customHeight="1" x14ac:dyDescent="0.2">
      <c r="B215" s="8" t="s">
        <v>1345</v>
      </c>
      <c r="C215" s="8" t="s">
        <v>1348</v>
      </c>
      <c r="D215" s="10" t="s">
        <v>1372</v>
      </c>
      <c r="E215" s="10" t="s">
        <v>1371</v>
      </c>
      <c r="F215" s="10" t="s">
        <v>1373</v>
      </c>
      <c r="G215" s="10" t="s">
        <v>117</v>
      </c>
      <c r="H215" s="10" t="s">
        <v>2386</v>
      </c>
      <c r="I215" s="13">
        <f>IFERROR(IF(SEARCH(Searchbox,MasterTable[[#This Row],[Name]]),(1-(ROW()/10000)),""),"")</f>
        <v>0.97850000000000004</v>
      </c>
      <c r="J215" s="14">
        <f>IFERROR(RANK(MasterTable[[#This Row],[Search Value]],MasterTable[Search Value],0),"")</f>
        <v>209</v>
      </c>
    </row>
    <row r="216" spans="2:10" ht="29.25" customHeight="1" x14ac:dyDescent="0.2">
      <c r="B216" s="8" t="s">
        <v>1345</v>
      </c>
      <c r="C216" s="8" t="s">
        <v>1348</v>
      </c>
      <c r="D216" s="10" t="s">
        <v>1375</v>
      </c>
      <c r="E216" s="10" t="s">
        <v>1374</v>
      </c>
      <c r="F216" s="10" t="s">
        <v>2113</v>
      </c>
      <c r="G216" s="10" t="s">
        <v>1376</v>
      </c>
      <c r="H216" s="10" t="s">
        <v>2387</v>
      </c>
      <c r="I216" s="13">
        <f>IFERROR(IF(SEARCH(Searchbox,MasterTable[[#This Row],[Name]]),(1-(ROW()/10000)),""),"")</f>
        <v>0.97840000000000005</v>
      </c>
      <c r="J216" s="14">
        <f>IFERROR(RANK(MasterTable[[#This Row],[Search Value]],MasterTable[Search Value],0),"")</f>
        <v>210</v>
      </c>
    </row>
    <row r="217" spans="2:10" ht="29.25" customHeight="1" x14ac:dyDescent="0.2">
      <c r="B217" s="8" t="s">
        <v>1345</v>
      </c>
      <c r="C217" s="8" t="s">
        <v>1348</v>
      </c>
      <c r="D217" s="10" t="s">
        <v>1378</v>
      </c>
      <c r="E217" s="10" t="s">
        <v>1377</v>
      </c>
      <c r="F217" s="10" t="s">
        <v>2114</v>
      </c>
      <c r="G217" s="10" t="s">
        <v>1379</v>
      </c>
      <c r="H217" s="10" t="s">
        <v>2388</v>
      </c>
      <c r="I217" s="13">
        <f>IFERROR(IF(SEARCH(Searchbox,MasterTable[[#This Row],[Name]]),(1-(ROW()/10000)),""),"")</f>
        <v>0.97829999999999995</v>
      </c>
      <c r="J217" s="14">
        <f>IFERROR(RANK(MasterTable[[#This Row],[Search Value]],MasterTable[Search Value],0),"")</f>
        <v>211</v>
      </c>
    </row>
    <row r="218" spans="2:10" ht="29.25" customHeight="1" x14ac:dyDescent="0.2">
      <c r="B218" s="8" t="s">
        <v>1345</v>
      </c>
      <c r="C218" s="8" t="s">
        <v>1348</v>
      </c>
      <c r="D218" s="10" t="s">
        <v>1381</v>
      </c>
      <c r="E218" s="10" t="s">
        <v>1380</v>
      </c>
      <c r="F218" s="10" t="s">
        <v>2115</v>
      </c>
      <c r="G218" s="10" t="s">
        <v>1382</v>
      </c>
      <c r="H218" s="10" t="s">
        <v>1383</v>
      </c>
      <c r="I218" s="13">
        <f>IFERROR(IF(SEARCH(Searchbox,MasterTable[[#This Row],[Name]]),(1-(ROW()/10000)),""),"")</f>
        <v>0.97819999999999996</v>
      </c>
      <c r="J218" s="14">
        <f>IFERROR(RANK(MasterTable[[#This Row],[Search Value]],MasterTable[Search Value],0),"")</f>
        <v>212</v>
      </c>
    </row>
    <row r="219" spans="2:10" ht="29.25" customHeight="1" x14ac:dyDescent="0.2">
      <c r="B219" s="8" t="s">
        <v>717</v>
      </c>
      <c r="C219" s="8" t="s">
        <v>717</v>
      </c>
      <c r="D219" s="10" t="s">
        <v>719</v>
      </c>
      <c r="E219" s="10" t="s">
        <v>718</v>
      </c>
      <c r="F219" s="10" t="s">
        <v>2073</v>
      </c>
      <c r="G219" s="10" t="s">
        <v>720</v>
      </c>
      <c r="H219" s="10" t="s">
        <v>2348</v>
      </c>
      <c r="I219" s="13">
        <f>IFERROR(IF(SEARCH(Searchbox,MasterTable[[#This Row],[Name]]),(1-(ROW()/10000)),""),"")</f>
        <v>0.97809999999999997</v>
      </c>
      <c r="J219" s="14">
        <f>IFERROR(RANK(MasterTable[[#This Row],[Search Value]],MasterTable[Search Value],0),"")</f>
        <v>213</v>
      </c>
    </row>
    <row r="220" spans="2:10" ht="29.25" customHeight="1" x14ac:dyDescent="0.2">
      <c r="B220" s="34" t="s">
        <v>717</v>
      </c>
      <c r="C220" s="34" t="s">
        <v>717</v>
      </c>
      <c r="D220" s="2" t="s">
        <v>2725</v>
      </c>
      <c r="E220" s="2" t="s">
        <v>2723</v>
      </c>
      <c r="F220" s="2" t="s">
        <v>2724</v>
      </c>
      <c r="G220" s="2" t="s">
        <v>2724</v>
      </c>
      <c r="H220" s="2" t="s">
        <v>2724</v>
      </c>
      <c r="I220" s="13">
        <f>IFERROR(IF(SEARCH(Searchbox,MasterTable[[#This Row],[Name]]),(1-(ROW()/10000)),""),"")</f>
        <v>0.97799999999999998</v>
      </c>
      <c r="J220" s="14">
        <f>IFERROR(RANK(MasterTable[[#This Row],[Search Value]],MasterTable[Search Value],0),"")</f>
        <v>214</v>
      </c>
    </row>
    <row r="221" spans="2:10" ht="29.25" customHeight="1" x14ac:dyDescent="0.2">
      <c r="B221" s="34" t="s">
        <v>717</v>
      </c>
      <c r="C221" s="34" t="s">
        <v>717</v>
      </c>
      <c r="D221" s="2" t="s">
        <v>2737</v>
      </c>
      <c r="E221" s="2" t="s">
        <v>2738</v>
      </c>
      <c r="F221" s="2" t="s">
        <v>117</v>
      </c>
      <c r="G221" s="2" t="s">
        <v>2740</v>
      </c>
      <c r="H221" s="2" t="s">
        <v>2739</v>
      </c>
      <c r="I221" s="13">
        <f>IFERROR(IF(SEARCH(Searchbox,MasterTable[[#This Row],[Name]]),(1-(ROW()/10000)),""),"")</f>
        <v>0.97789999999999999</v>
      </c>
      <c r="J221" s="14">
        <f>IFERROR(RANK(MasterTable[[#This Row],[Search Value]],MasterTable[Search Value],0),"")</f>
        <v>215</v>
      </c>
    </row>
    <row r="222" spans="2:10" ht="29.25" customHeight="1" x14ac:dyDescent="0.2">
      <c r="B222" s="34" t="s">
        <v>717</v>
      </c>
      <c r="C222" s="34" t="s">
        <v>717</v>
      </c>
      <c r="D222" s="2" t="s">
        <v>2742</v>
      </c>
      <c r="E222" s="2" t="s">
        <v>2741</v>
      </c>
      <c r="F222" s="2" t="s">
        <v>2743</v>
      </c>
      <c r="G222" s="2" t="s">
        <v>117</v>
      </c>
      <c r="H222" s="2" t="s">
        <v>2275</v>
      </c>
      <c r="I222" s="13">
        <f>IFERROR(IF(SEARCH(Searchbox,MasterTable[[#This Row],[Name]]),(1-(ROW()/10000)),""),"")</f>
        <v>0.9778</v>
      </c>
      <c r="J222" s="14">
        <f>IFERROR(RANK(MasterTable[[#This Row],[Search Value]],MasterTable[Search Value],0),"")</f>
        <v>216</v>
      </c>
    </row>
    <row r="223" spans="2:10" ht="29.25" customHeight="1" x14ac:dyDescent="0.2">
      <c r="B223" s="34" t="s">
        <v>717</v>
      </c>
      <c r="C223" s="34" t="s">
        <v>717</v>
      </c>
      <c r="D223" s="2" t="s">
        <v>2745</v>
      </c>
      <c r="E223" s="2" t="s">
        <v>2744</v>
      </c>
      <c r="F223" s="2" t="s">
        <v>2746</v>
      </c>
      <c r="G223" s="2" t="s">
        <v>2747</v>
      </c>
      <c r="H223" s="2" t="s">
        <v>117</v>
      </c>
      <c r="I223" s="13">
        <f>IFERROR(IF(SEARCH(Searchbox,MasterTable[[#This Row],[Name]]),(1-(ROW()/10000)),""),"")</f>
        <v>0.97770000000000001</v>
      </c>
      <c r="J223" s="14">
        <f>IFERROR(RANK(MasterTable[[#This Row],[Search Value]],MasterTable[Search Value],0),"")</f>
        <v>217</v>
      </c>
    </row>
    <row r="224" spans="2:10" ht="29.25" customHeight="1" x14ac:dyDescent="0.2">
      <c r="B224" s="34" t="s">
        <v>717</v>
      </c>
      <c r="C224" s="34" t="s">
        <v>717</v>
      </c>
      <c r="D224" s="2" t="s">
        <v>2748</v>
      </c>
      <c r="E224" s="2" t="s">
        <v>2749</v>
      </c>
      <c r="F224" s="2" t="s">
        <v>2750</v>
      </c>
      <c r="G224" s="2" t="s">
        <v>2752</v>
      </c>
      <c r="H224" s="2" t="s">
        <v>2751</v>
      </c>
      <c r="I224" s="13">
        <f>IFERROR(IF(SEARCH(Searchbox,MasterTable[[#This Row],[Name]]),(1-(ROW()/10000)),""),"")</f>
        <v>0.97760000000000002</v>
      </c>
      <c r="J224" s="14">
        <f>IFERROR(RANK(MasterTable[[#This Row],[Search Value]],MasterTable[Search Value],0),"")</f>
        <v>218</v>
      </c>
    </row>
    <row r="225" spans="2:10" ht="29.25" customHeight="1" x14ac:dyDescent="0.2">
      <c r="B225" s="34" t="s">
        <v>717</v>
      </c>
      <c r="C225" s="34" t="s">
        <v>717</v>
      </c>
      <c r="D225" s="2" t="s">
        <v>2753</v>
      </c>
      <c r="E225" s="2" t="s">
        <v>2754</v>
      </c>
      <c r="F225" s="2" t="s">
        <v>2755</v>
      </c>
      <c r="G225" s="2" t="s">
        <v>2756</v>
      </c>
      <c r="H225" s="2" t="s">
        <v>2757</v>
      </c>
      <c r="I225" s="13">
        <f>IFERROR(IF(SEARCH(Searchbox,MasterTable[[#This Row],[Name]]),(1-(ROW()/10000)),""),"")</f>
        <v>0.97750000000000004</v>
      </c>
      <c r="J225" s="14">
        <f>IFERROR(RANK(MasterTable[[#This Row],[Search Value]],MasterTable[Search Value],0),"")</f>
        <v>219</v>
      </c>
    </row>
    <row r="226" spans="2:10" ht="29.25" customHeight="1" x14ac:dyDescent="0.2">
      <c r="B226" s="35" t="s">
        <v>717</v>
      </c>
      <c r="C226" s="35" t="s">
        <v>717</v>
      </c>
      <c r="D226" s="2" t="s">
        <v>2759</v>
      </c>
      <c r="E226" s="2" t="s">
        <v>2760</v>
      </c>
      <c r="F226" s="2" t="s">
        <v>2762</v>
      </c>
      <c r="G226" s="2" t="s">
        <v>2761</v>
      </c>
      <c r="H226" s="2" t="s">
        <v>2763</v>
      </c>
      <c r="I226" s="13">
        <f>IFERROR(IF(SEARCH(Searchbox,MasterTable[[#This Row],[Name]]),(1-(ROW()/10000)),""),"")</f>
        <v>0.97740000000000005</v>
      </c>
      <c r="J226" s="14">
        <f>IFERROR(RANK(MasterTable[[#This Row],[Search Value]],MasterTable[Search Value],0),"")</f>
        <v>220</v>
      </c>
    </row>
    <row r="227" spans="2:10" ht="29.25" customHeight="1" x14ac:dyDescent="0.2">
      <c r="B227" s="35" t="s">
        <v>717</v>
      </c>
      <c r="C227" s="35" t="s">
        <v>717</v>
      </c>
      <c r="D227" s="2" t="s">
        <v>2765</v>
      </c>
      <c r="E227" s="2" t="s">
        <v>2764</v>
      </c>
      <c r="F227" s="2" t="s">
        <v>2766</v>
      </c>
      <c r="G227" s="2" t="s">
        <v>2767</v>
      </c>
      <c r="H227" s="2" t="s">
        <v>2763</v>
      </c>
      <c r="I227" s="13">
        <f>IFERROR(IF(SEARCH(Searchbox,MasterTable[[#This Row],[Name]]),(1-(ROW()/10000)),""),"")</f>
        <v>0.97729999999999995</v>
      </c>
      <c r="J227" s="14">
        <f>IFERROR(RANK(MasterTable[[#This Row],[Search Value]],MasterTable[Search Value],0),"")</f>
        <v>221</v>
      </c>
    </row>
    <row r="228" spans="2:10" ht="29.25" customHeight="1" x14ac:dyDescent="0.2">
      <c r="B228" s="35" t="s">
        <v>717</v>
      </c>
      <c r="C228" s="35" t="s">
        <v>717</v>
      </c>
      <c r="D228" s="2" t="s">
        <v>2765</v>
      </c>
      <c r="E228" s="2" t="s">
        <v>2764</v>
      </c>
      <c r="F228" s="2" t="s">
        <v>2768</v>
      </c>
      <c r="G228" s="2" t="s">
        <v>2769</v>
      </c>
      <c r="H228" s="2" t="s">
        <v>2770</v>
      </c>
      <c r="I228" s="13">
        <f>IFERROR(IF(SEARCH(Searchbox,MasterTable[[#This Row],[Name]]),(1-(ROW()/10000)),""),"")</f>
        <v>0.97719999999999996</v>
      </c>
      <c r="J228" s="14">
        <f>IFERROR(RANK(MasterTable[[#This Row],[Search Value]],MasterTable[Search Value],0),"")</f>
        <v>222</v>
      </c>
    </row>
    <row r="229" spans="2:10" ht="29.25" customHeight="1" x14ac:dyDescent="0.2">
      <c r="B229" s="8" t="s">
        <v>8</v>
      </c>
      <c r="C229" s="8" t="s">
        <v>86</v>
      </c>
      <c r="D229" s="10" t="s">
        <v>792</v>
      </c>
      <c r="E229" s="10" t="s">
        <v>795</v>
      </c>
      <c r="F229" s="10" t="s">
        <v>794</v>
      </c>
      <c r="G229" s="10" t="s">
        <v>1680</v>
      </c>
      <c r="H229" s="10" t="s">
        <v>2290</v>
      </c>
      <c r="I229" s="13">
        <f>IFERROR(IF(SEARCH(Searchbox,MasterTable[[#This Row],[Name]]),(1-(ROW()/10000)),""),"")</f>
        <v>0.97709999999999997</v>
      </c>
      <c r="J229" s="14">
        <f>IFERROR(RANK(MasterTable[[#This Row],[Search Value]],MasterTable[Search Value],0),"")</f>
        <v>223</v>
      </c>
    </row>
    <row r="230" spans="2:10" ht="29.25" customHeight="1" x14ac:dyDescent="0.2">
      <c r="B230" s="8" t="s">
        <v>8</v>
      </c>
      <c r="C230" s="8" t="s">
        <v>86</v>
      </c>
      <c r="D230" s="10" t="s">
        <v>1682</v>
      </c>
      <c r="E230" s="10" t="s">
        <v>1681</v>
      </c>
      <c r="F230" s="10" t="s">
        <v>1683</v>
      </c>
      <c r="G230" s="10" t="s">
        <v>1684</v>
      </c>
      <c r="H230" s="10" t="s">
        <v>2432</v>
      </c>
      <c r="I230" s="13">
        <f>IFERROR(IF(SEARCH(Searchbox,MasterTable[[#This Row],[Name]]),(1-(ROW()/10000)),""),"")</f>
        <v>0.97699999999999998</v>
      </c>
      <c r="J230" s="14">
        <f>IFERROR(RANK(MasterTable[[#This Row],[Search Value]],MasterTable[Search Value],0),"")</f>
        <v>224</v>
      </c>
    </row>
    <row r="231" spans="2:10" ht="29.25" customHeight="1" x14ac:dyDescent="0.2">
      <c r="B231" s="8" t="s">
        <v>8</v>
      </c>
      <c r="C231" s="8" t="s">
        <v>86</v>
      </c>
      <c r="D231" s="10" t="s">
        <v>1686</v>
      </c>
      <c r="E231" s="10" t="s">
        <v>1685</v>
      </c>
      <c r="F231" s="10" t="s">
        <v>1687</v>
      </c>
      <c r="G231" s="10" t="s">
        <v>1688</v>
      </c>
      <c r="H231" s="10" t="s">
        <v>2433</v>
      </c>
      <c r="I231" s="13">
        <f>IFERROR(IF(SEARCH(Searchbox,MasterTable[[#This Row],[Name]]),(1-(ROW()/10000)),""),"")</f>
        <v>0.97689999999999999</v>
      </c>
      <c r="J231" s="14">
        <f>IFERROR(RANK(MasterTable[[#This Row],[Search Value]],MasterTable[Search Value],0),"")</f>
        <v>225</v>
      </c>
    </row>
    <row r="232" spans="2:10" ht="29.25" customHeight="1" x14ac:dyDescent="0.2">
      <c r="B232" s="8" t="s">
        <v>8</v>
      </c>
      <c r="C232" s="8" t="s">
        <v>86</v>
      </c>
      <c r="D232" s="10" t="s">
        <v>1689</v>
      </c>
      <c r="E232" s="10" t="s">
        <v>1690</v>
      </c>
      <c r="F232" s="10" t="s">
        <v>2146</v>
      </c>
      <c r="G232" s="10" t="s">
        <v>1691</v>
      </c>
      <c r="H232" s="10" t="s">
        <v>2434</v>
      </c>
      <c r="I232" s="13">
        <f>IFERROR(IF(SEARCH(Searchbox,MasterTable[[#This Row],[Name]]),(1-(ROW()/10000)),""),"")</f>
        <v>0.9768</v>
      </c>
      <c r="J232" s="14">
        <f>IFERROR(RANK(MasterTable[[#This Row],[Search Value]],MasterTable[Search Value],0),"")</f>
        <v>226</v>
      </c>
    </row>
    <row r="233" spans="2:10" ht="29.25" customHeight="1" x14ac:dyDescent="0.2">
      <c r="B233" s="8" t="s">
        <v>8</v>
      </c>
      <c r="C233" s="8" t="s">
        <v>86</v>
      </c>
      <c r="D233" s="10" t="s">
        <v>1693</v>
      </c>
      <c r="E233" s="10" t="s">
        <v>1692</v>
      </c>
      <c r="F233" s="10" t="s">
        <v>2147</v>
      </c>
      <c r="G233" s="10" t="s">
        <v>1694</v>
      </c>
      <c r="H233" s="10" t="s">
        <v>2435</v>
      </c>
      <c r="I233" s="13">
        <f>IFERROR(IF(SEARCH(Searchbox,MasterTable[[#This Row],[Name]]),(1-(ROW()/10000)),""),"")</f>
        <v>0.97670000000000001</v>
      </c>
      <c r="J233" s="14">
        <f>IFERROR(RANK(MasterTable[[#This Row],[Search Value]],MasterTable[Search Value],0),"")</f>
        <v>227</v>
      </c>
    </row>
    <row r="234" spans="2:10" ht="29.25" customHeight="1" x14ac:dyDescent="0.2">
      <c r="B234" s="8" t="s">
        <v>8</v>
      </c>
      <c r="C234" s="8" t="s">
        <v>86</v>
      </c>
      <c r="D234" s="10" t="s">
        <v>1725</v>
      </c>
      <c r="E234" s="10" t="s">
        <v>1724</v>
      </c>
      <c r="F234" s="10" t="s">
        <v>1726</v>
      </c>
      <c r="G234" s="10" t="s">
        <v>117</v>
      </c>
      <c r="H234" s="10" t="s">
        <v>2440</v>
      </c>
      <c r="I234" s="13">
        <f>IFERROR(IF(SEARCH(Searchbox,MasterTable[[#This Row],[Name]]),(1-(ROW()/10000)),""),"")</f>
        <v>0.97660000000000002</v>
      </c>
      <c r="J234" s="14">
        <f>IFERROR(RANK(MasterTable[[#This Row],[Search Value]],MasterTable[Search Value],0),"")</f>
        <v>228</v>
      </c>
    </row>
    <row r="235" spans="2:10" ht="29.25" customHeight="1" x14ac:dyDescent="0.2">
      <c r="B235" s="8" t="s">
        <v>8</v>
      </c>
      <c r="C235" s="8" t="s">
        <v>86</v>
      </c>
      <c r="D235" s="10" t="s">
        <v>2483</v>
      </c>
      <c r="E235" s="10" t="s">
        <v>2482</v>
      </c>
      <c r="F235" s="10" t="s">
        <v>2484</v>
      </c>
      <c r="G235" s="10" t="s">
        <v>117</v>
      </c>
      <c r="H235" s="10" t="s">
        <v>2485</v>
      </c>
      <c r="I235" s="13">
        <f>IFERROR(IF(SEARCH(Searchbox,MasterTable[[#This Row],[Name]]),(1-(ROW()/10000)),""),"")</f>
        <v>0.97650000000000003</v>
      </c>
      <c r="J235" s="14">
        <f>IFERROR(RANK(MasterTable[[#This Row],[Search Value]],MasterTable[Search Value],0),"")</f>
        <v>229</v>
      </c>
    </row>
    <row r="236" spans="2:10" ht="29.25" customHeight="1" x14ac:dyDescent="0.2">
      <c r="B236" s="8" t="s">
        <v>8</v>
      </c>
      <c r="C236" s="8" t="s">
        <v>86</v>
      </c>
      <c r="D236" s="10" t="s">
        <v>2496</v>
      </c>
      <c r="E236" s="10" t="s">
        <v>2495</v>
      </c>
      <c r="F236" s="10" t="s">
        <v>2497</v>
      </c>
      <c r="G236" s="10" t="s">
        <v>2498</v>
      </c>
      <c r="H236" s="10" t="s">
        <v>2499</v>
      </c>
      <c r="I236" s="13">
        <f>IFERROR(IF(SEARCH(Searchbox,MasterTable[[#This Row],[Name]]),(1-(ROW()/10000)),""),"")</f>
        <v>0.97640000000000005</v>
      </c>
      <c r="J236" s="14">
        <f>IFERROR(RANK(MasterTable[[#This Row],[Search Value]],MasterTable[Search Value],0),"")</f>
        <v>230</v>
      </c>
    </row>
    <row r="237" spans="2:10" ht="29.25" customHeight="1" x14ac:dyDescent="0.2">
      <c r="B237" s="8" t="s">
        <v>8</v>
      </c>
      <c r="C237" s="8" t="s">
        <v>86</v>
      </c>
      <c r="D237" s="10" t="s">
        <v>2501</v>
      </c>
      <c r="E237" s="10" t="s">
        <v>2500</v>
      </c>
      <c r="F237" s="10" t="s">
        <v>2502</v>
      </c>
      <c r="G237" s="10" t="s">
        <v>117</v>
      </c>
      <c r="H237" s="10" t="s">
        <v>2503</v>
      </c>
      <c r="I237" s="13">
        <f>IFERROR(IF(SEARCH(Searchbox,MasterTable[[#This Row],[Name]]),(1-(ROW()/10000)),""),"")</f>
        <v>0.97629999999999995</v>
      </c>
      <c r="J237" s="14">
        <f>IFERROR(RANK(MasterTable[[#This Row],[Search Value]],MasterTable[Search Value],0),"")</f>
        <v>231</v>
      </c>
    </row>
    <row r="238" spans="2:10" ht="29.25" customHeight="1" x14ac:dyDescent="0.2">
      <c r="B238" s="8" t="s">
        <v>8</v>
      </c>
      <c r="C238" s="8" t="s">
        <v>86</v>
      </c>
      <c r="D238" s="10" t="s">
        <v>2510</v>
      </c>
      <c r="E238" s="10" t="s">
        <v>2509</v>
      </c>
      <c r="F238" s="10" t="s">
        <v>2511</v>
      </c>
      <c r="G238" s="10" t="s">
        <v>117</v>
      </c>
      <c r="H238" s="10" t="s">
        <v>2512</v>
      </c>
      <c r="I238" s="13">
        <f>IFERROR(IF(SEARCH(Searchbox,MasterTable[[#This Row],[Name]]),(1-(ROW()/10000)),""),"")</f>
        <v>0.97619999999999996</v>
      </c>
      <c r="J238" s="14">
        <f>IFERROR(RANK(MasterTable[[#This Row],[Search Value]],MasterTable[Search Value],0),"")</f>
        <v>232</v>
      </c>
    </row>
    <row r="239" spans="2:10" ht="29.25" customHeight="1" x14ac:dyDescent="0.2">
      <c r="B239" s="8" t="s">
        <v>8</v>
      </c>
      <c r="C239" s="8" t="s">
        <v>86</v>
      </c>
      <c r="D239" s="10" t="s">
        <v>2514</v>
      </c>
      <c r="E239" s="10" t="s">
        <v>2513</v>
      </c>
      <c r="F239" s="10" t="s">
        <v>2515</v>
      </c>
      <c r="G239" s="10" t="s">
        <v>2516</v>
      </c>
      <c r="H239" s="10" t="s">
        <v>2517</v>
      </c>
      <c r="I239" s="13">
        <f>IFERROR(IF(SEARCH(Searchbox,MasterTable[[#This Row],[Name]]),(1-(ROW()/10000)),""),"")</f>
        <v>0.97609999999999997</v>
      </c>
      <c r="J239" s="14">
        <f>IFERROR(RANK(MasterTable[[#This Row],[Search Value]],MasterTable[Search Value],0),"")</f>
        <v>233</v>
      </c>
    </row>
    <row r="240" spans="2:10" ht="29.25" customHeight="1" x14ac:dyDescent="0.2">
      <c r="B240" s="8" t="s">
        <v>8</v>
      </c>
      <c r="C240" s="8" t="s">
        <v>86</v>
      </c>
      <c r="D240" s="10" t="s">
        <v>2541</v>
      </c>
      <c r="E240" s="10" t="s">
        <v>2542</v>
      </c>
      <c r="F240" s="10" t="s">
        <v>2545</v>
      </c>
      <c r="G240" s="10" t="s">
        <v>2544</v>
      </c>
      <c r="H240" s="10" t="s">
        <v>2543</v>
      </c>
      <c r="I240" s="13">
        <f>IFERROR(IF(SEARCH(Searchbox,MasterTable[[#This Row],[Name]]),(1-(ROW()/10000)),""),"")</f>
        <v>0.97599999999999998</v>
      </c>
      <c r="J240" s="14">
        <f>IFERROR(RANK(MasterTable[[#This Row],[Search Value]],MasterTable[Search Value],0),"")</f>
        <v>234</v>
      </c>
    </row>
    <row r="241" spans="2:10" ht="29.25" customHeight="1" x14ac:dyDescent="0.2">
      <c r="B241" s="8" t="s">
        <v>8</v>
      </c>
      <c r="C241" s="8" t="s">
        <v>27</v>
      </c>
      <c r="D241" s="10" t="s">
        <v>1650</v>
      </c>
      <c r="E241" s="10" t="s">
        <v>1649</v>
      </c>
      <c r="F241" s="10" t="s">
        <v>2142</v>
      </c>
      <c r="G241" s="10" t="s">
        <v>1651</v>
      </c>
      <c r="H241" s="10" t="s">
        <v>1652</v>
      </c>
      <c r="I241" s="13">
        <f>IFERROR(IF(SEARCH(Searchbox,MasterTable[[#This Row],[Name]]),(1-(ROW()/10000)),""),"")</f>
        <v>0.97589999999999999</v>
      </c>
      <c r="J241" s="14">
        <f>IFERROR(RANK(MasterTable[[#This Row],[Search Value]],MasterTable[Search Value],0),"")</f>
        <v>235</v>
      </c>
    </row>
    <row r="242" spans="2:10" ht="29.25" customHeight="1" x14ac:dyDescent="0.2">
      <c r="B242" s="8" t="s">
        <v>8</v>
      </c>
      <c r="C242" s="8" t="s">
        <v>27</v>
      </c>
      <c r="D242" s="10" t="s">
        <v>1654</v>
      </c>
      <c r="E242" s="10" t="s">
        <v>1653</v>
      </c>
      <c r="F242" s="10" t="s">
        <v>2143</v>
      </c>
      <c r="G242" s="10" t="s">
        <v>1655</v>
      </c>
      <c r="H242" s="10" t="s">
        <v>1656</v>
      </c>
      <c r="I242" s="13">
        <f>IFERROR(IF(SEARCH(Searchbox,MasterTable[[#This Row],[Name]]),(1-(ROW()/10000)),""),"")</f>
        <v>0.9758</v>
      </c>
      <c r="J242" s="14">
        <f>IFERROR(RANK(MasterTable[[#This Row],[Search Value]],MasterTable[Search Value],0),"")</f>
        <v>236</v>
      </c>
    </row>
    <row r="243" spans="2:10" ht="29.25" customHeight="1" x14ac:dyDescent="0.2">
      <c r="B243" s="8" t="s">
        <v>8</v>
      </c>
      <c r="C243" s="8" t="s">
        <v>27</v>
      </c>
      <c r="D243" s="10" t="s">
        <v>1658</v>
      </c>
      <c r="E243" s="10" t="s">
        <v>1657</v>
      </c>
      <c r="F243" s="10" t="s">
        <v>1659</v>
      </c>
      <c r="G243" s="10" t="s">
        <v>1660</v>
      </c>
      <c r="H243" s="10" t="s">
        <v>2428</v>
      </c>
      <c r="I243" s="13">
        <f>IFERROR(IF(SEARCH(Searchbox,MasterTable[[#This Row],[Name]]),(1-(ROW()/10000)),""),"")</f>
        <v>0.97570000000000001</v>
      </c>
      <c r="J243" s="14">
        <f>IFERROR(RANK(MasterTable[[#This Row],[Search Value]],MasterTable[Search Value],0),"")</f>
        <v>237</v>
      </c>
    </row>
    <row r="244" spans="2:10" ht="29.25" customHeight="1" x14ac:dyDescent="0.2">
      <c r="B244" s="8" t="s">
        <v>8</v>
      </c>
      <c r="C244" s="8" t="s">
        <v>27</v>
      </c>
      <c r="D244" s="10" t="s">
        <v>1662</v>
      </c>
      <c r="E244" s="10" t="s">
        <v>1661</v>
      </c>
      <c r="F244" s="10" t="s">
        <v>2144</v>
      </c>
      <c r="G244" s="10" t="s">
        <v>1663</v>
      </c>
      <c r="H244" s="10" t="s">
        <v>2429</v>
      </c>
      <c r="I244" s="13">
        <f>IFERROR(IF(SEARCH(Searchbox,MasterTable[[#This Row],[Name]]),(1-(ROW()/10000)),""),"")</f>
        <v>0.97560000000000002</v>
      </c>
      <c r="J244" s="14">
        <f>IFERROR(RANK(MasterTable[[#This Row],[Search Value]],MasterTable[Search Value],0),"")</f>
        <v>238</v>
      </c>
    </row>
    <row r="245" spans="2:10" ht="29.25" customHeight="1" x14ac:dyDescent="0.2">
      <c r="B245" s="8" t="s">
        <v>8</v>
      </c>
      <c r="C245" s="8" t="s">
        <v>85</v>
      </c>
      <c r="D245" s="10" t="s">
        <v>1665</v>
      </c>
      <c r="E245" s="10" t="s">
        <v>1664</v>
      </c>
      <c r="F245" s="10" t="s">
        <v>2145</v>
      </c>
      <c r="G245" s="10" t="s">
        <v>1666</v>
      </c>
      <c r="H245" s="10" t="s">
        <v>1667</v>
      </c>
      <c r="I245" s="13">
        <f>IFERROR(IF(SEARCH(Searchbox,MasterTable[[#This Row],[Name]]),(1-(ROW()/10000)),""),"")</f>
        <v>0.97550000000000003</v>
      </c>
      <c r="J245" s="14">
        <f>IFERROR(RANK(MasterTable[[#This Row],[Search Value]],MasterTable[Search Value],0),"")</f>
        <v>239</v>
      </c>
    </row>
    <row r="246" spans="2:10" ht="29.25" customHeight="1" x14ac:dyDescent="0.2">
      <c r="B246" s="8" t="s">
        <v>8</v>
      </c>
      <c r="C246" s="8" t="s">
        <v>85</v>
      </c>
      <c r="D246" s="10" t="s">
        <v>1669</v>
      </c>
      <c r="E246" s="10" t="s">
        <v>1668</v>
      </c>
      <c r="F246" s="10" t="s">
        <v>1670</v>
      </c>
      <c r="G246" s="10" t="s">
        <v>117</v>
      </c>
      <c r="H246" s="10" t="s">
        <v>2430</v>
      </c>
      <c r="I246" s="13">
        <f>IFERROR(IF(SEARCH(Searchbox,MasterTable[[#This Row],[Name]]),(1-(ROW()/10000)),""),"")</f>
        <v>0.97540000000000004</v>
      </c>
      <c r="J246" s="14">
        <f>IFERROR(RANK(MasterTable[[#This Row],[Search Value]],MasterTable[Search Value],0),"")</f>
        <v>240</v>
      </c>
    </row>
    <row r="247" spans="2:10" ht="29.25" customHeight="1" x14ac:dyDescent="0.2">
      <c r="B247" s="8" t="s">
        <v>8</v>
      </c>
      <c r="C247" s="8" t="s">
        <v>85</v>
      </c>
      <c r="D247" s="10" t="s">
        <v>1672</v>
      </c>
      <c r="E247" s="10" t="s">
        <v>1671</v>
      </c>
      <c r="F247" s="10" t="s">
        <v>1673</v>
      </c>
      <c r="G247" s="10" t="s">
        <v>1674</v>
      </c>
      <c r="H247" s="10" t="s">
        <v>2431</v>
      </c>
      <c r="I247" s="13">
        <f>IFERROR(IF(SEARCH(Searchbox,MasterTable[[#This Row],[Name]]),(1-(ROW()/10000)),""),"")</f>
        <v>0.97530000000000006</v>
      </c>
      <c r="J247" s="14">
        <f>IFERROR(RANK(MasterTable[[#This Row],[Search Value]],MasterTable[Search Value],0),"")</f>
        <v>241</v>
      </c>
    </row>
    <row r="248" spans="2:10" ht="29.25" customHeight="1" x14ac:dyDescent="0.2">
      <c r="B248" s="8" t="s">
        <v>8</v>
      </c>
      <c r="C248" s="8" t="s">
        <v>85</v>
      </c>
      <c r="D248" s="10" t="s">
        <v>1676</v>
      </c>
      <c r="E248" s="10" t="s">
        <v>1675</v>
      </c>
      <c r="F248" s="10" t="s">
        <v>1677</v>
      </c>
      <c r="G248" s="10" t="s">
        <v>1678</v>
      </c>
      <c r="H248" s="10" t="s">
        <v>1679</v>
      </c>
      <c r="I248" s="13">
        <f>IFERROR(IF(SEARCH(Searchbox,MasterTable[[#This Row],[Name]]),(1-(ROW()/10000)),""),"")</f>
        <v>0.97519999999999996</v>
      </c>
      <c r="J248" s="14">
        <f>IFERROR(RANK(MasterTable[[#This Row],[Search Value]],MasterTable[Search Value],0),"")</f>
        <v>242</v>
      </c>
    </row>
    <row r="249" spans="2:10" ht="29.25" customHeight="1" x14ac:dyDescent="0.2">
      <c r="B249" s="8" t="s">
        <v>8</v>
      </c>
      <c r="C249" s="8" t="s">
        <v>2531</v>
      </c>
      <c r="D249" s="10" t="s">
        <v>1699</v>
      </c>
      <c r="E249" s="10" t="s">
        <v>1698</v>
      </c>
      <c r="F249" s="10" t="s">
        <v>1695</v>
      </c>
      <c r="G249" s="10" t="s">
        <v>1696</v>
      </c>
      <c r="H249" s="10" t="s">
        <v>1697</v>
      </c>
      <c r="I249" s="13">
        <f>IFERROR(IF(SEARCH(Searchbox,MasterTable[[#This Row],[Name]]),(1-(ROW()/10000)),""),"")</f>
        <v>0.97509999999999997</v>
      </c>
      <c r="J249" s="14">
        <f>IFERROR(RANK(MasterTable[[#This Row],[Search Value]],MasterTable[Search Value],0),"")</f>
        <v>243</v>
      </c>
    </row>
    <row r="250" spans="2:10" ht="29.25" customHeight="1" x14ac:dyDescent="0.2">
      <c r="B250" s="8" t="s">
        <v>8</v>
      </c>
      <c r="C250" s="8" t="s">
        <v>2531</v>
      </c>
      <c r="D250" s="10" t="s">
        <v>1701</v>
      </c>
      <c r="E250" s="10" t="s">
        <v>1700</v>
      </c>
      <c r="F250" s="10" t="s">
        <v>2148</v>
      </c>
      <c r="G250" s="10" t="s">
        <v>1702</v>
      </c>
      <c r="H250" s="10" t="s">
        <v>1703</v>
      </c>
      <c r="I250" s="13">
        <f>IFERROR(IF(SEARCH(Searchbox,MasterTable[[#This Row],[Name]]),(1-(ROW()/10000)),""),"")</f>
        <v>0.97499999999999998</v>
      </c>
      <c r="J250" s="14">
        <f>IFERROR(RANK(MasterTable[[#This Row],[Search Value]],MasterTable[Search Value],0),"")</f>
        <v>244</v>
      </c>
    </row>
    <row r="251" spans="2:10" ht="29.25" customHeight="1" x14ac:dyDescent="0.2">
      <c r="B251" s="8" t="s">
        <v>8</v>
      </c>
      <c r="C251" s="8" t="s">
        <v>2531</v>
      </c>
      <c r="D251" s="10" t="s">
        <v>1705</v>
      </c>
      <c r="E251" s="10" t="s">
        <v>1704</v>
      </c>
      <c r="F251" s="10" t="s">
        <v>1706</v>
      </c>
      <c r="G251" s="10" t="s">
        <v>1707</v>
      </c>
      <c r="H251" s="10" t="s">
        <v>1708</v>
      </c>
      <c r="I251" s="13">
        <f>IFERROR(IF(SEARCH(Searchbox,MasterTable[[#This Row],[Name]]),(1-(ROW()/10000)),""),"")</f>
        <v>0.97489999999999999</v>
      </c>
      <c r="J251" s="14">
        <f>IFERROR(RANK(MasterTable[[#This Row],[Search Value]],MasterTable[Search Value],0),"")</f>
        <v>245</v>
      </c>
    </row>
    <row r="252" spans="2:10" ht="29.25" customHeight="1" x14ac:dyDescent="0.2">
      <c r="B252" s="8" t="s">
        <v>8</v>
      </c>
      <c r="C252" s="8" t="s">
        <v>2531</v>
      </c>
      <c r="D252" s="10" t="s">
        <v>1710</v>
      </c>
      <c r="E252" s="10" t="s">
        <v>1709</v>
      </c>
      <c r="F252" s="10" t="s">
        <v>2149</v>
      </c>
      <c r="G252" s="10" t="s">
        <v>1711</v>
      </c>
      <c r="H252" s="10" t="s">
        <v>2436</v>
      </c>
      <c r="I252" s="13">
        <f>IFERROR(IF(SEARCH(Searchbox,MasterTable[[#This Row],[Name]]),(1-(ROW()/10000)),""),"")</f>
        <v>0.9748</v>
      </c>
      <c r="J252" s="14">
        <f>IFERROR(RANK(MasterTable[[#This Row],[Search Value]],MasterTable[Search Value],0),"")</f>
        <v>246</v>
      </c>
    </row>
    <row r="253" spans="2:10" ht="29.25" customHeight="1" x14ac:dyDescent="0.2">
      <c r="B253" s="8" t="s">
        <v>8</v>
      </c>
      <c r="C253" s="8" t="s">
        <v>2531</v>
      </c>
      <c r="D253" s="10" t="s">
        <v>1713</v>
      </c>
      <c r="E253" s="10" t="s">
        <v>1712</v>
      </c>
      <c r="F253" s="10" t="s">
        <v>1714</v>
      </c>
      <c r="G253" s="10" t="s">
        <v>1715</v>
      </c>
      <c r="H253" s="10" t="s">
        <v>2437</v>
      </c>
      <c r="I253" s="13">
        <f>IFERROR(IF(SEARCH(Searchbox,MasterTable[[#This Row],[Name]]),(1-(ROW()/10000)),""),"")</f>
        <v>0.97470000000000001</v>
      </c>
      <c r="J253" s="14">
        <f>IFERROR(RANK(MasterTable[[#This Row],[Search Value]],MasterTable[Search Value],0),"")</f>
        <v>247</v>
      </c>
    </row>
    <row r="254" spans="2:10" ht="29.25" customHeight="1" x14ac:dyDescent="0.2">
      <c r="B254" s="8" t="s">
        <v>8</v>
      </c>
      <c r="C254" s="8" t="s">
        <v>2531</v>
      </c>
      <c r="D254" s="10" t="s">
        <v>1719</v>
      </c>
      <c r="E254" s="10" t="s">
        <v>1716</v>
      </c>
      <c r="F254" s="10" t="s">
        <v>1717</v>
      </c>
      <c r="G254" s="10" t="s">
        <v>1718</v>
      </c>
      <c r="H254" s="10" t="s">
        <v>2438</v>
      </c>
      <c r="I254" s="13">
        <f>IFERROR(IF(SEARCH(Searchbox,MasterTable[[#This Row],[Name]]),(1-(ROW()/10000)),""),"")</f>
        <v>0.97460000000000002</v>
      </c>
      <c r="J254" s="14">
        <f>IFERROR(RANK(MasterTable[[#This Row],[Search Value]],MasterTable[Search Value],0),"")</f>
        <v>248</v>
      </c>
    </row>
    <row r="255" spans="2:10" ht="29.25" customHeight="1" x14ac:dyDescent="0.2">
      <c r="B255" s="8" t="s">
        <v>8</v>
      </c>
      <c r="C255" s="8" t="s">
        <v>2531</v>
      </c>
      <c r="D255" s="10" t="s">
        <v>1722</v>
      </c>
      <c r="E255" s="10" t="s">
        <v>1720</v>
      </c>
      <c r="F255" s="10" t="s">
        <v>1721</v>
      </c>
      <c r="G255" s="10" t="s">
        <v>1723</v>
      </c>
      <c r="H255" s="10" t="s">
        <v>2439</v>
      </c>
      <c r="I255" s="13">
        <f>IFERROR(IF(SEARCH(Searchbox,MasterTable[[#This Row],[Name]]),(1-(ROW()/10000)),""),"")</f>
        <v>0.97450000000000003</v>
      </c>
      <c r="J255" s="14">
        <f>IFERROR(RANK(MasterTable[[#This Row],[Search Value]],MasterTable[Search Value],0),"")</f>
        <v>249</v>
      </c>
    </row>
    <row r="256" spans="2:10" ht="29.25" customHeight="1" x14ac:dyDescent="0.2">
      <c r="B256" s="8" t="s">
        <v>8</v>
      </c>
      <c r="C256" s="8" t="s">
        <v>2531</v>
      </c>
      <c r="D256" s="10" t="s">
        <v>2487</v>
      </c>
      <c r="E256" s="10" t="s">
        <v>2486</v>
      </c>
      <c r="F256" s="10" t="s">
        <v>2488</v>
      </c>
      <c r="G256" s="10" t="s">
        <v>2489</v>
      </c>
      <c r="H256" s="10" t="s">
        <v>2490</v>
      </c>
      <c r="I256" s="13">
        <f>IFERROR(IF(SEARCH(Searchbox,MasterTable[[#This Row],[Name]]),(1-(ROW()/10000)),""),"")</f>
        <v>0.97440000000000004</v>
      </c>
      <c r="J256" s="14">
        <f>IFERROR(RANK(MasterTable[[#This Row],[Search Value]],MasterTable[Search Value],0),"")</f>
        <v>250</v>
      </c>
    </row>
    <row r="257" spans="2:10" ht="29.25" customHeight="1" x14ac:dyDescent="0.2">
      <c r="B257" s="8" t="s">
        <v>8</v>
      </c>
      <c r="C257" s="8" t="s">
        <v>2531</v>
      </c>
      <c r="D257" s="10" t="s">
        <v>2492</v>
      </c>
      <c r="E257" s="10" t="s">
        <v>2491</v>
      </c>
      <c r="F257" s="10" t="s">
        <v>2493</v>
      </c>
      <c r="G257" s="10" t="s">
        <v>117</v>
      </c>
      <c r="H257" s="10" t="s">
        <v>2494</v>
      </c>
      <c r="I257" s="13">
        <f>IFERROR(IF(SEARCH(Searchbox,MasterTable[[#This Row],[Name]]),(1-(ROW()/10000)),""),"")</f>
        <v>0.97429999999999994</v>
      </c>
      <c r="J257" s="14">
        <f>IFERROR(RANK(MasterTable[[#This Row],[Search Value]],MasterTable[Search Value],0),"")</f>
        <v>251</v>
      </c>
    </row>
    <row r="258" spans="2:10" ht="29.25" customHeight="1" x14ac:dyDescent="0.2">
      <c r="B258" s="8" t="s">
        <v>8</v>
      </c>
      <c r="C258" s="8" t="s">
        <v>2531</v>
      </c>
      <c r="D258" s="10" t="s">
        <v>2505</v>
      </c>
      <c r="E258" s="10" t="s">
        <v>2504</v>
      </c>
      <c r="F258" s="10" t="s">
        <v>2506</v>
      </c>
      <c r="G258" s="10" t="s">
        <v>2507</v>
      </c>
      <c r="H258" s="10" t="s">
        <v>2508</v>
      </c>
      <c r="I258" s="13">
        <f>IFERROR(IF(SEARCH(Searchbox,MasterTable[[#This Row],[Name]]),(1-(ROW()/10000)),""),"")</f>
        <v>0.97419999999999995</v>
      </c>
      <c r="J258" s="14">
        <f>IFERROR(RANK(MasterTable[[#This Row],[Search Value]],MasterTable[Search Value],0),"")</f>
        <v>252</v>
      </c>
    </row>
    <row r="259" spans="2:10" ht="29.25" customHeight="1" x14ac:dyDescent="0.2">
      <c r="B259" s="8" t="s">
        <v>3</v>
      </c>
      <c r="C259" s="8" t="s">
        <v>1322</v>
      </c>
      <c r="D259" s="10" t="s">
        <v>1547</v>
      </c>
      <c r="E259" s="10" t="s">
        <v>1549</v>
      </c>
      <c r="F259" s="10" t="s">
        <v>117</v>
      </c>
      <c r="G259" s="10" t="s">
        <v>1548</v>
      </c>
      <c r="H259" s="10" t="s">
        <v>117</v>
      </c>
      <c r="I259" s="13">
        <f>IFERROR(IF(SEARCH(Searchbox,MasterTable[[#This Row],[Name]]),(1-(ROW()/10000)),""),"")</f>
        <v>0.97409999999999997</v>
      </c>
      <c r="J259" s="14">
        <f>IFERROR(RANK(MasterTable[[#This Row],[Search Value]],MasterTable[Search Value],0),"")</f>
        <v>253</v>
      </c>
    </row>
    <row r="260" spans="2:10" ht="29.25" customHeight="1" x14ac:dyDescent="0.2">
      <c r="B260" s="8" t="s">
        <v>3</v>
      </c>
      <c r="C260" s="8" t="s">
        <v>1322</v>
      </c>
      <c r="D260" s="10" t="s">
        <v>1266</v>
      </c>
      <c r="E260" s="10" t="s">
        <v>1265</v>
      </c>
      <c r="F260" s="10" t="s">
        <v>117</v>
      </c>
      <c r="G260" s="10" t="s">
        <v>1267</v>
      </c>
      <c r="H260" s="10" t="s">
        <v>117</v>
      </c>
      <c r="I260" s="13">
        <f>IFERROR(IF(SEARCH(Searchbox,MasterTable[[#This Row],[Name]]),(1-(ROW()/10000)),""),"")</f>
        <v>0.97399999999999998</v>
      </c>
      <c r="J260" s="14">
        <f>IFERROR(RANK(MasterTable[[#This Row],[Search Value]],MasterTable[Search Value],0),"")</f>
        <v>254</v>
      </c>
    </row>
    <row r="261" spans="2:10" ht="29.25" customHeight="1" x14ac:dyDescent="0.2">
      <c r="B261" s="8" t="s">
        <v>3</v>
      </c>
      <c r="C261" s="8" t="s">
        <v>1322</v>
      </c>
      <c r="D261" s="10" t="s">
        <v>1268</v>
      </c>
      <c r="E261" s="10" t="s">
        <v>1269</v>
      </c>
      <c r="F261" s="10" t="s">
        <v>2093</v>
      </c>
      <c r="G261" s="10" t="s">
        <v>1270</v>
      </c>
      <c r="H261" s="10" t="s">
        <v>117</v>
      </c>
      <c r="I261" s="13">
        <f>IFERROR(IF(SEARCH(Searchbox,MasterTable[[#This Row],[Name]]),(1-(ROW()/10000)),""),"")</f>
        <v>0.97389999999999999</v>
      </c>
      <c r="J261" s="14">
        <f>IFERROR(RANK(MasterTable[[#This Row],[Search Value]],MasterTable[Search Value],0),"")</f>
        <v>255</v>
      </c>
    </row>
    <row r="262" spans="2:10" ht="29.25" customHeight="1" x14ac:dyDescent="0.2">
      <c r="B262" s="8" t="s">
        <v>3</v>
      </c>
      <c r="C262" s="8" t="s">
        <v>1322</v>
      </c>
      <c r="D262" s="10" t="s">
        <v>1272</v>
      </c>
      <c r="E262" s="10" t="s">
        <v>1271</v>
      </c>
      <c r="F262" s="10" t="s">
        <v>1273</v>
      </c>
      <c r="G262" s="10" t="s">
        <v>1274</v>
      </c>
      <c r="H262" s="10" t="s">
        <v>2366</v>
      </c>
      <c r="I262" s="13">
        <f>IFERROR(IF(SEARCH(Searchbox,MasterTable[[#This Row],[Name]]),(1-(ROW()/10000)),""),"")</f>
        <v>0.9738</v>
      </c>
      <c r="J262" s="14">
        <f>IFERROR(RANK(MasterTable[[#This Row],[Search Value]],MasterTable[Search Value],0),"")</f>
        <v>256</v>
      </c>
    </row>
    <row r="263" spans="2:10" ht="29.25" customHeight="1" x14ac:dyDescent="0.2">
      <c r="B263" s="8" t="s">
        <v>3</v>
      </c>
      <c r="C263" s="8" t="s">
        <v>1322</v>
      </c>
      <c r="D263" s="10" t="s">
        <v>1276</v>
      </c>
      <c r="E263" s="10" t="s">
        <v>1275</v>
      </c>
      <c r="F263" s="10" t="s">
        <v>2094</v>
      </c>
      <c r="G263" s="10" t="s">
        <v>1283</v>
      </c>
      <c r="H263" s="10" t="s">
        <v>2367</v>
      </c>
      <c r="I263" s="13">
        <f>IFERROR(IF(SEARCH(Searchbox,MasterTable[[#This Row],[Name]]),(1-(ROW()/10000)),""),"")</f>
        <v>0.97370000000000001</v>
      </c>
      <c r="J263" s="14">
        <f>IFERROR(RANK(MasterTable[[#This Row],[Search Value]],MasterTable[Search Value],0),"")</f>
        <v>257</v>
      </c>
    </row>
    <row r="264" spans="2:10" ht="29.25" customHeight="1" x14ac:dyDescent="0.2">
      <c r="B264" s="8" t="s">
        <v>3</v>
      </c>
      <c r="C264" s="8" t="s">
        <v>1322</v>
      </c>
      <c r="D264" s="10" t="s">
        <v>1278</v>
      </c>
      <c r="E264" s="10" t="s">
        <v>1277</v>
      </c>
      <c r="F264" s="10" t="s">
        <v>2095</v>
      </c>
      <c r="G264" s="10" t="s">
        <v>1279</v>
      </c>
      <c r="H264" s="10" t="s">
        <v>2368</v>
      </c>
      <c r="I264" s="13">
        <f>IFERROR(IF(SEARCH(Searchbox,MasterTable[[#This Row],[Name]]),(1-(ROW()/10000)),""),"")</f>
        <v>0.97360000000000002</v>
      </c>
      <c r="J264" s="14">
        <f>IFERROR(RANK(MasterTable[[#This Row],[Search Value]],MasterTable[Search Value],0),"")</f>
        <v>258</v>
      </c>
    </row>
    <row r="265" spans="2:10" ht="29.25" customHeight="1" x14ac:dyDescent="0.2">
      <c r="B265" s="8" t="s">
        <v>3</v>
      </c>
      <c r="C265" s="8" t="s">
        <v>1322</v>
      </c>
      <c r="D265" s="10" t="s">
        <v>1281</v>
      </c>
      <c r="E265" s="10" t="s">
        <v>1280</v>
      </c>
      <c r="F265" s="10" t="s">
        <v>2096</v>
      </c>
      <c r="G265" s="10" t="s">
        <v>1282</v>
      </c>
      <c r="H265" s="10" t="s">
        <v>2369</v>
      </c>
      <c r="I265" s="13">
        <f>IFERROR(IF(SEARCH(Searchbox,MasterTable[[#This Row],[Name]]),(1-(ROW()/10000)),""),"")</f>
        <v>0.97350000000000003</v>
      </c>
      <c r="J265" s="14">
        <f>IFERROR(RANK(MasterTable[[#This Row],[Search Value]],MasterTable[Search Value],0),"")</f>
        <v>259</v>
      </c>
    </row>
    <row r="266" spans="2:10" ht="29.25" customHeight="1" x14ac:dyDescent="0.2">
      <c r="B266" s="8" t="s">
        <v>3</v>
      </c>
      <c r="C266" s="8" t="s">
        <v>1322</v>
      </c>
      <c r="D266" s="10" t="s">
        <v>1285</v>
      </c>
      <c r="E266" s="10" t="s">
        <v>1284</v>
      </c>
      <c r="F266" s="10" t="s">
        <v>1287</v>
      </c>
      <c r="G266" s="10" t="s">
        <v>1286</v>
      </c>
      <c r="H266" s="10" t="s">
        <v>2370</v>
      </c>
      <c r="I266" s="13">
        <f>IFERROR(IF(SEARCH(Searchbox,MasterTable[[#This Row],[Name]]),(1-(ROW()/10000)),""),"")</f>
        <v>0.97340000000000004</v>
      </c>
      <c r="J266" s="14">
        <f>IFERROR(RANK(MasterTable[[#This Row],[Search Value]],MasterTable[Search Value],0),"")</f>
        <v>260</v>
      </c>
    </row>
    <row r="267" spans="2:10" ht="29.25" customHeight="1" x14ac:dyDescent="0.2">
      <c r="B267" s="8" t="s">
        <v>3</v>
      </c>
      <c r="C267" s="8" t="s">
        <v>1322</v>
      </c>
      <c r="D267" s="10" t="s">
        <v>1289</v>
      </c>
      <c r="E267" s="10" t="s">
        <v>1288</v>
      </c>
      <c r="F267" s="10" t="s">
        <v>117</v>
      </c>
      <c r="G267" s="10" t="s">
        <v>1290</v>
      </c>
      <c r="H267" s="10" t="s">
        <v>2371</v>
      </c>
      <c r="I267" s="13">
        <f>IFERROR(IF(SEARCH(Searchbox,MasterTable[[#This Row],[Name]]),(1-(ROW()/10000)),""),"")</f>
        <v>0.97330000000000005</v>
      </c>
      <c r="J267" s="14">
        <f>IFERROR(RANK(MasterTable[[#This Row],[Search Value]],MasterTable[Search Value],0),"")</f>
        <v>261</v>
      </c>
    </row>
    <row r="268" spans="2:10" ht="29.25" customHeight="1" x14ac:dyDescent="0.2">
      <c r="B268" s="8" t="s">
        <v>3</v>
      </c>
      <c r="C268" s="8" t="s">
        <v>1322</v>
      </c>
      <c r="D268" s="10" t="s">
        <v>1291</v>
      </c>
      <c r="E268" s="10" t="s">
        <v>1292</v>
      </c>
      <c r="F268" s="10" t="s">
        <v>2097</v>
      </c>
      <c r="G268" s="10" t="s">
        <v>1293</v>
      </c>
      <c r="H268" s="10" t="s">
        <v>2372</v>
      </c>
      <c r="I268" s="13">
        <f>IFERROR(IF(SEARCH(Searchbox,MasterTable[[#This Row],[Name]]),(1-(ROW()/10000)),""),"")</f>
        <v>0.97319999999999995</v>
      </c>
      <c r="J268" s="14">
        <f>IFERROR(RANK(MasterTable[[#This Row],[Search Value]],MasterTable[Search Value],0),"")</f>
        <v>262</v>
      </c>
    </row>
    <row r="269" spans="2:10" ht="29.25" customHeight="1" x14ac:dyDescent="0.2">
      <c r="B269" s="8" t="s">
        <v>3</v>
      </c>
      <c r="C269" s="8" t="s">
        <v>1322</v>
      </c>
      <c r="D269" s="10" t="s">
        <v>1295</v>
      </c>
      <c r="E269" s="10" t="s">
        <v>1294</v>
      </c>
      <c r="F269" s="10" t="s">
        <v>2098</v>
      </c>
      <c r="G269" s="10" t="s">
        <v>1296</v>
      </c>
      <c r="H269" s="10" t="s">
        <v>2373</v>
      </c>
      <c r="I269" s="13">
        <f>IFERROR(IF(SEARCH(Searchbox,MasterTable[[#This Row],[Name]]),(1-(ROW()/10000)),""),"")</f>
        <v>0.97309999999999997</v>
      </c>
      <c r="J269" s="14">
        <f>IFERROR(RANK(MasterTable[[#This Row],[Search Value]],MasterTable[Search Value],0),"")</f>
        <v>263</v>
      </c>
    </row>
    <row r="270" spans="2:10" ht="29.25" customHeight="1" x14ac:dyDescent="0.2">
      <c r="B270" s="8" t="s">
        <v>3</v>
      </c>
      <c r="C270" s="8" t="s">
        <v>1322</v>
      </c>
      <c r="D270" s="10" t="s">
        <v>1324</v>
      </c>
      <c r="E270" s="10" t="s">
        <v>1323</v>
      </c>
      <c r="F270" s="10" t="s">
        <v>2099</v>
      </c>
      <c r="G270" s="10" t="s">
        <v>1325</v>
      </c>
      <c r="H270" s="10" t="s">
        <v>2374</v>
      </c>
      <c r="I270" s="13">
        <f>IFERROR(IF(SEARCH(Searchbox,MasterTable[[#This Row],[Name]]),(1-(ROW()/10000)),""),"")</f>
        <v>0.97299999999999998</v>
      </c>
      <c r="J270" s="14">
        <f>IFERROR(RANK(MasterTable[[#This Row],[Search Value]],MasterTable[Search Value],0),"")</f>
        <v>264</v>
      </c>
    </row>
    <row r="271" spans="2:10" ht="29.25" customHeight="1" x14ac:dyDescent="0.2">
      <c r="B271" s="8" t="s">
        <v>3</v>
      </c>
      <c r="C271" s="8" t="s">
        <v>717</v>
      </c>
      <c r="D271" s="10" t="s">
        <v>1232</v>
      </c>
      <c r="E271" s="10" t="s">
        <v>1231</v>
      </c>
      <c r="F271" s="10" t="s">
        <v>2088</v>
      </c>
      <c r="G271" s="10" t="s">
        <v>117</v>
      </c>
      <c r="H271" s="10" t="s">
        <v>1233</v>
      </c>
      <c r="I271" s="13">
        <f>IFERROR(IF(SEARCH(Searchbox,MasterTable[[#This Row],[Name]]),(1-(ROW()/10000)),""),"")</f>
        <v>0.97289999999999999</v>
      </c>
      <c r="J271" s="14">
        <f>IFERROR(RANK(MasterTable[[#This Row],[Search Value]],MasterTable[Search Value],0),"")</f>
        <v>265</v>
      </c>
    </row>
    <row r="272" spans="2:10" ht="29.25" customHeight="1" x14ac:dyDescent="0.2">
      <c r="B272" s="8" t="s">
        <v>3</v>
      </c>
      <c r="C272" s="8" t="s">
        <v>73</v>
      </c>
      <c r="D272" s="10" t="s">
        <v>1339</v>
      </c>
      <c r="E272" s="10" t="s">
        <v>1338</v>
      </c>
      <c r="F272" s="10" t="s">
        <v>2106</v>
      </c>
      <c r="G272" s="10" t="s">
        <v>1340</v>
      </c>
      <c r="H272" s="10" t="s">
        <v>2381</v>
      </c>
      <c r="I272" s="13">
        <f>IFERROR(IF(SEARCH(Searchbox,MasterTable[[#This Row],[Name]]),(1-(ROW()/10000)),""),"")</f>
        <v>0.9728</v>
      </c>
      <c r="J272" s="14">
        <f>IFERROR(RANK(MasterTable[[#This Row],[Search Value]],MasterTable[Search Value],0),"")</f>
        <v>266</v>
      </c>
    </row>
    <row r="273" spans="2:10" ht="29.25" customHeight="1" x14ac:dyDescent="0.2">
      <c r="B273" s="8" t="s">
        <v>3</v>
      </c>
      <c r="C273" s="8" t="s">
        <v>73</v>
      </c>
      <c r="D273" s="10" t="s">
        <v>1342</v>
      </c>
      <c r="E273" s="10" t="s">
        <v>1341</v>
      </c>
      <c r="F273" s="10" t="s">
        <v>2107</v>
      </c>
      <c r="G273" s="10" t="s">
        <v>1343</v>
      </c>
      <c r="H273" s="10" t="s">
        <v>1344</v>
      </c>
      <c r="I273" s="13">
        <f>IFERROR(IF(SEARCH(Searchbox,MasterTable[[#This Row],[Name]]),(1-(ROW()/10000)),""),"")</f>
        <v>0.97270000000000001</v>
      </c>
      <c r="J273" s="14">
        <f>IFERROR(RANK(MasterTable[[#This Row],[Search Value]],MasterTable[Search Value],0),"")</f>
        <v>267</v>
      </c>
    </row>
    <row r="274" spans="2:10" ht="29.25" customHeight="1" x14ac:dyDescent="0.2">
      <c r="B274" s="8" t="s">
        <v>3</v>
      </c>
      <c r="C274" s="8" t="s">
        <v>71</v>
      </c>
      <c r="D274" s="10" t="s">
        <v>1089</v>
      </c>
      <c r="E274" s="10" t="s">
        <v>1088</v>
      </c>
      <c r="F274" s="10" t="s">
        <v>2089</v>
      </c>
      <c r="G274" s="10" t="s">
        <v>1090</v>
      </c>
      <c r="H274" s="10" t="s">
        <v>1091</v>
      </c>
      <c r="I274" s="13">
        <f>IFERROR(IF(SEARCH(Searchbox,MasterTable[[#This Row],[Name]]),(1-(ROW()/10000)),""),"")</f>
        <v>0.97260000000000002</v>
      </c>
      <c r="J274" s="14">
        <f>IFERROR(RANK(MasterTable[[#This Row],[Search Value]],MasterTable[Search Value],0),"")</f>
        <v>268</v>
      </c>
    </row>
    <row r="275" spans="2:10" ht="29.25" customHeight="1" x14ac:dyDescent="0.2">
      <c r="B275" s="8" t="s">
        <v>3</v>
      </c>
      <c r="C275" s="8" t="s">
        <v>71</v>
      </c>
      <c r="D275" s="10" t="s">
        <v>1230</v>
      </c>
      <c r="E275" s="10" t="s">
        <v>1229</v>
      </c>
      <c r="F275" s="10" t="s">
        <v>117</v>
      </c>
      <c r="G275" s="10" t="s">
        <v>117</v>
      </c>
      <c r="H275" s="10" t="s">
        <v>117</v>
      </c>
      <c r="I275" s="13">
        <f>IFERROR(IF(SEARCH(Searchbox,MasterTable[[#This Row],[Name]]),(1-(ROW()/10000)),""),"")</f>
        <v>0.97250000000000003</v>
      </c>
      <c r="J275" s="14">
        <f>IFERROR(RANK(MasterTable[[#This Row],[Search Value]],MasterTable[Search Value],0),"")</f>
        <v>269</v>
      </c>
    </row>
    <row r="276" spans="2:10" ht="29.25" customHeight="1" x14ac:dyDescent="0.2">
      <c r="B276" s="8" t="s">
        <v>3</v>
      </c>
      <c r="C276" s="8" t="s">
        <v>71</v>
      </c>
      <c r="D276" s="10" t="s">
        <v>1235</v>
      </c>
      <c r="E276" s="10" t="s">
        <v>1234</v>
      </c>
      <c r="F276" s="10" t="s">
        <v>2090</v>
      </c>
      <c r="G276" s="10" t="s">
        <v>1236</v>
      </c>
      <c r="H276" s="10" t="s">
        <v>1237</v>
      </c>
      <c r="I276" s="13">
        <f>IFERROR(IF(SEARCH(Searchbox,MasterTable[[#This Row],[Name]]),(1-(ROW()/10000)),""),"")</f>
        <v>0.97240000000000004</v>
      </c>
      <c r="J276" s="14">
        <f>IFERROR(RANK(MasterTable[[#This Row],[Search Value]],MasterTable[Search Value],0),"")</f>
        <v>270</v>
      </c>
    </row>
    <row r="277" spans="2:10" ht="29.25" customHeight="1" x14ac:dyDescent="0.2">
      <c r="B277" s="8" t="s">
        <v>3</v>
      </c>
      <c r="C277" s="8" t="s">
        <v>71</v>
      </c>
      <c r="D277" s="10" t="s">
        <v>1239</v>
      </c>
      <c r="E277" s="10" t="s">
        <v>1238</v>
      </c>
      <c r="F277" s="10" t="s">
        <v>1240</v>
      </c>
      <c r="G277" s="10" t="s">
        <v>1241</v>
      </c>
      <c r="H277" s="10" t="s">
        <v>2363</v>
      </c>
      <c r="I277" s="13">
        <f>IFERROR(IF(SEARCH(Searchbox,MasterTable[[#This Row],[Name]]),(1-(ROW()/10000)),""),"")</f>
        <v>0.97230000000000005</v>
      </c>
      <c r="J277" s="14">
        <f>IFERROR(RANK(MasterTable[[#This Row],[Search Value]],MasterTable[Search Value],0),"")</f>
        <v>271</v>
      </c>
    </row>
    <row r="278" spans="2:10" ht="29.25" customHeight="1" x14ac:dyDescent="0.2">
      <c r="B278" s="8" t="s">
        <v>3</v>
      </c>
      <c r="C278" s="8" t="s">
        <v>71</v>
      </c>
      <c r="D278" s="10" t="s">
        <v>1247</v>
      </c>
      <c r="E278" s="10" t="s">
        <v>1246</v>
      </c>
      <c r="F278" s="10" t="s">
        <v>117</v>
      </c>
      <c r="G278" s="10" t="s">
        <v>1248</v>
      </c>
      <c r="H278" s="10" t="s">
        <v>1249</v>
      </c>
      <c r="I278" s="13">
        <f>IFERROR(IF(SEARCH(Searchbox,MasterTable[[#This Row],[Name]]),(1-(ROW()/10000)),""),"")</f>
        <v>0.97219999999999995</v>
      </c>
      <c r="J278" s="14">
        <f>IFERROR(RANK(MasterTable[[#This Row],[Search Value]],MasterTable[Search Value],0),"")</f>
        <v>272</v>
      </c>
    </row>
    <row r="279" spans="2:10" ht="29.25" customHeight="1" x14ac:dyDescent="0.2">
      <c r="B279" s="8" t="s">
        <v>3</v>
      </c>
      <c r="C279" s="8" t="s">
        <v>71</v>
      </c>
      <c r="D279" s="10" t="s">
        <v>1243</v>
      </c>
      <c r="E279" s="10" t="s">
        <v>1242</v>
      </c>
      <c r="F279" s="10" t="s">
        <v>1244</v>
      </c>
      <c r="G279" s="10" t="s">
        <v>1245</v>
      </c>
      <c r="H279" s="10" t="s">
        <v>2364</v>
      </c>
      <c r="I279" s="13">
        <f>IFERROR(IF(SEARCH(Searchbox,MasterTable[[#This Row],[Name]]),(1-(ROW()/10000)),""),"")</f>
        <v>0.97209999999999996</v>
      </c>
      <c r="J279" s="14">
        <f>IFERROR(RANK(MasterTable[[#This Row],[Search Value]],MasterTable[Search Value],0),"")</f>
        <v>273</v>
      </c>
    </row>
    <row r="280" spans="2:10" ht="29.25" customHeight="1" x14ac:dyDescent="0.2">
      <c r="B280" s="8" t="s">
        <v>3</v>
      </c>
      <c r="C280" s="8" t="s">
        <v>72</v>
      </c>
      <c r="D280" s="10" t="s">
        <v>806</v>
      </c>
      <c r="E280" s="10" t="s">
        <v>805</v>
      </c>
      <c r="F280" s="10" t="s">
        <v>2034</v>
      </c>
      <c r="G280" s="10" t="s">
        <v>807</v>
      </c>
      <c r="H280" s="10" t="s">
        <v>808</v>
      </c>
      <c r="I280" s="13">
        <f>IFERROR(IF(SEARCH(Searchbox,MasterTable[[#This Row],[Name]]),(1-(ROW()/10000)),""),"")</f>
        <v>0.97199999999999998</v>
      </c>
      <c r="J280" s="14">
        <f>IFERROR(RANK(MasterTable[[#This Row],[Search Value]],MasterTable[Search Value],0),"")</f>
        <v>274</v>
      </c>
    </row>
    <row r="281" spans="2:10" ht="29.25" customHeight="1" x14ac:dyDescent="0.2">
      <c r="B281" s="8" t="s">
        <v>3</v>
      </c>
      <c r="C281" s="8" t="s">
        <v>72</v>
      </c>
      <c r="D281" s="10" t="s">
        <v>1251</v>
      </c>
      <c r="E281" s="10" t="s">
        <v>1250</v>
      </c>
      <c r="F281" s="10" t="s">
        <v>2091</v>
      </c>
      <c r="G281" s="10" t="s">
        <v>1252</v>
      </c>
      <c r="H281" s="10" t="s">
        <v>1253</v>
      </c>
      <c r="I281" s="13">
        <f>IFERROR(IF(SEARCH(Searchbox,MasterTable[[#This Row],[Name]]),(1-(ROW()/10000)),""),"")</f>
        <v>0.97189999999999999</v>
      </c>
      <c r="J281" s="14">
        <f>IFERROR(RANK(MasterTable[[#This Row],[Search Value]],MasterTable[Search Value],0),"")</f>
        <v>275</v>
      </c>
    </row>
    <row r="282" spans="2:10" ht="29.25" customHeight="1" x14ac:dyDescent="0.2">
      <c r="B282" s="8" t="s">
        <v>3</v>
      </c>
      <c r="C282" s="8" t="s">
        <v>72</v>
      </c>
      <c r="D282" s="10" t="s">
        <v>1255</v>
      </c>
      <c r="E282" s="10" t="s">
        <v>1254</v>
      </c>
      <c r="F282" s="10" t="s">
        <v>1256</v>
      </c>
      <c r="G282" s="10" t="s">
        <v>1257</v>
      </c>
      <c r="H282" s="10" t="s">
        <v>2365</v>
      </c>
      <c r="I282" s="13">
        <f>IFERROR(IF(SEARCH(Searchbox,MasterTable[[#This Row],[Name]]),(1-(ROW()/10000)),""),"")</f>
        <v>0.9718</v>
      </c>
      <c r="J282" s="14">
        <f>IFERROR(RANK(MasterTable[[#This Row],[Search Value]],MasterTable[Search Value],0),"")</f>
        <v>276</v>
      </c>
    </row>
    <row r="283" spans="2:10" ht="29.25" customHeight="1" x14ac:dyDescent="0.2">
      <c r="B283" s="8" t="s">
        <v>3</v>
      </c>
      <c r="C283" s="8" t="s">
        <v>72</v>
      </c>
      <c r="D283" s="10" t="s">
        <v>1259</v>
      </c>
      <c r="E283" s="10" t="s">
        <v>1258</v>
      </c>
      <c r="F283" s="10" t="s">
        <v>1260</v>
      </c>
      <c r="G283" s="10" t="s">
        <v>1261</v>
      </c>
      <c r="H283" s="10" t="s">
        <v>117</v>
      </c>
      <c r="I283" s="13">
        <f>IFERROR(IF(SEARCH(Searchbox,MasterTable[[#This Row],[Name]]),(1-(ROW()/10000)),""),"")</f>
        <v>0.97170000000000001</v>
      </c>
      <c r="J283" s="14">
        <f>IFERROR(RANK(MasterTable[[#This Row],[Search Value]],MasterTable[Search Value],0),"")</f>
        <v>277</v>
      </c>
    </row>
    <row r="284" spans="2:10" ht="29.25" customHeight="1" x14ac:dyDescent="0.2">
      <c r="B284" s="8" t="s">
        <v>3</v>
      </c>
      <c r="C284" s="8" t="s">
        <v>72</v>
      </c>
      <c r="D284" s="10" t="s">
        <v>1263</v>
      </c>
      <c r="E284" s="10" t="s">
        <v>1262</v>
      </c>
      <c r="F284" s="10" t="s">
        <v>2092</v>
      </c>
      <c r="G284" s="10" t="s">
        <v>1264</v>
      </c>
      <c r="H284" s="10" t="s">
        <v>117</v>
      </c>
      <c r="I284" s="13">
        <f>IFERROR(IF(SEARCH(Searchbox,MasterTable[[#This Row],[Name]]),(1-(ROW()/10000)),""),"")</f>
        <v>0.97160000000000002</v>
      </c>
      <c r="J284" s="14">
        <f>IFERROR(RANK(MasterTable[[#This Row],[Search Value]],MasterTable[Search Value],0),"")</f>
        <v>278</v>
      </c>
    </row>
    <row r="285" spans="2:10" ht="29.25" customHeight="1" x14ac:dyDescent="0.2">
      <c r="B285" s="8" t="s">
        <v>3</v>
      </c>
      <c r="C285" s="8" t="s">
        <v>1326</v>
      </c>
      <c r="D285" s="10" t="s">
        <v>1298</v>
      </c>
      <c r="E285" s="10" t="s">
        <v>1297</v>
      </c>
      <c r="F285" s="10" t="s">
        <v>1299</v>
      </c>
      <c r="G285" s="10" t="s">
        <v>1300</v>
      </c>
      <c r="H285" s="10" t="s">
        <v>2375</v>
      </c>
      <c r="I285" s="13">
        <f>IFERROR(IF(SEARCH(Searchbox,MasterTable[[#This Row],[Name]]),(1-(ROW()/10000)),""),"")</f>
        <v>0.97150000000000003</v>
      </c>
      <c r="J285" s="14">
        <f>IFERROR(RANK(MasterTable[[#This Row],[Search Value]],MasterTable[Search Value],0),"")</f>
        <v>279</v>
      </c>
    </row>
    <row r="286" spans="2:10" ht="29.25" customHeight="1" x14ac:dyDescent="0.2">
      <c r="B286" s="8" t="s">
        <v>3</v>
      </c>
      <c r="C286" s="8" t="s">
        <v>1326</v>
      </c>
      <c r="D286" s="10" t="s">
        <v>1302</v>
      </c>
      <c r="E286" s="10" t="s">
        <v>1301</v>
      </c>
      <c r="F286" s="10" t="s">
        <v>2100</v>
      </c>
      <c r="G286" s="10" t="s">
        <v>1303</v>
      </c>
      <c r="H286" s="10" t="s">
        <v>2376</v>
      </c>
      <c r="I286" s="13">
        <f>IFERROR(IF(SEARCH(Searchbox,MasterTable[[#This Row],[Name]]),(1-(ROW()/10000)),""),"")</f>
        <v>0.97140000000000004</v>
      </c>
      <c r="J286" s="14">
        <f>IFERROR(RANK(MasterTable[[#This Row],[Search Value]],MasterTable[Search Value],0),"")</f>
        <v>280</v>
      </c>
    </row>
    <row r="287" spans="2:10" ht="29.25" customHeight="1" x14ac:dyDescent="0.2">
      <c r="B287" s="8" t="s">
        <v>3</v>
      </c>
      <c r="C287" s="8" t="s">
        <v>1326</v>
      </c>
      <c r="D287" s="10" t="s">
        <v>1305</v>
      </c>
      <c r="E287" s="10" t="s">
        <v>1304</v>
      </c>
      <c r="F287" s="10" t="s">
        <v>2101</v>
      </c>
      <c r="G287" s="10" t="s">
        <v>1306</v>
      </c>
      <c r="H287" s="10" t="s">
        <v>1307</v>
      </c>
      <c r="I287" s="13">
        <f>IFERROR(IF(SEARCH(Searchbox,MasterTable[[#This Row],[Name]]),(1-(ROW()/10000)),""),"")</f>
        <v>0.97130000000000005</v>
      </c>
      <c r="J287" s="14">
        <f>IFERROR(RANK(MasterTable[[#This Row],[Search Value]],MasterTable[Search Value],0),"")</f>
        <v>281</v>
      </c>
    </row>
    <row r="288" spans="2:10" ht="29.25" customHeight="1" x14ac:dyDescent="0.2">
      <c r="B288" s="8" t="s">
        <v>3</v>
      </c>
      <c r="C288" s="8" t="s">
        <v>1326</v>
      </c>
      <c r="D288" s="10" t="s">
        <v>1309</v>
      </c>
      <c r="E288" s="10" t="s">
        <v>1308</v>
      </c>
      <c r="F288" s="10" t="s">
        <v>2102</v>
      </c>
      <c r="G288" s="10" t="s">
        <v>1310</v>
      </c>
      <c r="H288" s="10" t="s">
        <v>2377</v>
      </c>
      <c r="I288" s="13">
        <f>IFERROR(IF(SEARCH(Searchbox,MasterTable[[#This Row],[Name]]),(1-(ROW()/10000)),""),"")</f>
        <v>0.97119999999999995</v>
      </c>
      <c r="J288" s="14">
        <f>IFERROR(RANK(MasterTable[[#This Row],[Search Value]],MasterTable[Search Value],0),"")</f>
        <v>282</v>
      </c>
    </row>
    <row r="289" spans="2:10" ht="29.25" customHeight="1" x14ac:dyDescent="0.2">
      <c r="B289" s="8" t="s">
        <v>3</v>
      </c>
      <c r="C289" s="8" t="s">
        <v>1326</v>
      </c>
      <c r="D289" s="10" t="s">
        <v>1312</v>
      </c>
      <c r="E289" s="10" t="s">
        <v>1311</v>
      </c>
      <c r="F289" s="10" t="s">
        <v>2103</v>
      </c>
      <c r="G289" s="10" t="s">
        <v>117</v>
      </c>
      <c r="H289" s="10" t="s">
        <v>1313</v>
      </c>
      <c r="I289" s="13">
        <f>IFERROR(IF(SEARCH(Searchbox,MasterTable[[#This Row],[Name]]),(1-(ROW()/10000)),""),"")</f>
        <v>0.97109999999999996</v>
      </c>
      <c r="J289" s="14">
        <f>IFERROR(RANK(MasterTable[[#This Row],[Search Value]],MasterTable[Search Value],0),"")</f>
        <v>283</v>
      </c>
    </row>
    <row r="290" spans="2:10" ht="29.25" customHeight="1" x14ac:dyDescent="0.2">
      <c r="B290" s="8" t="s">
        <v>3</v>
      </c>
      <c r="C290" s="8" t="s">
        <v>1326</v>
      </c>
      <c r="D290" s="10" t="s">
        <v>1315</v>
      </c>
      <c r="E290" s="10" t="s">
        <v>1314</v>
      </c>
      <c r="F290" s="10" t="s">
        <v>1316</v>
      </c>
      <c r="G290" s="10" t="s">
        <v>1317</v>
      </c>
      <c r="H290" s="10" t="s">
        <v>1318</v>
      </c>
      <c r="I290" s="13">
        <f>IFERROR(IF(SEARCH(Searchbox,MasterTable[[#This Row],[Name]]),(1-(ROW()/10000)),""),"")</f>
        <v>0.97099999999999997</v>
      </c>
      <c r="J290" s="14">
        <f>IFERROR(RANK(MasterTable[[#This Row],[Search Value]],MasterTable[Search Value],0),"")</f>
        <v>284</v>
      </c>
    </row>
    <row r="291" spans="2:10" ht="29.25" customHeight="1" x14ac:dyDescent="0.2">
      <c r="B291" s="8" t="s">
        <v>3</v>
      </c>
      <c r="C291" s="8" t="s">
        <v>1326</v>
      </c>
      <c r="D291" s="10" t="s">
        <v>1320</v>
      </c>
      <c r="E291" s="10" t="s">
        <v>1319</v>
      </c>
      <c r="F291" s="10" t="s">
        <v>2104</v>
      </c>
      <c r="G291" s="10" t="s">
        <v>1321</v>
      </c>
      <c r="H291" s="10" t="s">
        <v>2378</v>
      </c>
      <c r="I291" s="13">
        <f>IFERROR(IF(SEARCH(Searchbox,MasterTable[[#This Row],[Name]]),(1-(ROW()/10000)),""),"")</f>
        <v>0.97089999999999999</v>
      </c>
      <c r="J291" s="14">
        <f>IFERROR(RANK(MasterTable[[#This Row],[Search Value]],MasterTable[Search Value],0),"")</f>
        <v>285</v>
      </c>
    </row>
    <row r="292" spans="2:10" ht="29.25" customHeight="1" x14ac:dyDescent="0.2">
      <c r="B292" s="8" t="s">
        <v>3</v>
      </c>
      <c r="C292" s="8" t="s">
        <v>1336</v>
      </c>
      <c r="D292" s="10" t="s">
        <v>811</v>
      </c>
      <c r="E292" s="10" t="s">
        <v>810</v>
      </c>
      <c r="F292" s="10" t="s">
        <v>117</v>
      </c>
      <c r="G292" s="10" t="s">
        <v>812</v>
      </c>
      <c r="H292" s="10" t="s">
        <v>2293</v>
      </c>
      <c r="I292" s="13">
        <f>IFERROR(IF(SEARCH(Searchbox,MasterTable[[#This Row],[Name]]),(1-(ROW()/10000)),""),"")</f>
        <v>0.9708</v>
      </c>
      <c r="J292" s="14">
        <f>IFERROR(RANK(MasterTable[[#This Row],[Search Value]],MasterTable[Search Value],0),"")</f>
        <v>286</v>
      </c>
    </row>
    <row r="293" spans="2:10" ht="29.25" customHeight="1" x14ac:dyDescent="0.2">
      <c r="B293" s="8" t="s">
        <v>3</v>
      </c>
      <c r="C293" s="8" t="s">
        <v>1336</v>
      </c>
      <c r="D293" s="10" t="s">
        <v>1328</v>
      </c>
      <c r="E293" s="10" t="s">
        <v>1327</v>
      </c>
      <c r="F293" s="10" t="s">
        <v>1329</v>
      </c>
      <c r="G293" s="10" t="s">
        <v>1330</v>
      </c>
      <c r="H293" s="10" t="s">
        <v>2379</v>
      </c>
      <c r="I293" s="13">
        <f>IFERROR(IF(SEARCH(Searchbox,MasterTable[[#This Row],[Name]]),(1-(ROW()/10000)),""),"")</f>
        <v>0.97070000000000001</v>
      </c>
      <c r="J293" s="14">
        <f>IFERROR(RANK(MasterTable[[#This Row],[Search Value]],MasterTable[Search Value],0),"")</f>
        <v>287</v>
      </c>
    </row>
    <row r="294" spans="2:10" ht="29.25" customHeight="1" x14ac:dyDescent="0.2">
      <c r="B294" s="8" t="s">
        <v>3</v>
      </c>
      <c r="C294" s="8" t="s">
        <v>1336</v>
      </c>
      <c r="D294" s="10" t="s">
        <v>806</v>
      </c>
      <c r="E294" s="10" t="s">
        <v>805</v>
      </c>
      <c r="F294" s="10" t="s">
        <v>2034</v>
      </c>
      <c r="G294" s="10" t="s">
        <v>807</v>
      </c>
      <c r="H294" s="10" t="s">
        <v>808</v>
      </c>
      <c r="I294" s="13">
        <f>IFERROR(IF(SEARCH(Searchbox,MasterTable[[#This Row],[Name]]),(1-(ROW()/10000)),""),"")</f>
        <v>0.97060000000000002</v>
      </c>
      <c r="J294" s="14">
        <f>IFERROR(RANK(MasterTable[[#This Row],[Search Value]],MasterTable[Search Value],0),"")</f>
        <v>288</v>
      </c>
    </row>
    <row r="295" spans="2:10" ht="29.25" customHeight="1" x14ac:dyDescent="0.2">
      <c r="B295" s="8" t="s">
        <v>3</v>
      </c>
      <c r="C295" s="8" t="s">
        <v>1336</v>
      </c>
      <c r="D295" s="10" t="s">
        <v>1332</v>
      </c>
      <c r="E295" s="10" t="s">
        <v>1331</v>
      </c>
      <c r="F295" s="10" t="s">
        <v>2105</v>
      </c>
      <c r="G295" s="10" t="s">
        <v>117</v>
      </c>
      <c r="H295" s="10" t="s">
        <v>1333</v>
      </c>
      <c r="I295" s="13">
        <f>IFERROR(IF(SEARCH(Searchbox,MasterTable[[#This Row],[Name]]),(1-(ROW()/10000)),""),"")</f>
        <v>0.97050000000000003</v>
      </c>
      <c r="J295" s="14">
        <f>IFERROR(RANK(MasterTable[[#This Row],[Search Value]],MasterTable[Search Value],0),"")</f>
        <v>289</v>
      </c>
    </row>
    <row r="296" spans="2:10" ht="29.25" customHeight="1" x14ac:dyDescent="0.2">
      <c r="B296" s="8" t="s">
        <v>3</v>
      </c>
      <c r="C296" s="8" t="s">
        <v>1336</v>
      </c>
      <c r="D296" s="10" t="s">
        <v>1335</v>
      </c>
      <c r="E296" s="10" t="s">
        <v>1334</v>
      </c>
      <c r="F296" s="10" t="s">
        <v>117</v>
      </c>
      <c r="G296" s="10" t="s">
        <v>1337</v>
      </c>
      <c r="H296" s="10" t="s">
        <v>2380</v>
      </c>
      <c r="I296" s="13">
        <f>IFERROR(IF(SEARCH(Searchbox,MasterTable[[#This Row],[Name]]),(1-(ROW()/10000)),""),"")</f>
        <v>0.97040000000000004</v>
      </c>
      <c r="J296" s="14">
        <f>IFERROR(RANK(MasterTable[[#This Row],[Search Value]],MasterTable[Search Value],0),"")</f>
        <v>290</v>
      </c>
    </row>
    <row r="297" spans="2:10" ht="29.25" customHeight="1" x14ac:dyDescent="0.2">
      <c r="B297" s="8" t="s">
        <v>1</v>
      </c>
      <c r="C297" s="8" t="s">
        <v>45</v>
      </c>
      <c r="D297" s="10" t="s">
        <v>415</v>
      </c>
      <c r="E297" s="10" t="s">
        <v>414</v>
      </c>
      <c r="F297" s="10" t="s">
        <v>1984</v>
      </c>
      <c r="G297" s="10" t="s">
        <v>416</v>
      </c>
      <c r="H297" s="10" t="s">
        <v>417</v>
      </c>
      <c r="I297" s="13">
        <f>IFERROR(IF(SEARCH(Searchbox,MasterTable[[#This Row],[Name]]),(1-(ROW()/10000)),""),"")</f>
        <v>0.97030000000000005</v>
      </c>
      <c r="J297" s="14">
        <f>IFERROR(RANK(MasterTable[[#This Row],[Search Value]],MasterTable[Search Value],0),"")</f>
        <v>291</v>
      </c>
    </row>
    <row r="298" spans="2:10" ht="29.25" customHeight="1" x14ac:dyDescent="0.2">
      <c r="B298" s="8" t="s">
        <v>1</v>
      </c>
      <c r="C298" s="8" t="s">
        <v>45</v>
      </c>
      <c r="D298" s="10" t="s">
        <v>418</v>
      </c>
      <c r="E298" s="10" t="s">
        <v>419</v>
      </c>
      <c r="F298" s="10" t="s">
        <v>421</v>
      </c>
      <c r="G298" s="10" t="s">
        <v>420</v>
      </c>
      <c r="H298" s="10" t="s">
        <v>2233</v>
      </c>
      <c r="I298" s="13">
        <f>IFERROR(IF(SEARCH(Searchbox,MasterTable[[#This Row],[Name]]),(1-(ROW()/10000)),""),"")</f>
        <v>0.97019999999999995</v>
      </c>
      <c r="J298" s="14">
        <f>IFERROR(RANK(MasterTable[[#This Row],[Search Value]],MasterTable[Search Value],0),"")</f>
        <v>292</v>
      </c>
    </row>
    <row r="299" spans="2:10" ht="29.25" customHeight="1" x14ac:dyDescent="0.2">
      <c r="B299" s="8" t="s">
        <v>1</v>
      </c>
      <c r="C299" s="8" t="s">
        <v>45</v>
      </c>
      <c r="D299" s="10" t="s">
        <v>423</v>
      </c>
      <c r="E299" s="10" t="s">
        <v>422</v>
      </c>
      <c r="F299" s="10" t="s">
        <v>425</v>
      </c>
      <c r="G299" s="10" t="s">
        <v>424</v>
      </c>
      <c r="H299" s="10" t="s">
        <v>426</v>
      </c>
      <c r="I299" s="13">
        <f>IFERROR(IF(SEARCH(Searchbox,MasterTable[[#This Row],[Name]]),(1-(ROW()/10000)),""),"")</f>
        <v>0.97009999999999996</v>
      </c>
      <c r="J299" s="14">
        <f>IFERROR(RANK(MasterTable[[#This Row],[Search Value]],MasterTable[Search Value],0),"")</f>
        <v>293</v>
      </c>
    </row>
    <row r="300" spans="2:10" ht="29.25" customHeight="1" x14ac:dyDescent="0.2">
      <c r="B300" s="8" t="s">
        <v>1</v>
      </c>
      <c r="C300" s="8" t="s">
        <v>48</v>
      </c>
      <c r="D300" s="10" t="s">
        <v>445</v>
      </c>
      <c r="E300" s="10" t="s">
        <v>446</v>
      </c>
      <c r="F300" s="10" t="s">
        <v>1988</v>
      </c>
      <c r="G300" s="10" t="s">
        <v>447</v>
      </c>
      <c r="H300" s="10" t="s">
        <v>2237</v>
      </c>
      <c r="I300" s="13">
        <f>IFERROR(IF(SEARCH(Searchbox,MasterTable[[#This Row],[Name]]),(1-(ROW()/10000)),""),"")</f>
        <v>0.97</v>
      </c>
      <c r="J300" s="14">
        <f>IFERROR(RANK(MasterTable[[#This Row],[Search Value]],MasterTable[Search Value],0),"")</f>
        <v>294</v>
      </c>
    </row>
    <row r="301" spans="2:10" ht="29.25" customHeight="1" x14ac:dyDescent="0.2">
      <c r="B301" s="8" t="s">
        <v>1</v>
      </c>
      <c r="C301" s="8" t="s">
        <v>48</v>
      </c>
      <c r="D301" s="10" t="s">
        <v>448</v>
      </c>
      <c r="E301" s="10" t="s">
        <v>449</v>
      </c>
      <c r="F301" s="10" t="s">
        <v>1989</v>
      </c>
      <c r="G301" s="10" t="s">
        <v>450</v>
      </c>
      <c r="H301" s="10" t="s">
        <v>2238</v>
      </c>
      <c r="I301" s="13">
        <f>IFERROR(IF(SEARCH(Searchbox,MasterTable[[#This Row],[Name]]),(1-(ROW()/10000)),""),"")</f>
        <v>0.96989999999999998</v>
      </c>
      <c r="J301" s="14">
        <f>IFERROR(RANK(MasterTable[[#This Row],[Search Value]],MasterTable[Search Value],0),"")</f>
        <v>295</v>
      </c>
    </row>
    <row r="302" spans="2:10" ht="29.25" customHeight="1" x14ac:dyDescent="0.2">
      <c r="B302" s="8" t="s">
        <v>1</v>
      </c>
      <c r="C302" s="8" t="s">
        <v>48</v>
      </c>
      <c r="D302" s="10" t="s">
        <v>466</v>
      </c>
      <c r="E302" s="10" t="s">
        <v>465</v>
      </c>
      <c r="F302" s="10" t="s">
        <v>1990</v>
      </c>
      <c r="G302" s="10" t="s">
        <v>467</v>
      </c>
      <c r="H302" s="10" t="s">
        <v>2239</v>
      </c>
      <c r="I302" s="13">
        <f>IFERROR(IF(SEARCH(Searchbox,MasterTable[[#This Row],[Name]]),(1-(ROW()/10000)),""),"")</f>
        <v>0.9698</v>
      </c>
      <c r="J302" s="14">
        <f>IFERROR(RANK(MasterTable[[#This Row],[Search Value]],MasterTable[Search Value],0),"")</f>
        <v>296</v>
      </c>
    </row>
    <row r="303" spans="2:10" ht="29.25" customHeight="1" x14ac:dyDescent="0.2">
      <c r="B303" s="8" t="s">
        <v>1</v>
      </c>
      <c r="C303" s="8" t="s">
        <v>48</v>
      </c>
      <c r="D303" s="10" t="s">
        <v>468</v>
      </c>
      <c r="E303" s="10" t="s">
        <v>469</v>
      </c>
      <c r="F303" s="10" t="s">
        <v>1991</v>
      </c>
      <c r="G303" s="10" t="s">
        <v>470</v>
      </c>
      <c r="H303" s="10" t="s">
        <v>471</v>
      </c>
      <c r="I303" s="13">
        <f>IFERROR(IF(SEARCH(Searchbox,MasterTable[[#This Row],[Name]]),(1-(ROW()/10000)),""),"")</f>
        <v>0.96970000000000001</v>
      </c>
      <c r="J303" s="14">
        <f>IFERROR(RANK(MasterTable[[#This Row],[Search Value]],MasterTable[Search Value],0),"")</f>
        <v>297</v>
      </c>
    </row>
    <row r="304" spans="2:10" ht="29.25" customHeight="1" x14ac:dyDescent="0.2">
      <c r="B304" s="8" t="s">
        <v>1</v>
      </c>
      <c r="C304" s="8" t="s">
        <v>48</v>
      </c>
      <c r="D304" s="10" t="s">
        <v>473</v>
      </c>
      <c r="E304" s="10" t="s">
        <v>472</v>
      </c>
      <c r="F304" s="12" t="s">
        <v>1992</v>
      </c>
      <c r="G304" s="10" t="s">
        <v>117</v>
      </c>
      <c r="H304" s="10" t="s">
        <v>2240</v>
      </c>
      <c r="I304" s="13">
        <f>IFERROR(IF(SEARCH(Searchbox,MasterTable[[#This Row],[Name]]),(1-(ROW()/10000)),""),"")</f>
        <v>0.96960000000000002</v>
      </c>
      <c r="J304" s="14">
        <f>IFERROR(RANK(MasterTable[[#This Row],[Search Value]],MasterTable[Search Value],0),"")</f>
        <v>298</v>
      </c>
    </row>
    <row r="305" spans="2:10" ht="29.25" customHeight="1" x14ac:dyDescent="0.2">
      <c r="B305" s="8" t="s">
        <v>1</v>
      </c>
      <c r="C305" s="8" t="s">
        <v>58</v>
      </c>
      <c r="D305" s="10" t="s">
        <v>657</v>
      </c>
      <c r="E305" s="10" t="s">
        <v>656</v>
      </c>
      <c r="F305" s="10" t="s">
        <v>2015</v>
      </c>
      <c r="G305" s="10" t="s">
        <v>658</v>
      </c>
      <c r="H305" s="10" t="s">
        <v>2271</v>
      </c>
      <c r="I305" s="13">
        <f>IFERROR(IF(SEARCH(Searchbox,MasterTable[[#This Row],[Name]]),(1-(ROW()/10000)),""),"")</f>
        <v>0.96950000000000003</v>
      </c>
      <c r="J305" s="14">
        <f>IFERROR(RANK(MasterTable[[#This Row],[Search Value]],MasterTable[Search Value],0),"")</f>
        <v>299</v>
      </c>
    </row>
    <row r="306" spans="2:10" ht="29.25" customHeight="1" x14ac:dyDescent="0.2">
      <c r="B306" s="8" t="s">
        <v>1</v>
      </c>
      <c r="C306" s="8" t="s">
        <v>58</v>
      </c>
      <c r="D306" s="10" t="s">
        <v>664</v>
      </c>
      <c r="E306" s="10" t="s">
        <v>663</v>
      </c>
      <c r="F306" s="10" t="s">
        <v>2016</v>
      </c>
      <c r="G306" s="10" t="s">
        <v>665</v>
      </c>
      <c r="H306" s="10" t="s">
        <v>666</v>
      </c>
      <c r="I306" s="13">
        <f>IFERROR(IF(SEARCH(Searchbox,MasterTable[[#This Row],[Name]]),(1-(ROW()/10000)),""),"")</f>
        <v>0.96940000000000004</v>
      </c>
      <c r="J306" s="14">
        <f>IFERROR(RANK(MasterTable[[#This Row],[Search Value]],MasterTable[Search Value],0),"")</f>
        <v>300</v>
      </c>
    </row>
    <row r="307" spans="2:10" ht="29.25" customHeight="1" x14ac:dyDescent="0.2">
      <c r="B307" s="8" t="s">
        <v>1</v>
      </c>
      <c r="C307" s="8" t="s">
        <v>58</v>
      </c>
      <c r="D307" s="10" t="s">
        <v>322</v>
      </c>
      <c r="E307" s="10" t="s">
        <v>667</v>
      </c>
      <c r="F307" s="10" t="s">
        <v>1971</v>
      </c>
      <c r="G307" s="10" t="s">
        <v>323</v>
      </c>
      <c r="H307" s="10" t="s">
        <v>668</v>
      </c>
      <c r="I307" s="13">
        <f>IFERROR(IF(SEARCH(Searchbox,MasterTable[[#This Row],[Name]]),(1-(ROW()/10000)),""),"")</f>
        <v>0.96930000000000005</v>
      </c>
      <c r="J307" s="14">
        <f>IFERROR(RANK(MasterTable[[#This Row],[Search Value]],MasterTable[Search Value],0),"")</f>
        <v>301</v>
      </c>
    </row>
    <row r="308" spans="2:10" ht="29.25" customHeight="1" x14ac:dyDescent="0.2">
      <c r="B308" s="8" t="s">
        <v>1</v>
      </c>
      <c r="C308" s="8" t="s">
        <v>58</v>
      </c>
      <c r="D308" s="10" t="s">
        <v>670</v>
      </c>
      <c r="E308" s="10" t="s">
        <v>669</v>
      </c>
      <c r="F308" s="10" t="s">
        <v>671</v>
      </c>
      <c r="G308" s="10" t="s">
        <v>672</v>
      </c>
      <c r="H308" s="10" t="s">
        <v>2273</v>
      </c>
      <c r="I308" s="13">
        <f>IFERROR(IF(SEARCH(Searchbox,MasterTable[[#This Row],[Name]]),(1-(ROW()/10000)),""),"")</f>
        <v>0.96919999999999995</v>
      </c>
      <c r="J308" s="14">
        <f>IFERROR(RANK(MasterTable[[#This Row],[Search Value]],MasterTable[Search Value],0),"")</f>
        <v>302</v>
      </c>
    </row>
    <row r="309" spans="2:10" ht="29.25" customHeight="1" x14ac:dyDescent="0.2">
      <c r="B309" s="8" t="s">
        <v>1</v>
      </c>
      <c r="C309" s="8" t="s">
        <v>58</v>
      </c>
      <c r="D309" s="10" t="s">
        <v>674</v>
      </c>
      <c r="E309" s="10" t="s">
        <v>673</v>
      </c>
      <c r="F309" s="10" t="s">
        <v>675</v>
      </c>
      <c r="G309" s="10" t="s">
        <v>676</v>
      </c>
      <c r="H309" s="10" t="s">
        <v>117</v>
      </c>
      <c r="I309" s="13">
        <f>IFERROR(IF(SEARCH(Searchbox,MasterTable[[#This Row],[Name]]),(1-(ROW()/10000)),""),"")</f>
        <v>0.96909999999999996</v>
      </c>
      <c r="J309" s="14">
        <f>IFERROR(RANK(MasterTable[[#This Row],[Search Value]],MasterTable[Search Value],0),"")</f>
        <v>303</v>
      </c>
    </row>
    <row r="310" spans="2:10" ht="29.25" customHeight="1" x14ac:dyDescent="0.2">
      <c r="B310" s="8" t="s">
        <v>1</v>
      </c>
      <c r="C310" s="8" t="s">
        <v>58</v>
      </c>
      <c r="D310" s="10" t="s">
        <v>678</v>
      </c>
      <c r="E310" s="10" t="s">
        <v>677</v>
      </c>
      <c r="F310" s="10" t="s">
        <v>2017</v>
      </c>
      <c r="G310" s="10" t="s">
        <v>679</v>
      </c>
      <c r="H310" s="10" t="s">
        <v>2274</v>
      </c>
      <c r="I310" s="13">
        <f>IFERROR(IF(SEARCH(Searchbox,MasterTable[[#This Row],[Name]]),(1-(ROW()/10000)),""),"")</f>
        <v>0.96899999999999997</v>
      </c>
      <c r="J310" s="14">
        <f>IFERROR(RANK(MasterTable[[#This Row],[Search Value]],MasterTable[Search Value],0),"")</f>
        <v>304</v>
      </c>
    </row>
    <row r="311" spans="2:10" ht="29.25" customHeight="1" x14ac:dyDescent="0.2">
      <c r="B311" s="8" t="s">
        <v>1</v>
      </c>
      <c r="C311" s="8" t="s">
        <v>58</v>
      </c>
      <c r="D311" s="10" t="s">
        <v>684</v>
      </c>
      <c r="E311" s="10" t="s">
        <v>683</v>
      </c>
      <c r="F311" s="10" t="s">
        <v>685</v>
      </c>
      <c r="G311" s="10" t="s">
        <v>117</v>
      </c>
      <c r="H311" s="10" t="s">
        <v>567</v>
      </c>
      <c r="I311" s="13">
        <f>IFERROR(IF(SEARCH(Searchbox,MasterTable[[#This Row],[Name]]),(1-(ROW()/10000)),""),"")</f>
        <v>0.96889999999999998</v>
      </c>
      <c r="J311" s="14">
        <f>IFERROR(RANK(MasterTable[[#This Row],[Search Value]],MasterTable[Search Value],0),"")</f>
        <v>305</v>
      </c>
    </row>
    <row r="312" spans="2:10" ht="29.25" customHeight="1" x14ac:dyDescent="0.2">
      <c r="B312" s="8" t="s">
        <v>1</v>
      </c>
      <c r="C312" s="8" t="s">
        <v>57</v>
      </c>
      <c r="D312" s="10" t="s">
        <v>644</v>
      </c>
      <c r="E312" s="10" t="s">
        <v>642</v>
      </c>
      <c r="F312" s="10" t="s">
        <v>117</v>
      </c>
      <c r="G312" s="10" t="s">
        <v>643</v>
      </c>
      <c r="H312" s="10" t="s">
        <v>2271</v>
      </c>
      <c r="I312" s="13">
        <f>IFERROR(IF(SEARCH(Searchbox,MasterTable[[#This Row],[Name]]),(1-(ROW()/10000)),""),"")</f>
        <v>0.96879999999999999</v>
      </c>
      <c r="J312" s="14">
        <f>IFERROR(RANK(MasterTable[[#This Row],[Search Value]],MasterTable[Search Value],0),"")</f>
        <v>306</v>
      </c>
    </row>
    <row r="313" spans="2:10" ht="29.25" customHeight="1" x14ac:dyDescent="0.2">
      <c r="B313" s="8" t="s">
        <v>1</v>
      </c>
      <c r="C313" s="8" t="s">
        <v>57</v>
      </c>
      <c r="D313" s="10" t="s">
        <v>646</v>
      </c>
      <c r="E313" s="10" t="s">
        <v>645</v>
      </c>
      <c r="F313" s="10" t="s">
        <v>647</v>
      </c>
      <c r="G313" s="10" t="s">
        <v>648</v>
      </c>
      <c r="H313" s="10" t="s">
        <v>649</v>
      </c>
      <c r="I313" s="13">
        <f>IFERROR(IF(SEARCH(Searchbox,MasterTable[[#This Row],[Name]]),(1-(ROW()/10000)),""),"")</f>
        <v>0.96870000000000001</v>
      </c>
      <c r="J313" s="14">
        <f>IFERROR(RANK(MasterTable[[#This Row],[Search Value]],MasterTable[Search Value],0),"")</f>
        <v>307</v>
      </c>
    </row>
    <row r="314" spans="2:10" ht="29.25" customHeight="1" x14ac:dyDescent="0.2">
      <c r="B314" s="8" t="s">
        <v>1</v>
      </c>
      <c r="C314" s="8" t="s">
        <v>57</v>
      </c>
      <c r="D314" s="10" t="s">
        <v>651</v>
      </c>
      <c r="E314" s="10" t="s">
        <v>650</v>
      </c>
      <c r="F314" s="10" t="s">
        <v>2015</v>
      </c>
      <c r="G314" s="10" t="s">
        <v>652</v>
      </c>
      <c r="H314" s="10" t="s">
        <v>2271</v>
      </c>
      <c r="I314" s="13">
        <f>IFERROR(IF(SEARCH(Searchbox,MasterTable[[#This Row],[Name]]),(1-(ROW()/10000)),""),"")</f>
        <v>0.96860000000000002</v>
      </c>
      <c r="J314" s="14">
        <f>IFERROR(RANK(MasterTable[[#This Row],[Search Value]],MasterTable[Search Value],0),"")</f>
        <v>308</v>
      </c>
    </row>
    <row r="315" spans="2:10" ht="29.25" customHeight="1" x14ac:dyDescent="0.2">
      <c r="B315" s="8" t="s">
        <v>1</v>
      </c>
      <c r="C315" s="8" t="s">
        <v>57</v>
      </c>
      <c r="D315" s="10" t="s">
        <v>654</v>
      </c>
      <c r="E315" s="10" t="s">
        <v>653</v>
      </c>
      <c r="F315" s="10" t="s">
        <v>117</v>
      </c>
      <c r="G315" s="10" t="s">
        <v>655</v>
      </c>
      <c r="H315" s="10" t="s">
        <v>2272</v>
      </c>
      <c r="I315" s="13">
        <f>IFERROR(IF(SEARCH(Searchbox,MasterTable[[#This Row],[Name]]),(1-(ROW()/10000)),""),"")</f>
        <v>0.96850000000000003</v>
      </c>
      <c r="J315" s="14">
        <f>IFERROR(RANK(MasterTable[[#This Row],[Search Value]],MasterTable[Search Value],0),"")</f>
        <v>309</v>
      </c>
    </row>
    <row r="316" spans="2:10" ht="29.25" customHeight="1" x14ac:dyDescent="0.2">
      <c r="B316" s="8" t="s">
        <v>1</v>
      </c>
      <c r="C316" s="8" t="s">
        <v>576</v>
      </c>
      <c r="D316" s="10" t="s">
        <v>569</v>
      </c>
      <c r="E316" s="10" t="s">
        <v>568</v>
      </c>
      <c r="F316" s="10" t="s">
        <v>2005</v>
      </c>
      <c r="G316" s="10" t="s">
        <v>570</v>
      </c>
      <c r="H316" s="10" t="s">
        <v>2259</v>
      </c>
      <c r="I316" s="13">
        <f>IFERROR(IF(SEARCH(Searchbox,MasterTable[[#This Row],[Name]]),(1-(ROW()/10000)),""),"")</f>
        <v>0.96840000000000004</v>
      </c>
      <c r="J316" s="14">
        <f>IFERROR(RANK(MasterTable[[#This Row],[Search Value]],MasterTable[Search Value],0),"")</f>
        <v>310</v>
      </c>
    </row>
    <row r="317" spans="2:10" ht="29.25" customHeight="1" x14ac:dyDescent="0.2">
      <c r="B317" s="8" t="s">
        <v>1</v>
      </c>
      <c r="C317" s="8" t="s">
        <v>576</v>
      </c>
      <c r="D317" s="10" t="s">
        <v>572</v>
      </c>
      <c r="E317" s="10" t="s">
        <v>571</v>
      </c>
      <c r="F317" s="10" t="s">
        <v>2006</v>
      </c>
      <c r="G317" s="10" t="s">
        <v>573</v>
      </c>
      <c r="H317" s="10" t="s">
        <v>2260</v>
      </c>
      <c r="I317" s="13">
        <f>IFERROR(IF(SEARCH(Searchbox,MasterTable[[#This Row],[Name]]),(1-(ROW()/10000)),""),"")</f>
        <v>0.96830000000000005</v>
      </c>
      <c r="J317" s="14">
        <f>IFERROR(RANK(MasterTable[[#This Row],[Search Value]],MasterTable[Search Value],0),"")</f>
        <v>311</v>
      </c>
    </row>
    <row r="318" spans="2:10" ht="29.25" customHeight="1" x14ac:dyDescent="0.2">
      <c r="B318" s="8" t="s">
        <v>1</v>
      </c>
      <c r="C318" s="8" t="s">
        <v>576</v>
      </c>
      <c r="D318" s="10" t="s">
        <v>575</v>
      </c>
      <c r="E318" s="10" t="s">
        <v>574</v>
      </c>
      <c r="F318" s="10" t="s">
        <v>577</v>
      </c>
      <c r="G318" s="10" t="s">
        <v>578</v>
      </c>
      <c r="H318" s="10" t="s">
        <v>2261</v>
      </c>
      <c r="I318" s="13">
        <f>IFERROR(IF(SEARCH(Searchbox,MasterTable[[#This Row],[Name]]),(1-(ROW()/10000)),""),"")</f>
        <v>0.96819999999999995</v>
      </c>
      <c r="J318" s="14">
        <f>IFERROR(RANK(MasterTable[[#This Row],[Search Value]],MasterTable[Search Value],0),"")</f>
        <v>312</v>
      </c>
    </row>
    <row r="319" spans="2:10" ht="29.25" customHeight="1" x14ac:dyDescent="0.2">
      <c r="B319" s="8" t="s">
        <v>1</v>
      </c>
      <c r="C319" s="8" t="s">
        <v>576</v>
      </c>
      <c r="D319" s="10" t="s">
        <v>580</v>
      </c>
      <c r="E319" s="10" t="s">
        <v>579</v>
      </c>
      <c r="F319" s="10" t="s">
        <v>581</v>
      </c>
      <c r="G319" s="10" t="s">
        <v>582</v>
      </c>
      <c r="H319" s="10" t="s">
        <v>2262</v>
      </c>
      <c r="I319" s="13">
        <f>IFERROR(IF(SEARCH(Searchbox,MasterTable[[#This Row],[Name]]),(1-(ROW()/10000)),""),"")</f>
        <v>0.96809999999999996</v>
      </c>
      <c r="J319" s="14">
        <f>IFERROR(RANK(MasterTable[[#This Row],[Search Value]],MasterTable[Search Value],0),"")</f>
        <v>313</v>
      </c>
    </row>
    <row r="320" spans="2:10" ht="29.25" customHeight="1" x14ac:dyDescent="0.2">
      <c r="B320" s="8" t="s">
        <v>1</v>
      </c>
      <c r="C320" s="8" t="s">
        <v>576</v>
      </c>
      <c r="D320" s="10" t="s">
        <v>607</v>
      </c>
      <c r="E320" s="10" t="s">
        <v>606</v>
      </c>
      <c r="F320" s="10" t="s">
        <v>608</v>
      </c>
      <c r="G320" s="10" t="s">
        <v>117</v>
      </c>
      <c r="H320" s="10" t="s">
        <v>2263</v>
      </c>
      <c r="I320" s="13">
        <f>IFERROR(IF(SEARCH(Searchbox,MasterTable[[#This Row],[Name]]),(1-(ROW()/10000)),""),"")</f>
        <v>0.96799999999999997</v>
      </c>
      <c r="J320" s="14">
        <f>IFERROR(RANK(MasterTable[[#This Row],[Search Value]],MasterTable[Search Value],0),"")</f>
        <v>314</v>
      </c>
    </row>
    <row r="321" spans="2:10" ht="29.25" customHeight="1" x14ac:dyDescent="0.2">
      <c r="B321" s="8" t="s">
        <v>1</v>
      </c>
      <c r="C321" s="8" t="s">
        <v>576</v>
      </c>
      <c r="D321" s="10" t="s">
        <v>584</v>
      </c>
      <c r="E321" s="10" t="s">
        <v>583</v>
      </c>
      <c r="F321" s="10" t="s">
        <v>585</v>
      </c>
      <c r="G321" s="10" t="s">
        <v>586</v>
      </c>
      <c r="H321" s="10" t="s">
        <v>2264</v>
      </c>
      <c r="I321" s="13">
        <f>IFERROR(IF(SEARCH(Searchbox,MasterTable[[#This Row],[Name]]),(1-(ROW()/10000)),""),"")</f>
        <v>0.96789999999999998</v>
      </c>
      <c r="J321" s="14">
        <f>IFERROR(RANK(MasterTable[[#This Row],[Search Value]],MasterTable[Search Value],0),"")</f>
        <v>315</v>
      </c>
    </row>
    <row r="322" spans="2:10" ht="29.25" customHeight="1" x14ac:dyDescent="0.2">
      <c r="B322" s="8" t="s">
        <v>1</v>
      </c>
      <c r="C322" s="8" t="s">
        <v>576</v>
      </c>
      <c r="D322" s="10" t="s">
        <v>587</v>
      </c>
      <c r="E322" s="10" t="s">
        <v>588</v>
      </c>
      <c r="F322" s="10" t="s">
        <v>589</v>
      </c>
      <c r="G322" s="10" t="s">
        <v>590</v>
      </c>
      <c r="H322" s="10" t="s">
        <v>2265</v>
      </c>
      <c r="I322" s="13">
        <f>IFERROR(IF(SEARCH(Searchbox,MasterTable[[#This Row],[Name]]),(1-(ROW()/10000)),""),"")</f>
        <v>0.96779999999999999</v>
      </c>
      <c r="J322" s="14">
        <f>IFERROR(RANK(MasterTable[[#This Row],[Search Value]],MasterTable[Search Value],0),"")</f>
        <v>316</v>
      </c>
    </row>
    <row r="323" spans="2:10" ht="29.25" customHeight="1" x14ac:dyDescent="0.2">
      <c r="B323" s="8" t="s">
        <v>1</v>
      </c>
      <c r="C323" s="8" t="s">
        <v>54</v>
      </c>
      <c r="D323" s="10" t="s">
        <v>595</v>
      </c>
      <c r="E323" s="10" t="s">
        <v>594</v>
      </c>
      <c r="F323" s="10" t="s">
        <v>117</v>
      </c>
      <c r="G323" s="10" t="s">
        <v>117</v>
      </c>
      <c r="H323" s="10" t="s">
        <v>117</v>
      </c>
      <c r="I323" s="13">
        <f>IFERROR(IF(SEARCH(Searchbox,MasterTable[[#This Row],[Name]]),(1-(ROW()/10000)),""),"")</f>
        <v>0.9677</v>
      </c>
      <c r="J323" s="14">
        <f>IFERROR(RANK(MasterTable[[#This Row],[Search Value]],MasterTable[Search Value],0),"")</f>
        <v>317</v>
      </c>
    </row>
    <row r="324" spans="2:10" ht="29.25" customHeight="1" x14ac:dyDescent="0.2">
      <c r="B324" s="8" t="s">
        <v>1</v>
      </c>
      <c r="C324" s="8" t="s">
        <v>54</v>
      </c>
      <c r="D324" s="10" t="s">
        <v>597</v>
      </c>
      <c r="E324" s="10" t="s">
        <v>596</v>
      </c>
      <c r="F324" s="10" t="s">
        <v>2009</v>
      </c>
      <c r="G324" s="10" t="s">
        <v>598</v>
      </c>
      <c r="H324" s="10" t="s">
        <v>117</v>
      </c>
      <c r="I324" s="13">
        <f>IFERROR(IF(SEARCH(Searchbox,MasterTable[[#This Row],[Name]]),(1-(ROW()/10000)),""),"")</f>
        <v>0.96760000000000002</v>
      </c>
      <c r="J324" s="14">
        <f>IFERROR(RANK(MasterTable[[#This Row],[Search Value]],MasterTable[Search Value],0),"")</f>
        <v>318</v>
      </c>
    </row>
    <row r="325" spans="2:10" ht="29.25" customHeight="1" x14ac:dyDescent="0.2">
      <c r="B325" s="8" t="s">
        <v>1</v>
      </c>
      <c r="C325" s="8" t="s">
        <v>54</v>
      </c>
      <c r="D325" s="10" t="s">
        <v>600</v>
      </c>
      <c r="E325" s="10" t="s">
        <v>599</v>
      </c>
      <c r="F325" s="10" t="s">
        <v>117</v>
      </c>
      <c r="G325" s="10" t="s">
        <v>601</v>
      </c>
      <c r="H325" s="10" t="s">
        <v>117</v>
      </c>
      <c r="I325" s="13">
        <f>IFERROR(IF(SEARCH(Searchbox,MasterTable[[#This Row],[Name]]),(1-(ROW()/10000)),""),"")</f>
        <v>0.96750000000000003</v>
      </c>
      <c r="J325" s="14">
        <f>IFERROR(RANK(MasterTable[[#This Row],[Search Value]],MasterTable[Search Value],0),"")</f>
        <v>319</v>
      </c>
    </row>
    <row r="326" spans="2:10" ht="29.25" customHeight="1" x14ac:dyDescent="0.2">
      <c r="B326" s="8" t="s">
        <v>1</v>
      </c>
      <c r="C326" s="8" t="s">
        <v>50</v>
      </c>
      <c r="D326" s="10" t="s">
        <v>479</v>
      </c>
      <c r="E326" s="10" t="s">
        <v>478</v>
      </c>
      <c r="F326" s="10" t="s">
        <v>1995</v>
      </c>
      <c r="G326" s="10" t="s">
        <v>480</v>
      </c>
      <c r="H326" s="10" t="s">
        <v>481</v>
      </c>
      <c r="I326" s="13">
        <f>IFERROR(IF(SEARCH(Searchbox,MasterTable[[#This Row],[Name]]),(1-(ROW()/10000)),""),"")</f>
        <v>0.96740000000000004</v>
      </c>
      <c r="J326" s="14">
        <f>IFERROR(RANK(MasterTable[[#This Row],[Search Value]],MasterTable[Search Value],0),"")</f>
        <v>320</v>
      </c>
    </row>
    <row r="327" spans="2:10" ht="29.25" customHeight="1" x14ac:dyDescent="0.2">
      <c r="B327" s="8" t="s">
        <v>1</v>
      </c>
      <c r="C327" s="8" t="s">
        <v>50</v>
      </c>
      <c r="D327" s="10" t="s">
        <v>517</v>
      </c>
      <c r="E327" s="10" t="s">
        <v>117</v>
      </c>
      <c r="F327" s="10" t="s">
        <v>117</v>
      </c>
      <c r="G327" s="10" t="s">
        <v>516</v>
      </c>
      <c r="H327" s="10" t="s">
        <v>2248</v>
      </c>
      <c r="I327" s="13">
        <f>IFERROR(IF(SEARCH(Searchbox,MasterTable[[#This Row],[Name]]),(1-(ROW()/10000)),""),"")</f>
        <v>0.96730000000000005</v>
      </c>
      <c r="J327" s="14">
        <f>IFERROR(RANK(MasterTable[[#This Row],[Search Value]],MasterTable[Search Value],0),"")</f>
        <v>321</v>
      </c>
    </row>
    <row r="328" spans="2:10" ht="29.25" customHeight="1" x14ac:dyDescent="0.2">
      <c r="B328" s="8" t="s">
        <v>1</v>
      </c>
      <c r="C328" s="8" t="s">
        <v>50</v>
      </c>
      <c r="D328" s="10" t="s">
        <v>491</v>
      </c>
      <c r="E328" s="10" t="s">
        <v>490</v>
      </c>
      <c r="F328" s="10" t="s">
        <v>492</v>
      </c>
      <c r="G328" s="10" t="s">
        <v>493</v>
      </c>
      <c r="H328" s="10" t="s">
        <v>2249</v>
      </c>
      <c r="I328" s="13">
        <f>IFERROR(IF(SEARCH(Searchbox,MasterTable[[#This Row],[Name]]),(1-(ROW()/10000)),""),"")</f>
        <v>0.96719999999999995</v>
      </c>
      <c r="J328" s="14">
        <f>IFERROR(RANK(MasterTable[[#This Row],[Search Value]],MasterTable[Search Value],0),"")</f>
        <v>322</v>
      </c>
    </row>
    <row r="329" spans="2:10" ht="29.25" customHeight="1" x14ac:dyDescent="0.2">
      <c r="B329" s="8" t="s">
        <v>1</v>
      </c>
      <c r="C329" s="8" t="s">
        <v>50</v>
      </c>
      <c r="D329" s="10" t="s">
        <v>526</v>
      </c>
      <c r="E329" s="10" t="s">
        <v>527</v>
      </c>
      <c r="F329" s="10" t="s">
        <v>1996</v>
      </c>
      <c r="G329" s="10" t="s">
        <v>528</v>
      </c>
      <c r="H329" s="10" t="s">
        <v>2250</v>
      </c>
      <c r="I329" s="13">
        <f>IFERROR(IF(SEARCH(Searchbox,MasterTable[[#This Row],[Name]]),(1-(ROW()/10000)),""),"")</f>
        <v>0.96709999999999996</v>
      </c>
      <c r="J329" s="14">
        <f>IFERROR(RANK(MasterTable[[#This Row],[Search Value]],MasterTable[Search Value],0),"")</f>
        <v>323</v>
      </c>
    </row>
    <row r="330" spans="2:10" ht="29.25" customHeight="1" x14ac:dyDescent="0.2">
      <c r="B330" s="8" t="s">
        <v>1</v>
      </c>
      <c r="C330" s="8" t="s">
        <v>813</v>
      </c>
      <c r="D330" s="10" t="s">
        <v>806</v>
      </c>
      <c r="E330" s="10" t="s">
        <v>805</v>
      </c>
      <c r="F330" s="10" t="s">
        <v>2034</v>
      </c>
      <c r="G330" s="10" t="s">
        <v>807</v>
      </c>
      <c r="H330" s="10" t="s">
        <v>808</v>
      </c>
      <c r="I330" s="13">
        <f>IFERROR(IF(SEARCH(Searchbox,MasterTable[[#This Row],[Name]]),(1-(ROW()/10000)),""),"")</f>
        <v>0.96699999999999997</v>
      </c>
      <c r="J330" s="14">
        <f>IFERROR(RANK(MasterTable[[#This Row],[Search Value]],MasterTable[Search Value],0),"")</f>
        <v>324</v>
      </c>
    </row>
    <row r="331" spans="2:10" ht="29.25" customHeight="1" x14ac:dyDescent="0.2">
      <c r="B331" s="8" t="s">
        <v>1</v>
      </c>
      <c r="C331" s="8" t="s">
        <v>813</v>
      </c>
      <c r="D331" s="10" t="s">
        <v>803</v>
      </c>
      <c r="E331" s="10" t="s">
        <v>804</v>
      </c>
      <c r="F331" s="10" t="s">
        <v>2035</v>
      </c>
      <c r="G331" s="10" t="s">
        <v>2480</v>
      </c>
      <c r="H331" s="10" t="s">
        <v>2292</v>
      </c>
      <c r="I331" s="13">
        <f>IFERROR(IF(SEARCH(Searchbox,MasterTable[[#This Row],[Name]]),(1-(ROW()/10000)),""),"")</f>
        <v>0.96689999999999998</v>
      </c>
      <c r="J331" s="14">
        <f>IFERROR(RANK(MasterTable[[#This Row],[Search Value]],MasterTable[Search Value],0),"")</f>
        <v>325</v>
      </c>
    </row>
    <row r="332" spans="2:10" ht="29.25" customHeight="1" x14ac:dyDescent="0.2">
      <c r="B332" s="8" t="s">
        <v>1</v>
      </c>
      <c r="C332" s="8" t="s">
        <v>813</v>
      </c>
      <c r="D332" s="10" t="s">
        <v>811</v>
      </c>
      <c r="E332" s="10" t="s">
        <v>810</v>
      </c>
      <c r="F332" s="10" t="s">
        <v>117</v>
      </c>
      <c r="G332" s="10" t="s">
        <v>812</v>
      </c>
      <c r="H332" s="10" t="s">
        <v>2293</v>
      </c>
      <c r="I332" s="13">
        <f>IFERROR(IF(SEARCH(Searchbox,MasterTable[[#This Row],[Name]]),(1-(ROW()/10000)),""),"")</f>
        <v>0.96679999999999999</v>
      </c>
      <c r="J332" s="14">
        <f>IFERROR(RANK(MasterTable[[#This Row],[Search Value]],MasterTable[Search Value],0),"")</f>
        <v>326</v>
      </c>
    </row>
    <row r="333" spans="2:10" ht="29.25" customHeight="1" x14ac:dyDescent="0.2">
      <c r="B333" s="8" t="s">
        <v>1</v>
      </c>
      <c r="C333" s="8" t="s">
        <v>41</v>
      </c>
      <c r="D333" s="10" t="s">
        <v>373</v>
      </c>
      <c r="E333" s="10" t="s">
        <v>372</v>
      </c>
      <c r="F333" s="10" t="s">
        <v>374</v>
      </c>
      <c r="G333" s="10" t="s">
        <v>375</v>
      </c>
      <c r="H333" s="10" t="s">
        <v>2224</v>
      </c>
      <c r="I333" s="13">
        <f>IFERROR(IF(SEARCH(Searchbox,MasterTable[[#This Row],[Name]]),(1-(ROW()/10000)),""),"")</f>
        <v>0.9667</v>
      </c>
      <c r="J333" s="14">
        <f>IFERROR(RANK(MasterTable[[#This Row],[Search Value]],MasterTable[Search Value],0),"")</f>
        <v>327</v>
      </c>
    </row>
    <row r="334" spans="2:10" ht="29.25" customHeight="1" x14ac:dyDescent="0.2">
      <c r="B334" s="8" t="s">
        <v>1</v>
      </c>
      <c r="C334" s="8" t="s">
        <v>41</v>
      </c>
      <c r="D334" s="10" t="s">
        <v>152</v>
      </c>
      <c r="E334" s="10" t="s">
        <v>154</v>
      </c>
      <c r="F334" s="10" t="s">
        <v>1977</v>
      </c>
      <c r="G334" s="10" t="s">
        <v>117</v>
      </c>
      <c r="H334" s="10" t="s">
        <v>2225</v>
      </c>
      <c r="I334" s="13">
        <f>IFERROR(IF(SEARCH(Searchbox,MasterTable[[#This Row],[Name]]),(1-(ROW()/10000)),""),"")</f>
        <v>0.96660000000000001</v>
      </c>
      <c r="J334" s="14">
        <f>IFERROR(RANK(MasterTable[[#This Row],[Search Value]],MasterTable[Search Value],0),"")</f>
        <v>328</v>
      </c>
    </row>
    <row r="335" spans="2:10" ht="29.25" customHeight="1" x14ac:dyDescent="0.2">
      <c r="B335" s="8" t="s">
        <v>1</v>
      </c>
      <c r="C335" s="8" t="s">
        <v>41</v>
      </c>
      <c r="D335" s="10" t="s">
        <v>148</v>
      </c>
      <c r="E335" t="s">
        <v>2226</v>
      </c>
      <c r="F335" s="10" t="s">
        <v>1951</v>
      </c>
      <c r="G335" t="s">
        <v>150</v>
      </c>
      <c r="H335" s="10" t="s">
        <v>379</v>
      </c>
      <c r="I335" s="13">
        <f>IFERROR(IF(SEARCH(Searchbox,MasterTable[[#This Row],[Name]]),(1-(ROW()/10000)),""),"")</f>
        <v>0.96650000000000003</v>
      </c>
      <c r="J335" s="14">
        <f>IFERROR(RANK(MasterTable[[#This Row],[Search Value]],MasterTable[Search Value],0),"")</f>
        <v>329</v>
      </c>
    </row>
    <row r="336" spans="2:10" ht="29.25" customHeight="1" x14ac:dyDescent="0.2">
      <c r="B336" s="8" t="s">
        <v>1</v>
      </c>
      <c r="C336" s="8" t="s">
        <v>41</v>
      </c>
      <c r="D336" s="10" t="s">
        <v>376</v>
      </c>
      <c r="E336" s="10" t="s">
        <v>377</v>
      </c>
      <c r="F336" s="10" t="s">
        <v>1978</v>
      </c>
      <c r="G336" s="10" t="s">
        <v>378</v>
      </c>
      <c r="H336" s="10" t="s">
        <v>379</v>
      </c>
      <c r="I336" s="13">
        <f>IFERROR(IF(SEARCH(Searchbox,MasterTable[[#This Row],[Name]]),(1-(ROW()/10000)),""),"")</f>
        <v>0.96640000000000004</v>
      </c>
      <c r="J336" s="14">
        <f>IFERROR(RANK(MasterTable[[#This Row],[Search Value]],MasterTable[Search Value],0),"")</f>
        <v>330</v>
      </c>
    </row>
    <row r="337" spans="2:10" ht="29.25" customHeight="1" x14ac:dyDescent="0.2">
      <c r="B337" s="8" t="s">
        <v>1</v>
      </c>
      <c r="C337" s="8" t="s">
        <v>41</v>
      </c>
      <c r="D337" s="10" t="s">
        <v>380</v>
      </c>
      <c r="E337" s="10" t="s">
        <v>381</v>
      </c>
      <c r="F337" s="10" t="s">
        <v>1979</v>
      </c>
      <c r="G337" s="10" t="s">
        <v>382</v>
      </c>
      <c r="H337" s="10" t="s">
        <v>2227</v>
      </c>
      <c r="I337" s="13">
        <f>IFERROR(IF(SEARCH(Searchbox,MasterTable[[#This Row],[Name]]),(1-(ROW()/10000)),""),"")</f>
        <v>0.96630000000000005</v>
      </c>
      <c r="J337" s="14">
        <f>IFERROR(RANK(MasterTable[[#This Row],[Search Value]],MasterTable[Search Value],0),"")</f>
        <v>331</v>
      </c>
    </row>
    <row r="338" spans="2:10" ht="29.25" customHeight="1" x14ac:dyDescent="0.2">
      <c r="B338" s="8" t="s">
        <v>1</v>
      </c>
      <c r="C338" s="8" t="s">
        <v>41</v>
      </c>
      <c r="D338" s="10" t="s">
        <v>153</v>
      </c>
      <c r="E338" s="10" t="s">
        <v>155</v>
      </c>
      <c r="F338" s="10" t="s">
        <v>156</v>
      </c>
      <c r="G338" s="10" t="s">
        <v>157</v>
      </c>
      <c r="H338" s="10" t="s">
        <v>158</v>
      </c>
      <c r="I338" s="13">
        <f>IFERROR(IF(SEARCH(Searchbox,MasterTable[[#This Row],[Name]]),(1-(ROW()/10000)),""),"")</f>
        <v>0.96619999999999995</v>
      </c>
      <c r="J338" s="14">
        <f>IFERROR(RANK(MasterTable[[#This Row],[Search Value]],MasterTable[Search Value],0),"")</f>
        <v>332</v>
      </c>
    </row>
    <row r="339" spans="2:10" ht="29.25" customHeight="1" x14ac:dyDescent="0.2">
      <c r="B339" s="8" t="s">
        <v>1</v>
      </c>
      <c r="C339" s="8" t="s">
        <v>41</v>
      </c>
      <c r="D339" s="10" t="s">
        <v>388</v>
      </c>
      <c r="E339" s="10" t="s">
        <v>387</v>
      </c>
      <c r="F339" s="10" t="s">
        <v>117</v>
      </c>
      <c r="G339" s="10" t="s">
        <v>389</v>
      </c>
      <c r="H339" s="10" t="s">
        <v>117</v>
      </c>
      <c r="I339" s="13">
        <f>IFERROR(IF(SEARCH(Searchbox,MasterTable[[#This Row],[Name]]),(1-(ROW()/10000)),""),"")</f>
        <v>0.96609999999999996</v>
      </c>
      <c r="J339" s="14">
        <f>IFERROR(RANK(MasterTable[[#This Row],[Search Value]],MasterTable[Search Value],0),"")</f>
        <v>333</v>
      </c>
    </row>
    <row r="340" spans="2:10" ht="29.25" customHeight="1" x14ac:dyDescent="0.2">
      <c r="B340" s="8" t="s">
        <v>1</v>
      </c>
      <c r="C340" s="8" t="s">
        <v>63</v>
      </c>
      <c r="D340" s="10" t="s">
        <v>817</v>
      </c>
      <c r="E340" s="10" t="s">
        <v>809</v>
      </c>
      <c r="F340" s="10" t="s">
        <v>818</v>
      </c>
      <c r="G340" s="10" t="s">
        <v>117</v>
      </c>
      <c r="H340" s="10" t="s">
        <v>819</v>
      </c>
      <c r="I340" s="13">
        <f>IFERROR(IF(SEARCH(Searchbox,MasterTable[[#This Row],[Name]]),(1-(ROW()/10000)),""),"")</f>
        <v>0.96599999999999997</v>
      </c>
      <c r="J340" s="14">
        <f>IFERROR(RANK(MasterTable[[#This Row],[Search Value]],MasterTable[Search Value],0),"")</f>
        <v>334</v>
      </c>
    </row>
    <row r="341" spans="2:10" ht="29.25" customHeight="1" x14ac:dyDescent="0.2">
      <c r="B341" s="8" t="s">
        <v>1</v>
      </c>
      <c r="C341" s="8" t="s">
        <v>63</v>
      </c>
      <c r="D341" s="10" t="s">
        <v>814</v>
      </c>
      <c r="E341" s="10" t="s">
        <v>815</v>
      </c>
      <c r="F341" s="10" t="s">
        <v>2036</v>
      </c>
      <c r="G341" s="10" t="s">
        <v>816</v>
      </c>
      <c r="H341" s="10" t="s">
        <v>2294</v>
      </c>
      <c r="I341" s="13">
        <f>IFERROR(IF(SEARCH(Searchbox,MasterTable[[#This Row],[Name]]),(1-(ROW()/10000)),""),"")</f>
        <v>0.96589999999999998</v>
      </c>
      <c r="J341" s="14">
        <f>IFERROR(RANK(MasterTable[[#This Row],[Search Value]],MasterTable[Search Value],0),"")</f>
        <v>335</v>
      </c>
    </row>
    <row r="342" spans="2:10" ht="29.25" customHeight="1" x14ac:dyDescent="0.2">
      <c r="B342" s="8" t="s">
        <v>1</v>
      </c>
      <c r="C342" s="8" t="s">
        <v>63</v>
      </c>
      <c r="D342" s="10" t="s">
        <v>821</v>
      </c>
      <c r="E342" s="10" t="s">
        <v>820</v>
      </c>
      <c r="F342" s="10" t="s">
        <v>117</v>
      </c>
      <c r="G342" s="10" t="s">
        <v>822</v>
      </c>
      <c r="H342" s="10" t="s">
        <v>117</v>
      </c>
      <c r="I342" s="13">
        <f>IFERROR(IF(SEARCH(Searchbox,MasterTable[[#This Row],[Name]]),(1-(ROW()/10000)),""),"")</f>
        <v>0.96579999999999999</v>
      </c>
      <c r="J342" s="14">
        <f>IFERROR(RANK(MasterTable[[#This Row],[Search Value]],MasterTable[Search Value],0),"")</f>
        <v>336</v>
      </c>
    </row>
    <row r="343" spans="2:10" ht="29.25" customHeight="1" x14ac:dyDescent="0.2">
      <c r="B343" s="8" t="s">
        <v>1</v>
      </c>
      <c r="C343" s="8" t="s">
        <v>63</v>
      </c>
      <c r="D343" s="10" t="s">
        <v>824</v>
      </c>
      <c r="E343" s="10" t="s">
        <v>823</v>
      </c>
      <c r="F343" s="10" t="s">
        <v>825</v>
      </c>
      <c r="G343" s="10" t="s">
        <v>826</v>
      </c>
      <c r="H343" s="10" t="s">
        <v>827</v>
      </c>
      <c r="I343" s="13">
        <f>IFERROR(IF(SEARCH(Searchbox,MasterTable[[#This Row],[Name]]),(1-(ROW()/10000)),""),"")</f>
        <v>0.9657</v>
      </c>
      <c r="J343" s="14">
        <f>IFERROR(RANK(MasterTable[[#This Row],[Search Value]],MasterTable[Search Value],0),"")</f>
        <v>337</v>
      </c>
    </row>
    <row r="344" spans="2:10" ht="29.25" customHeight="1" x14ac:dyDescent="0.2">
      <c r="B344" s="8" t="s">
        <v>1</v>
      </c>
      <c r="C344" s="8" t="s">
        <v>63</v>
      </c>
      <c r="D344" s="10" t="s">
        <v>732</v>
      </c>
      <c r="E344" s="10" t="s">
        <v>733</v>
      </c>
      <c r="F344" s="10" t="s">
        <v>117</v>
      </c>
      <c r="G344" s="10" t="s">
        <v>731</v>
      </c>
      <c r="H344" s="10" t="s">
        <v>117</v>
      </c>
      <c r="I344" s="13">
        <f>IFERROR(IF(SEARCH(Searchbox,MasterTable[[#This Row],[Name]]),(1-(ROW()/10000)),""),"")</f>
        <v>0.96560000000000001</v>
      </c>
      <c r="J344" s="14">
        <f>IFERROR(RANK(MasterTable[[#This Row],[Search Value]],MasterTable[Search Value],0),"")</f>
        <v>338</v>
      </c>
    </row>
    <row r="345" spans="2:10" ht="29.25" customHeight="1" x14ac:dyDescent="0.2">
      <c r="B345" s="8" t="s">
        <v>1</v>
      </c>
      <c r="C345" s="8" t="s">
        <v>42</v>
      </c>
      <c r="D345" s="10" t="s">
        <v>390</v>
      </c>
      <c r="E345" s="10" t="s">
        <v>392</v>
      </c>
      <c r="F345" s="10" t="s">
        <v>391</v>
      </c>
      <c r="G345" s="10" t="s">
        <v>393</v>
      </c>
      <c r="H345" s="10" t="s">
        <v>2228</v>
      </c>
      <c r="I345" s="13">
        <f>IFERROR(IF(SEARCH(Searchbox,MasterTable[[#This Row],[Name]]),(1-(ROW()/10000)),""),"")</f>
        <v>0.96550000000000002</v>
      </c>
      <c r="J345" s="14">
        <f>IFERROR(RANK(MasterTable[[#This Row],[Search Value]],MasterTable[Search Value],0),"")</f>
        <v>339</v>
      </c>
    </row>
    <row r="346" spans="2:10" ht="29.25" customHeight="1" x14ac:dyDescent="0.2">
      <c r="B346" s="8" t="s">
        <v>1</v>
      </c>
      <c r="C346" s="8" t="s">
        <v>42</v>
      </c>
      <c r="D346" s="10" t="s">
        <v>394</v>
      </c>
      <c r="E346" s="10" t="s">
        <v>119</v>
      </c>
      <c r="F346" s="10" t="s">
        <v>1947</v>
      </c>
      <c r="G346" s="10" t="s">
        <v>120</v>
      </c>
      <c r="H346" s="10" t="s">
        <v>121</v>
      </c>
      <c r="I346" s="13">
        <f>IFERROR(IF(SEARCH(Searchbox,MasterTable[[#This Row],[Name]]),(1-(ROW()/10000)),""),"")</f>
        <v>0.96540000000000004</v>
      </c>
      <c r="J346" s="14">
        <f>IFERROR(RANK(MasterTable[[#This Row],[Search Value]],MasterTable[Search Value],0),"")</f>
        <v>340</v>
      </c>
    </row>
    <row r="347" spans="2:10" ht="29.25" customHeight="1" x14ac:dyDescent="0.2">
      <c r="B347" s="8" t="s">
        <v>1</v>
      </c>
      <c r="C347" s="8" t="s">
        <v>42</v>
      </c>
      <c r="D347" s="10" t="s">
        <v>396</v>
      </c>
      <c r="E347" s="10" t="s">
        <v>395</v>
      </c>
      <c r="F347" s="10" t="s">
        <v>1980</v>
      </c>
      <c r="G347" s="10" t="s">
        <v>397</v>
      </c>
      <c r="H347" s="10" t="s">
        <v>2229</v>
      </c>
      <c r="I347" s="13">
        <f>IFERROR(IF(SEARCH(Searchbox,MasterTable[[#This Row],[Name]]),(1-(ROW()/10000)),""),"")</f>
        <v>0.96530000000000005</v>
      </c>
      <c r="J347" s="14">
        <f>IFERROR(RANK(MasterTable[[#This Row],[Search Value]],MasterTable[Search Value],0),"")</f>
        <v>341</v>
      </c>
    </row>
    <row r="348" spans="2:10" ht="29.25" customHeight="1" x14ac:dyDescent="0.2">
      <c r="B348" s="8" t="s">
        <v>1</v>
      </c>
      <c r="C348" s="8" t="s">
        <v>65</v>
      </c>
      <c r="D348" s="10" t="s">
        <v>487</v>
      </c>
      <c r="E348" s="10" t="s">
        <v>486</v>
      </c>
      <c r="F348" s="10" t="s">
        <v>488</v>
      </c>
      <c r="G348" s="10" t="s">
        <v>489</v>
      </c>
      <c r="H348" s="10" t="s">
        <v>117</v>
      </c>
      <c r="I348" s="13">
        <f>IFERROR(IF(SEARCH(Searchbox,MasterTable[[#This Row],[Name]]),(1-(ROW()/10000)),""),"")</f>
        <v>0.96520000000000006</v>
      </c>
      <c r="J348" s="14">
        <f>IFERROR(RANK(MasterTable[[#This Row],[Search Value]],MasterTable[Search Value],0),"")</f>
        <v>342</v>
      </c>
    </row>
    <row r="349" spans="2:10" ht="29.25" customHeight="1" x14ac:dyDescent="0.2">
      <c r="B349" s="8" t="s">
        <v>1</v>
      </c>
      <c r="C349" s="8" t="s">
        <v>65</v>
      </c>
      <c r="D349" s="10" t="s">
        <v>867</v>
      </c>
      <c r="E349" s="10" t="s">
        <v>866</v>
      </c>
      <c r="F349" s="10" t="s">
        <v>868</v>
      </c>
      <c r="G349" s="10" t="s">
        <v>869</v>
      </c>
      <c r="H349" s="10" t="s">
        <v>2302</v>
      </c>
      <c r="I349" s="13">
        <f>IFERROR(IF(SEARCH(Searchbox,MasterTable[[#This Row],[Name]]),(1-(ROW()/10000)),""),"")</f>
        <v>0.96509999999999996</v>
      </c>
      <c r="J349" s="14">
        <f>IFERROR(RANK(MasterTable[[#This Row],[Search Value]],MasterTable[Search Value],0),"")</f>
        <v>343</v>
      </c>
    </row>
    <row r="350" spans="2:10" ht="29.25" customHeight="1" x14ac:dyDescent="0.2">
      <c r="B350" s="8" t="s">
        <v>1</v>
      </c>
      <c r="C350" s="8" t="s">
        <v>65</v>
      </c>
      <c r="D350" s="10" t="s">
        <v>871</v>
      </c>
      <c r="E350" s="10" t="s">
        <v>870</v>
      </c>
      <c r="F350" s="10" t="s">
        <v>872</v>
      </c>
      <c r="G350" s="10" t="s">
        <v>117</v>
      </c>
      <c r="H350" s="10" t="s">
        <v>873</v>
      </c>
      <c r="I350" s="13">
        <f>IFERROR(IF(SEARCH(Searchbox,MasterTable[[#This Row],[Name]]),(1-(ROW()/10000)),""),"")</f>
        <v>0.96499999999999997</v>
      </c>
      <c r="J350" s="14">
        <f>IFERROR(RANK(MasterTable[[#This Row],[Search Value]],MasterTable[Search Value],0),"")</f>
        <v>344</v>
      </c>
    </row>
    <row r="351" spans="2:10" ht="29.25" customHeight="1" x14ac:dyDescent="0.2">
      <c r="B351" s="8" t="s">
        <v>1</v>
      </c>
      <c r="C351" s="8" t="s">
        <v>717</v>
      </c>
      <c r="D351" s="10" t="s">
        <v>413</v>
      </c>
      <c r="E351" s="10" t="s">
        <v>412</v>
      </c>
      <c r="F351" s="10" t="s">
        <v>1972</v>
      </c>
      <c r="G351" s="10" t="s">
        <v>117</v>
      </c>
      <c r="H351" s="10" t="s">
        <v>2219</v>
      </c>
      <c r="I351" s="13">
        <f>IFERROR(IF(SEARCH(Searchbox,MasterTable[[#This Row],[Name]]),(1-(ROW()/10000)),""),"")</f>
        <v>0.96489999999999998</v>
      </c>
      <c r="J351" s="14">
        <f>IFERROR(RANK(MasterTable[[#This Row],[Search Value]],MasterTable[Search Value],0),"")</f>
        <v>345</v>
      </c>
    </row>
    <row r="352" spans="2:10" ht="29.25" customHeight="1" x14ac:dyDescent="0.2">
      <c r="B352" s="8" t="s">
        <v>1</v>
      </c>
      <c r="C352" s="8" t="s">
        <v>56</v>
      </c>
      <c r="D352" s="10" t="s">
        <v>626</v>
      </c>
      <c r="E352" s="10" t="s">
        <v>625</v>
      </c>
      <c r="F352" s="10" t="s">
        <v>627</v>
      </c>
      <c r="G352" s="10" t="s">
        <v>628</v>
      </c>
      <c r="H352" s="10" t="s">
        <v>629</v>
      </c>
      <c r="I352" s="13">
        <f>IFERROR(IF(SEARCH(Searchbox,MasterTable[[#This Row],[Name]]),(1-(ROW()/10000)),""),"")</f>
        <v>0.96479999999999999</v>
      </c>
      <c r="J352" s="14">
        <f>IFERROR(RANK(MasterTable[[#This Row],[Search Value]],MasterTable[Search Value],0),"")</f>
        <v>346</v>
      </c>
    </row>
    <row r="353" spans="2:10" ht="29.25" customHeight="1" x14ac:dyDescent="0.2">
      <c r="B353" s="8" t="s">
        <v>1</v>
      </c>
      <c r="C353" s="8" t="s">
        <v>56</v>
      </c>
      <c r="D353" s="10" t="s">
        <v>631</v>
      </c>
      <c r="E353" s="10" t="s">
        <v>630</v>
      </c>
      <c r="F353" s="10" t="s">
        <v>632</v>
      </c>
      <c r="G353" s="10" t="s">
        <v>117</v>
      </c>
      <c r="H353" s="10" t="s">
        <v>633</v>
      </c>
      <c r="I353" s="13">
        <f>IFERROR(IF(SEARCH(Searchbox,MasterTable[[#This Row],[Name]]),(1-(ROW()/10000)),""),"")</f>
        <v>0.9647</v>
      </c>
      <c r="J353" s="14">
        <f>IFERROR(RANK(MasterTable[[#This Row],[Search Value]],MasterTable[Search Value],0),"")</f>
        <v>347</v>
      </c>
    </row>
    <row r="354" spans="2:10" ht="29.25" customHeight="1" x14ac:dyDescent="0.2">
      <c r="B354" s="8" t="s">
        <v>1</v>
      </c>
      <c r="C354" s="8" t="s">
        <v>56</v>
      </c>
      <c r="D354" s="10" t="s">
        <v>635</v>
      </c>
      <c r="E354" s="10" t="s">
        <v>634</v>
      </c>
      <c r="F354" s="10" t="s">
        <v>2014</v>
      </c>
      <c r="G354" s="10" t="s">
        <v>636</v>
      </c>
      <c r="H354" s="10" t="s">
        <v>117</v>
      </c>
      <c r="I354" s="13">
        <f>IFERROR(IF(SEARCH(Searchbox,MasterTable[[#This Row],[Name]]),(1-(ROW()/10000)),""),"")</f>
        <v>0.96460000000000001</v>
      </c>
      <c r="J354" s="14">
        <f>IFERROR(RANK(MasterTable[[#This Row],[Search Value]],MasterTable[Search Value],0),"")</f>
        <v>348</v>
      </c>
    </row>
    <row r="355" spans="2:10" ht="29.25" customHeight="1" x14ac:dyDescent="0.2">
      <c r="B355" s="8" t="s">
        <v>1</v>
      </c>
      <c r="C355" s="8" t="s">
        <v>44</v>
      </c>
      <c r="D355" s="10" t="s">
        <v>407</v>
      </c>
      <c r="E355" s="10" t="s">
        <v>408</v>
      </c>
      <c r="F355" s="10" t="s">
        <v>409</v>
      </c>
      <c r="G355" s="10" t="s">
        <v>117</v>
      </c>
      <c r="H355" s="10" t="s">
        <v>2232</v>
      </c>
      <c r="I355" s="13">
        <f>IFERROR(IF(SEARCH(Searchbox,MasterTable[[#This Row],[Name]]),(1-(ROW()/10000)),""),"")</f>
        <v>0.96450000000000002</v>
      </c>
      <c r="J355" s="14">
        <f>IFERROR(RANK(MasterTable[[#This Row],[Search Value]],MasterTable[Search Value],0),"")</f>
        <v>349</v>
      </c>
    </row>
    <row r="356" spans="2:10" ht="29.25" customHeight="1" x14ac:dyDescent="0.2">
      <c r="B356" s="8" t="s">
        <v>1</v>
      </c>
      <c r="C356" s="8" t="s">
        <v>44</v>
      </c>
      <c r="D356" s="10" t="s">
        <v>411</v>
      </c>
      <c r="E356" s="10" t="s">
        <v>410</v>
      </c>
      <c r="F356" s="10" t="s">
        <v>1983</v>
      </c>
      <c r="G356" s="10" t="s">
        <v>117</v>
      </c>
      <c r="H356" s="10" t="s">
        <v>2184</v>
      </c>
      <c r="I356" s="13">
        <f>IFERROR(IF(SEARCH(Searchbox,MasterTable[[#This Row],[Name]]),(1-(ROW()/10000)),""),"")</f>
        <v>0.96440000000000003</v>
      </c>
      <c r="J356" s="14">
        <f>IFERROR(RANK(MasterTable[[#This Row],[Search Value]],MasterTable[Search Value],0),"")</f>
        <v>350</v>
      </c>
    </row>
    <row r="357" spans="2:10" ht="29.25" customHeight="1" x14ac:dyDescent="0.2">
      <c r="B357" s="8" t="s">
        <v>1</v>
      </c>
      <c r="C357" s="8" t="s">
        <v>44</v>
      </c>
      <c r="D357" s="10" t="s">
        <v>413</v>
      </c>
      <c r="E357" s="10" t="s">
        <v>412</v>
      </c>
      <c r="F357" s="10" t="s">
        <v>1972</v>
      </c>
      <c r="G357" s="10" t="s">
        <v>117</v>
      </c>
      <c r="H357" s="10" t="s">
        <v>2219</v>
      </c>
      <c r="I357" s="13">
        <f>IFERROR(IF(SEARCH(Searchbox,MasterTable[[#This Row],[Name]]),(1-(ROW()/10000)),""),"")</f>
        <v>0.96430000000000005</v>
      </c>
      <c r="J357" s="14">
        <f>IFERROR(RANK(MasterTable[[#This Row],[Search Value]],MasterTable[Search Value],0),"")</f>
        <v>351</v>
      </c>
    </row>
    <row r="358" spans="2:10" ht="29.25" customHeight="1" x14ac:dyDescent="0.2">
      <c r="B358" s="8" t="s">
        <v>1</v>
      </c>
      <c r="C358" s="8" t="s">
        <v>882</v>
      </c>
      <c r="D358" s="10" t="s">
        <v>841</v>
      </c>
      <c r="E358" s="10" t="s">
        <v>840</v>
      </c>
      <c r="F358" s="10" t="s">
        <v>842</v>
      </c>
      <c r="G358" s="10" t="s">
        <v>117</v>
      </c>
      <c r="H358" s="10" t="s">
        <v>2297</v>
      </c>
      <c r="I358" s="13">
        <f>IFERROR(IF(SEARCH(Searchbox,MasterTable[[#This Row],[Name]]),(1-(ROW()/10000)),""),"")</f>
        <v>0.96419999999999995</v>
      </c>
      <c r="J358" s="14">
        <f>IFERROR(RANK(MasterTable[[#This Row],[Search Value]],MasterTable[Search Value],0),"")</f>
        <v>352</v>
      </c>
    </row>
    <row r="359" spans="2:10" ht="29.25" customHeight="1" x14ac:dyDescent="0.2">
      <c r="B359" s="8" t="s">
        <v>1</v>
      </c>
      <c r="C359" s="8" t="s">
        <v>882</v>
      </c>
      <c r="D359" s="10" t="s">
        <v>844</v>
      </c>
      <c r="E359" s="10" t="s">
        <v>843</v>
      </c>
      <c r="F359" s="10" t="s">
        <v>845</v>
      </c>
      <c r="G359" s="10" t="s">
        <v>846</v>
      </c>
      <c r="H359" s="10" t="s">
        <v>847</v>
      </c>
      <c r="I359" s="13">
        <f>IFERROR(IF(SEARCH(Searchbox,MasterTable[[#This Row],[Name]]),(1-(ROW()/10000)),""),"")</f>
        <v>0.96409999999999996</v>
      </c>
      <c r="J359" s="14">
        <f>IFERROR(RANK(MasterTable[[#This Row],[Search Value]],MasterTable[Search Value],0),"")</f>
        <v>353</v>
      </c>
    </row>
    <row r="360" spans="2:10" ht="29.25" customHeight="1" x14ac:dyDescent="0.2">
      <c r="B360" s="8" t="s">
        <v>1</v>
      </c>
      <c r="C360" s="8" t="s">
        <v>882</v>
      </c>
      <c r="D360" s="10" t="s">
        <v>848</v>
      </c>
      <c r="E360" s="10" t="s">
        <v>850</v>
      </c>
      <c r="F360" s="10" t="s">
        <v>2038</v>
      </c>
      <c r="G360" s="10" t="s">
        <v>849</v>
      </c>
      <c r="H360" s="10" t="s">
        <v>2298</v>
      </c>
      <c r="I360" s="13">
        <f>IFERROR(IF(SEARCH(Searchbox,MasterTable[[#This Row],[Name]]),(1-(ROW()/10000)),""),"")</f>
        <v>0.96399999999999997</v>
      </c>
      <c r="J360" s="14">
        <f>IFERROR(RANK(MasterTable[[#This Row],[Search Value]],MasterTable[Search Value],0),"")</f>
        <v>354</v>
      </c>
    </row>
    <row r="361" spans="2:10" ht="29.25" customHeight="1" x14ac:dyDescent="0.2">
      <c r="B361" s="8" t="s">
        <v>1</v>
      </c>
      <c r="C361" s="8" t="s">
        <v>882</v>
      </c>
      <c r="D361" s="10" t="s">
        <v>707</v>
      </c>
      <c r="E361" s="10" t="s">
        <v>706</v>
      </c>
      <c r="F361" s="10" t="s">
        <v>708</v>
      </c>
      <c r="G361" s="10" t="s">
        <v>117</v>
      </c>
      <c r="H361" s="10" t="s">
        <v>709</v>
      </c>
      <c r="I361" s="13">
        <f>IFERROR(IF(SEARCH(Searchbox,MasterTable[[#This Row],[Name]]),(1-(ROW()/10000)),""),"")</f>
        <v>0.96389999999999998</v>
      </c>
      <c r="J361" s="14">
        <f>IFERROR(RANK(MasterTable[[#This Row],[Search Value]],MasterTable[Search Value],0),"")</f>
        <v>355</v>
      </c>
    </row>
    <row r="362" spans="2:10" ht="29.25" customHeight="1" x14ac:dyDescent="0.2">
      <c r="B362" s="8" t="s">
        <v>1</v>
      </c>
      <c r="C362" s="8" t="s">
        <v>882</v>
      </c>
      <c r="D362" s="10" t="s">
        <v>852</v>
      </c>
      <c r="E362" s="10" t="s">
        <v>851</v>
      </c>
      <c r="F362" s="10" t="s">
        <v>1884</v>
      </c>
      <c r="G362" s="10" t="s">
        <v>853</v>
      </c>
      <c r="H362" s="10" t="s">
        <v>2299</v>
      </c>
      <c r="I362" s="13">
        <f>IFERROR(IF(SEARCH(Searchbox,MasterTable[[#This Row],[Name]]),(1-(ROW()/10000)),""),"")</f>
        <v>0.96379999999999999</v>
      </c>
      <c r="J362" s="14">
        <f>IFERROR(RANK(MasterTable[[#This Row],[Search Value]],MasterTable[Search Value],0),"")</f>
        <v>356</v>
      </c>
    </row>
    <row r="363" spans="2:10" ht="29.25" customHeight="1" x14ac:dyDescent="0.2">
      <c r="B363" s="8" t="s">
        <v>1</v>
      </c>
      <c r="C363" s="8" t="s">
        <v>882</v>
      </c>
      <c r="D363" s="10" t="s">
        <v>854</v>
      </c>
      <c r="E363" s="10" t="s">
        <v>855</v>
      </c>
      <c r="F363" s="10" t="s">
        <v>2039</v>
      </c>
      <c r="G363" s="10" t="s">
        <v>856</v>
      </c>
      <c r="H363" s="10" t="s">
        <v>2300</v>
      </c>
      <c r="I363" s="13">
        <f>IFERROR(IF(SEARCH(Searchbox,MasterTable[[#This Row],[Name]]),(1-(ROW()/10000)),""),"")</f>
        <v>0.9637</v>
      </c>
      <c r="J363" s="14">
        <f>IFERROR(RANK(MasterTable[[#This Row],[Search Value]],MasterTable[Search Value],0),"")</f>
        <v>357</v>
      </c>
    </row>
    <row r="364" spans="2:10" ht="29.25" customHeight="1" x14ac:dyDescent="0.2">
      <c r="B364" s="8" t="s">
        <v>1</v>
      </c>
      <c r="C364" s="8" t="s">
        <v>882</v>
      </c>
      <c r="D364" s="10" t="s">
        <v>858</v>
      </c>
      <c r="E364" s="10" t="s">
        <v>857</v>
      </c>
      <c r="F364" s="10" t="s">
        <v>859</v>
      </c>
      <c r="G364" s="10" t="s">
        <v>860</v>
      </c>
      <c r="H364" s="10" t="s">
        <v>2301</v>
      </c>
      <c r="I364" s="13">
        <f>IFERROR(IF(SEARCH(Searchbox,MasterTable[[#This Row],[Name]]),(1-(ROW()/10000)),""),"")</f>
        <v>0.96360000000000001</v>
      </c>
      <c r="J364" s="14">
        <f>IFERROR(RANK(MasterTable[[#This Row],[Search Value]],MasterTable[Search Value],0),"")</f>
        <v>358</v>
      </c>
    </row>
    <row r="365" spans="2:10" ht="29.25" customHeight="1" x14ac:dyDescent="0.2">
      <c r="B365" s="8" t="s">
        <v>1</v>
      </c>
      <c r="C365" s="8" t="s">
        <v>882</v>
      </c>
      <c r="D365" s="10" t="s">
        <v>862</v>
      </c>
      <c r="E365" s="10" t="s">
        <v>861</v>
      </c>
      <c r="F365" s="10" t="s">
        <v>863</v>
      </c>
      <c r="G365" s="10" t="s">
        <v>117</v>
      </c>
      <c r="H365" s="10" t="s">
        <v>864</v>
      </c>
      <c r="I365" s="13">
        <f>IFERROR(IF(SEARCH(Searchbox,MasterTable[[#This Row],[Name]]),(1-(ROW()/10000)),""),"")</f>
        <v>0.96350000000000002</v>
      </c>
      <c r="J365" s="14">
        <f>IFERROR(RANK(MasterTable[[#This Row],[Search Value]],MasterTable[Search Value],0),"")</f>
        <v>359</v>
      </c>
    </row>
    <row r="366" spans="2:10" ht="29.25" customHeight="1" x14ac:dyDescent="0.2">
      <c r="B366" s="8" t="s">
        <v>1</v>
      </c>
      <c r="C366" s="8" t="s">
        <v>39</v>
      </c>
      <c r="D366" s="10" t="s">
        <v>161</v>
      </c>
      <c r="E366" s="10" t="s">
        <v>159</v>
      </c>
      <c r="F366" s="10" t="s">
        <v>162</v>
      </c>
      <c r="G366" s="10" t="s">
        <v>163</v>
      </c>
      <c r="H366" s="10" t="s">
        <v>164</v>
      </c>
      <c r="I366" s="13">
        <f>IFERROR(IF(SEARCH(Searchbox,MasterTable[[#This Row],[Name]]),(1-(ROW()/10000)),""),"")</f>
        <v>0.96340000000000003</v>
      </c>
      <c r="J366" s="14">
        <f>IFERROR(RANK(MasterTable[[#This Row],[Search Value]],MasterTable[Search Value],0),"")</f>
        <v>360</v>
      </c>
    </row>
    <row r="367" spans="2:10" ht="29.25" customHeight="1" x14ac:dyDescent="0.2">
      <c r="B367" s="8" t="s">
        <v>1</v>
      </c>
      <c r="C367" s="8" t="s">
        <v>39</v>
      </c>
      <c r="D367" s="10" t="s">
        <v>125</v>
      </c>
      <c r="E367" s="10" t="s">
        <v>124</v>
      </c>
      <c r="F367" s="10" t="s">
        <v>126</v>
      </c>
      <c r="G367" s="10" t="s">
        <v>127</v>
      </c>
      <c r="H367" s="10" t="s">
        <v>2188</v>
      </c>
      <c r="I367" s="13">
        <f>IFERROR(IF(SEARCH(Searchbox,MasterTable[[#This Row],[Name]]),(1-(ROW()/10000)),""),"")</f>
        <v>0.96330000000000005</v>
      </c>
      <c r="J367" s="14">
        <f>IFERROR(RANK(MasterTable[[#This Row],[Search Value]],MasterTable[Search Value],0),"")</f>
        <v>361</v>
      </c>
    </row>
    <row r="368" spans="2:10" ht="29.25" customHeight="1" x14ac:dyDescent="0.2">
      <c r="B368" s="8" t="s">
        <v>1</v>
      </c>
      <c r="C368" s="8" t="s">
        <v>39</v>
      </c>
      <c r="D368" s="10" t="s">
        <v>143</v>
      </c>
      <c r="E368" s="10" t="s">
        <v>144</v>
      </c>
      <c r="F368" s="10" t="s">
        <v>145</v>
      </c>
      <c r="G368" s="10" t="s">
        <v>146</v>
      </c>
      <c r="H368" s="10" t="s">
        <v>147</v>
      </c>
      <c r="I368" s="13">
        <f>IFERROR(IF(SEARCH(Searchbox,MasterTable[[#This Row],[Name]]),(1-(ROW()/10000)),""),"")</f>
        <v>0.96320000000000006</v>
      </c>
      <c r="J368" s="14">
        <f>IFERROR(RANK(MasterTable[[#This Row],[Search Value]],MasterTable[Search Value],0),"")</f>
        <v>362</v>
      </c>
    </row>
    <row r="369" spans="2:10" ht="29.25" customHeight="1" x14ac:dyDescent="0.2">
      <c r="B369" s="8" t="s">
        <v>1</v>
      </c>
      <c r="C369" s="8" t="s">
        <v>39</v>
      </c>
      <c r="D369" s="10" t="s">
        <v>336</v>
      </c>
      <c r="E369" s="10" t="s">
        <v>335</v>
      </c>
      <c r="F369" s="10" t="s">
        <v>337</v>
      </c>
      <c r="G369" s="10" t="s">
        <v>338</v>
      </c>
      <c r="H369" s="10" t="s">
        <v>2220</v>
      </c>
      <c r="I369" s="13">
        <f>IFERROR(IF(SEARCH(Searchbox,MasterTable[[#This Row],[Name]]),(1-(ROW()/10000)),""),"")</f>
        <v>0.96309999999999996</v>
      </c>
      <c r="J369" s="14">
        <f>IFERROR(RANK(MasterTable[[#This Row],[Search Value]],MasterTable[Search Value],0),"")</f>
        <v>363</v>
      </c>
    </row>
    <row r="370" spans="2:10" ht="29.25" customHeight="1" x14ac:dyDescent="0.2">
      <c r="B370" s="8" t="s">
        <v>1</v>
      </c>
      <c r="C370" s="8" t="s">
        <v>39</v>
      </c>
      <c r="D370" s="10" t="s">
        <v>340</v>
      </c>
      <c r="E370" s="10" t="s">
        <v>339</v>
      </c>
      <c r="F370" t="s">
        <v>1973</v>
      </c>
      <c r="G370" s="10" t="s">
        <v>341</v>
      </c>
      <c r="H370" s="10" t="s">
        <v>2221</v>
      </c>
      <c r="I370" s="13">
        <f>IFERROR(IF(SEARCH(Searchbox,MasterTable[[#This Row],[Name]]),(1-(ROW()/10000)),""),"")</f>
        <v>0.96299999999999997</v>
      </c>
      <c r="J370" s="14">
        <f>IFERROR(RANK(MasterTable[[#This Row],[Search Value]],MasterTable[Search Value],0),"")</f>
        <v>364</v>
      </c>
    </row>
    <row r="371" spans="2:10" ht="29.25" customHeight="1" x14ac:dyDescent="0.2">
      <c r="B371" s="8" t="s">
        <v>1</v>
      </c>
      <c r="C371" s="8" t="s">
        <v>39</v>
      </c>
      <c r="D371" s="10" t="s">
        <v>343</v>
      </c>
      <c r="E371" s="10" t="s">
        <v>342</v>
      </c>
      <c r="F371" s="10" t="s">
        <v>345</v>
      </c>
      <c r="G371" s="10" t="s">
        <v>344</v>
      </c>
      <c r="H371" s="10" t="s">
        <v>346</v>
      </c>
      <c r="I371" s="13">
        <f>IFERROR(IF(SEARCH(Searchbox,MasterTable[[#This Row],[Name]]),(1-(ROW()/10000)),""),"")</f>
        <v>0.96289999999999998</v>
      </c>
      <c r="J371" s="14">
        <f>IFERROR(RANK(MasterTable[[#This Row],[Search Value]],MasterTable[Search Value],0),"")</f>
        <v>365</v>
      </c>
    </row>
    <row r="372" spans="2:10" ht="29.25" customHeight="1" x14ac:dyDescent="0.2">
      <c r="B372" s="8" t="s">
        <v>1</v>
      </c>
      <c r="C372" s="8" t="s">
        <v>39</v>
      </c>
      <c r="D372" s="10" t="s">
        <v>355</v>
      </c>
      <c r="E372" s="10" t="s">
        <v>354</v>
      </c>
      <c r="F372" s="10" t="s">
        <v>1974</v>
      </c>
      <c r="G372" s="10" t="s">
        <v>356</v>
      </c>
      <c r="H372" s="10" t="s">
        <v>2222</v>
      </c>
      <c r="I372" s="13">
        <f>IFERROR(IF(SEARCH(Searchbox,MasterTable[[#This Row],[Name]]),(1-(ROW()/10000)),""),"")</f>
        <v>0.96279999999999999</v>
      </c>
      <c r="J372" s="14">
        <f>IFERROR(RANK(MasterTable[[#This Row],[Search Value]],MasterTable[Search Value],0),"")</f>
        <v>366</v>
      </c>
    </row>
    <row r="373" spans="2:10" ht="29.25" customHeight="1" x14ac:dyDescent="0.2">
      <c r="B373" s="8" t="s">
        <v>1</v>
      </c>
      <c r="C373" s="8" t="s">
        <v>39</v>
      </c>
      <c r="D373" s="10" t="s">
        <v>357</v>
      </c>
      <c r="E373" s="10" t="s">
        <v>358</v>
      </c>
      <c r="F373" s="10" t="s">
        <v>1975</v>
      </c>
      <c r="G373" s="10" t="s">
        <v>359</v>
      </c>
      <c r="H373" s="10" t="s">
        <v>360</v>
      </c>
      <c r="I373" s="13">
        <f>IFERROR(IF(SEARCH(Searchbox,MasterTable[[#This Row],[Name]]),(1-(ROW()/10000)),""),"")</f>
        <v>0.9627</v>
      </c>
      <c r="J373" s="14">
        <f>IFERROR(RANK(MasterTable[[#This Row],[Search Value]],MasterTable[Search Value],0),"")</f>
        <v>367</v>
      </c>
    </row>
    <row r="374" spans="2:10" ht="29.25" customHeight="1" x14ac:dyDescent="0.2">
      <c r="B374" s="8" t="s">
        <v>1</v>
      </c>
      <c r="C374" s="8" t="s">
        <v>39</v>
      </c>
      <c r="D374" s="10" t="s">
        <v>365</v>
      </c>
      <c r="E374" s="10" t="s">
        <v>366</v>
      </c>
      <c r="F374" s="10" t="s">
        <v>1976</v>
      </c>
      <c r="G374" s="10" t="s">
        <v>117</v>
      </c>
      <c r="H374" s="10" t="s">
        <v>2223</v>
      </c>
      <c r="I374" s="13">
        <f>IFERROR(IF(SEARCH(Searchbox,MasterTable[[#This Row],[Name]]),(1-(ROW()/10000)),""),"")</f>
        <v>0.96260000000000001</v>
      </c>
      <c r="J374" s="14">
        <f>IFERROR(RANK(MasterTable[[#This Row],[Search Value]],MasterTable[Search Value],0),"")</f>
        <v>368</v>
      </c>
    </row>
    <row r="375" spans="2:10" ht="29.25" customHeight="1" x14ac:dyDescent="0.2">
      <c r="B375" s="8" t="s">
        <v>1</v>
      </c>
      <c r="C375" s="8" t="s">
        <v>39</v>
      </c>
      <c r="D375" s="10" t="s">
        <v>367</v>
      </c>
      <c r="E375" s="10" t="s">
        <v>117</v>
      </c>
      <c r="F375" s="10" t="s">
        <v>117</v>
      </c>
      <c r="G375" s="10" t="s">
        <v>117</v>
      </c>
      <c r="H375" s="10" t="s">
        <v>117</v>
      </c>
      <c r="I375" s="13">
        <f>IFERROR(IF(SEARCH(Searchbox,MasterTable[[#This Row],[Name]]),(1-(ROW()/10000)),""),"")</f>
        <v>0.96250000000000002</v>
      </c>
      <c r="J375" s="14">
        <f>IFERROR(RANK(MasterTable[[#This Row],[Search Value]],MasterTable[Search Value],0),"")</f>
        <v>369</v>
      </c>
    </row>
    <row r="376" spans="2:10" ht="29.25" customHeight="1" x14ac:dyDescent="0.2">
      <c r="B376" s="8" t="s">
        <v>1</v>
      </c>
      <c r="C376" s="8" t="s">
        <v>1926</v>
      </c>
      <c r="D376" s="10" t="s">
        <v>2721</v>
      </c>
      <c r="E376" s="10" t="s">
        <v>701</v>
      </c>
      <c r="F376" s="10" t="s">
        <v>2019</v>
      </c>
      <c r="G376" s="10" t="s">
        <v>702</v>
      </c>
      <c r="H376" s="10" t="s">
        <v>703</v>
      </c>
      <c r="I376" s="13">
        <f>IFERROR(IF(SEARCH(Searchbox,MasterTable[[#This Row],[Name]]),(1-(ROW()/10000)),""),"")</f>
        <v>0.96240000000000003</v>
      </c>
      <c r="J376" s="14">
        <f>IFERROR(RANK(MasterTable[[#This Row],[Search Value]],MasterTable[Search Value],0),"")</f>
        <v>370</v>
      </c>
    </row>
    <row r="377" spans="2:10" ht="29.25" customHeight="1" x14ac:dyDescent="0.2">
      <c r="B377" s="8" t="s">
        <v>1</v>
      </c>
      <c r="C377" s="8" t="s">
        <v>1926</v>
      </c>
      <c r="D377" s="10" t="s">
        <v>704</v>
      </c>
      <c r="E377" s="10" t="s">
        <v>705</v>
      </c>
      <c r="F377" s="10" t="s">
        <v>2020</v>
      </c>
      <c r="G377" s="10" t="s">
        <v>117</v>
      </c>
      <c r="H377" s="10" t="s">
        <v>2277</v>
      </c>
      <c r="I377" s="13">
        <f>IFERROR(IF(SEARCH(Searchbox,MasterTable[[#This Row],[Name]]),(1-(ROW()/10000)),""),"")</f>
        <v>0.96230000000000004</v>
      </c>
      <c r="J377" s="14">
        <f>IFERROR(RANK(MasterTable[[#This Row],[Search Value]],MasterTable[Search Value],0),"")</f>
        <v>371</v>
      </c>
    </row>
    <row r="378" spans="2:10" ht="29.25" customHeight="1" x14ac:dyDescent="0.2">
      <c r="B378" s="8" t="s">
        <v>1</v>
      </c>
      <c r="C378" s="8" t="s">
        <v>1926</v>
      </c>
      <c r="D378" s="10" t="s">
        <v>707</v>
      </c>
      <c r="E378" s="10" t="s">
        <v>706</v>
      </c>
      <c r="F378" s="10" t="s">
        <v>708</v>
      </c>
      <c r="G378" s="10" t="s">
        <v>117</v>
      </c>
      <c r="H378" s="10" t="s">
        <v>709</v>
      </c>
      <c r="I378" s="13">
        <f>IFERROR(IF(SEARCH(Searchbox,MasterTable[[#This Row],[Name]]),(1-(ROW()/10000)),""),"")</f>
        <v>0.96219999999999994</v>
      </c>
      <c r="J378" s="14">
        <f>IFERROR(RANK(MasterTable[[#This Row],[Search Value]],MasterTable[Search Value],0),"")</f>
        <v>372</v>
      </c>
    </row>
    <row r="379" spans="2:10" ht="29.25" customHeight="1" x14ac:dyDescent="0.2">
      <c r="B379" s="8" t="s">
        <v>1</v>
      </c>
      <c r="C379" s="8" t="s">
        <v>1926</v>
      </c>
      <c r="D379" s="10" t="s">
        <v>280</v>
      </c>
      <c r="E379" s="10" t="s">
        <v>279</v>
      </c>
      <c r="F379" s="10" t="s">
        <v>1969</v>
      </c>
      <c r="G379" s="10" t="s">
        <v>117</v>
      </c>
      <c r="H379" s="10" t="s">
        <v>281</v>
      </c>
      <c r="I379" s="13">
        <f>IFERROR(IF(SEARCH(Searchbox,MasterTable[[#This Row],[Name]]),(1-(ROW()/10000)),""),"")</f>
        <v>0.96209999999999996</v>
      </c>
      <c r="J379" s="14">
        <f>IFERROR(RANK(MasterTable[[#This Row],[Search Value]],MasterTable[Search Value],0),"")</f>
        <v>373</v>
      </c>
    </row>
    <row r="380" spans="2:10" ht="29.25" customHeight="1" x14ac:dyDescent="0.2">
      <c r="B380" s="8" t="s">
        <v>1</v>
      </c>
      <c r="C380" s="8" t="s">
        <v>61</v>
      </c>
      <c r="D380" s="10" t="s">
        <v>744</v>
      </c>
      <c r="E380" s="10" t="s">
        <v>743</v>
      </c>
      <c r="F380" s="10" t="s">
        <v>2028</v>
      </c>
      <c r="G380" s="10" t="s">
        <v>745</v>
      </c>
      <c r="H380" s="10" t="s">
        <v>746</v>
      </c>
      <c r="I380" s="13">
        <f>IFERROR(IF(SEARCH(Searchbox,MasterTable[[#This Row],[Name]]),(1-(ROW()/10000)),""),"")</f>
        <v>0.96199999999999997</v>
      </c>
      <c r="J380" s="14">
        <f>IFERROR(RANK(MasterTable[[#This Row],[Search Value]],MasterTable[Search Value],0),"")</f>
        <v>374</v>
      </c>
    </row>
    <row r="381" spans="2:10" ht="29.25" customHeight="1" x14ac:dyDescent="0.2">
      <c r="B381" s="8" t="s">
        <v>1</v>
      </c>
      <c r="C381" s="8" t="s">
        <v>61</v>
      </c>
      <c r="D381" s="10" t="s">
        <v>748</v>
      </c>
      <c r="E381" s="10" t="s">
        <v>747</v>
      </c>
      <c r="F381" s="10" t="s">
        <v>749</v>
      </c>
      <c r="G381" s="10" t="s">
        <v>750</v>
      </c>
      <c r="H381" s="10" t="s">
        <v>2283</v>
      </c>
      <c r="I381" s="13">
        <f>IFERROR(IF(SEARCH(Searchbox,MasterTable[[#This Row],[Name]]),(1-(ROW()/10000)),""),"")</f>
        <v>0.96189999999999998</v>
      </c>
      <c r="J381" s="14">
        <f>IFERROR(RANK(MasterTable[[#This Row],[Search Value]],MasterTable[Search Value],0),"")</f>
        <v>375</v>
      </c>
    </row>
    <row r="382" spans="2:10" ht="29.25" customHeight="1" x14ac:dyDescent="0.2">
      <c r="B382" s="8" t="s">
        <v>1</v>
      </c>
      <c r="C382" s="8" t="s">
        <v>61</v>
      </c>
      <c r="D382" s="10" t="s">
        <v>752</v>
      </c>
      <c r="E382" s="10" t="s">
        <v>751</v>
      </c>
      <c r="F382" s="10" t="s">
        <v>753</v>
      </c>
      <c r="G382" s="10" t="s">
        <v>754</v>
      </c>
      <c r="H382" s="10" t="s">
        <v>755</v>
      </c>
      <c r="I382" s="13">
        <f>IFERROR(IF(SEARCH(Searchbox,MasterTable[[#This Row],[Name]]),(1-(ROW()/10000)),""),"")</f>
        <v>0.96179999999999999</v>
      </c>
      <c r="J382" s="14">
        <f>IFERROR(RANK(MasterTable[[#This Row],[Search Value]],MasterTable[Search Value],0),"")</f>
        <v>376</v>
      </c>
    </row>
    <row r="383" spans="2:10" ht="29.25" customHeight="1" x14ac:dyDescent="0.2">
      <c r="B383" s="8" t="s">
        <v>1</v>
      </c>
      <c r="C383" s="8" t="s">
        <v>61</v>
      </c>
      <c r="D383" s="10" t="s">
        <v>757</v>
      </c>
      <c r="E383" s="10" t="s">
        <v>756</v>
      </c>
      <c r="F383" s="10" t="s">
        <v>2029</v>
      </c>
      <c r="G383" s="10" t="s">
        <v>758</v>
      </c>
      <c r="H383" s="10" t="s">
        <v>2284</v>
      </c>
      <c r="I383" s="13">
        <f>IFERROR(IF(SEARCH(Searchbox,MasterTable[[#This Row],[Name]]),(1-(ROW()/10000)),""),"")</f>
        <v>0.9617</v>
      </c>
      <c r="J383" s="14">
        <f>IFERROR(RANK(MasterTable[[#This Row],[Search Value]],MasterTable[Search Value],0),"")</f>
        <v>377</v>
      </c>
    </row>
    <row r="384" spans="2:10" ht="29.25" customHeight="1" x14ac:dyDescent="0.2">
      <c r="B384" s="8" t="s">
        <v>1</v>
      </c>
      <c r="C384" s="8" t="s">
        <v>43</v>
      </c>
      <c r="D384" s="10" t="s">
        <v>399</v>
      </c>
      <c r="E384" s="10" t="s">
        <v>398</v>
      </c>
      <c r="F384" s="10" t="s">
        <v>1981</v>
      </c>
      <c r="G384" s="10" t="s">
        <v>117</v>
      </c>
      <c r="H384" s="10" t="s">
        <v>2230</v>
      </c>
      <c r="I384" s="13">
        <f>IFERROR(IF(SEARCH(Searchbox,MasterTable[[#This Row],[Name]]),(1-(ROW()/10000)),""),"")</f>
        <v>0.96160000000000001</v>
      </c>
      <c r="J384" s="14">
        <f>IFERROR(RANK(MasterTable[[#This Row],[Search Value]],MasterTable[Search Value],0),"")</f>
        <v>378</v>
      </c>
    </row>
    <row r="385" spans="2:10" ht="29.25" customHeight="1" x14ac:dyDescent="0.2">
      <c r="B385" s="8" t="s">
        <v>1</v>
      </c>
      <c r="C385" s="8" t="s">
        <v>43</v>
      </c>
      <c r="D385" s="10" t="s">
        <v>400</v>
      </c>
      <c r="E385" s="10" t="s">
        <v>401</v>
      </c>
      <c r="F385" s="10" t="s">
        <v>1982</v>
      </c>
      <c r="G385" s="10" t="s">
        <v>402</v>
      </c>
      <c r="H385" s="10" t="s">
        <v>2231</v>
      </c>
      <c r="I385" s="13">
        <f>IFERROR(IF(SEARCH(Searchbox,MasterTable[[#This Row],[Name]]),(1-(ROW()/10000)),""),"")</f>
        <v>0.96150000000000002</v>
      </c>
      <c r="J385" s="14">
        <f>IFERROR(RANK(MasterTable[[#This Row],[Search Value]],MasterTable[Search Value],0),"")</f>
        <v>379</v>
      </c>
    </row>
    <row r="386" spans="2:10" ht="29.25" customHeight="1" x14ac:dyDescent="0.2">
      <c r="B386" s="8" t="s">
        <v>1</v>
      </c>
      <c r="C386" s="8" t="s">
        <v>43</v>
      </c>
      <c r="D386" s="10" t="s">
        <v>404</v>
      </c>
      <c r="E386" s="10" t="s">
        <v>403</v>
      </c>
      <c r="F386" s="10" t="s">
        <v>117</v>
      </c>
      <c r="G386" s="10" t="s">
        <v>405</v>
      </c>
      <c r="H386" s="10" t="s">
        <v>406</v>
      </c>
      <c r="I386" s="13">
        <f>IFERROR(IF(SEARCH(Searchbox,MasterTable[[#This Row],[Name]]),(1-(ROW()/10000)),""),"")</f>
        <v>0.96140000000000003</v>
      </c>
      <c r="J386" s="14">
        <f>IFERROR(RANK(MasterTable[[#This Row],[Search Value]],MasterTable[Search Value],0),"")</f>
        <v>380</v>
      </c>
    </row>
    <row r="387" spans="2:10" ht="29.25" customHeight="1" x14ac:dyDescent="0.2">
      <c r="B387" s="8" t="s">
        <v>1</v>
      </c>
      <c r="C387" s="8" t="s">
        <v>47</v>
      </c>
      <c r="D387" s="10" t="s">
        <v>436</v>
      </c>
      <c r="E387" s="10" t="s">
        <v>435</v>
      </c>
      <c r="F387" s="10" t="s">
        <v>1987</v>
      </c>
      <c r="G387" s="10" t="s">
        <v>117</v>
      </c>
      <c r="H387" s="10" t="s">
        <v>2235</v>
      </c>
      <c r="I387" s="13">
        <f>IFERROR(IF(SEARCH(Searchbox,MasterTable[[#This Row],[Name]]),(1-(ROW()/10000)),""),"")</f>
        <v>0.96130000000000004</v>
      </c>
      <c r="J387" s="14">
        <f>IFERROR(RANK(MasterTable[[#This Row],[Search Value]],MasterTable[Search Value],0),"")</f>
        <v>381</v>
      </c>
    </row>
    <row r="388" spans="2:10" ht="29.25" customHeight="1" x14ac:dyDescent="0.2">
      <c r="B388" s="8" t="s">
        <v>1</v>
      </c>
      <c r="C388" s="8" t="s">
        <v>47</v>
      </c>
      <c r="D388" s="10" t="s">
        <v>442</v>
      </c>
      <c r="E388" s="10" t="s">
        <v>441</v>
      </c>
      <c r="F388" s="10" t="s">
        <v>1956</v>
      </c>
      <c r="G388" s="10" t="s">
        <v>443</v>
      </c>
      <c r="H388" s="10" t="s">
        <v>2236</v>
      </c>
      <c r="I388" s="13">
        <f>IFERROR(IF(SEARCH(Searchbox,MasterTable[[#This Row],[Name]]),(1-(ROW()/10000)),""),"")</f>
        <v>0.96120000000000005</v>
      </c>
      <c r="J388" s="14">
        <f>IFERROR(RANK(MasterTable[[#This Row],[Search Value]],MasterTable[Search Value],0),"")</f>
        <v>382</v>
      </c>
    </row>
    <row r="389" spans="2:10" ht="29.25" customHeight="1" x14ac:dyDescent="0.2">
      <c r="B389" s="8" t="s">
        <v>1</v>
      </c>
      <c r="C389" s="8" t="s">
        <v>66</v>
      </c>
      <c r="D389" s="10" t="s">
        <v>828</v>
      </c>
      <c r="E389" s="10" t="s">
        <v>829</v>
      </c>
      <c r="F389" s="10" t="s">
        <v>830</v>
      </c>
      <c r="G389" s="10" t="s">
        <v>117</v>
      </c>
      <c r="H389" s="10" t="s">
        <v>2303</v>
      </c>
      <c r="I389" s="13">
        <f>IFERROR(IF(SEARCH(Searchbox,MasterTable[[#This Row],[Name]]),(1-(ROW()/10000)),""),"")</f>
        <v>0.96109999999999995</v>
      </c>
      <c r="J389" s="14">
        <f>IFERROR(RANK(MasterTable[[#This Row],[Search Value]],MasterTable[Search Value],0),"")</f>
        <v>383</v>
      </c>
    </row>
    <row r="390" spans="2:10" ht="29.25" customHeight="1" x14ac:dyDescent="0.2">
      <c r="B390" s="8" t="s">
        <v>1</v>
      </c>
      <c r="C390" s="8" t="s">
        <v>66</v>
      </c>
      <c r="D390" s="10" t="s">
        <v>875</v>
      </c>
      <c r="E390" s="10" t="s">
        <v>874</v>
      </c>
      <c r="F390" s="10" t="s">
        <v>2040</v>
      </c>
      <c r="G390" s="10" t="s">
        <v>876</v>
      </c>
      <c r="H390" s="10" t="s">
        <v>877</v>
      </c>
      <c r="I390" s="13">
        <f>IFERROR(IF(SEARCH(Searchbox,MasterTable[[#This Row],[Name]]),(1-(ROW()/10000)),""),"")</f>
        <v>0.96099999999999997</v>
      </c>
      <c r="J390" s="14">
        <f>IFERROR(RANK(MasterTable[[#This Row],[Search Value]],MasterTable[Search Value],0),"")</f>
        <v>384</v>
      </c>
    </row>
    <row r="391" spans="2:10" ht="29.25" customHeight="1" x14ac:dyDescent="0.2">
      <c r="B391" s="8" t="s">
        <v>1</v>
      </c>
      <c r="C391" s="8" t="s">
        <v>66</v>
      </c>
      <c r="D391" s="10" t="s">
        <v>878</v>
      </c>
      <c r="E391" s="10" t="s">
        <v>879</v>
      </c>
      <c r="F391" s="10" t="s">
        <v>880</v>
      </c>
      <c r="G391" s="10" t="s">
        <v>881</v>
      </c>
      <c r="H391" s="10" t="s">
        <v>2304</v>
      </c>
      <c r="I391" s="13">
        <f>IFERROR(IF(SEARCH(Searchbox,MasterTable[[#This Row],[Name]]),(1-(ROW()/10000)),""),"")</f>
        <v>0.96089999999999998</v>
      </c>
      <c r="J391" s="14">
        <f>IFERROR(RANK(MasterTable[[#This Row],[Search Value]],MasterTable[Search Value],0),"")</f>
        <v>385</v>
      </c>
    </row>
    <row r="392" spans="2:10" ht="29.25" customHeight="1" x14ac:dyDescent="0.2">
      <c r="B392" s="8" t="s">
        <v>1</v>
      </c>
      <c r="C392" s="8" t="s">
        <v>1927</v>
      </c>
      <c r="D392" s="10" t="s">
        <v>715</v>
      </c>
      <c r="E392" s="10" t="s">
        <v>117</v>
      </c>
      <c r="F392" s="10" t="s">
        <v>2024</v>
      </c>
      <c r="G392" s="10" t="s">
        <v>117</v>
      </c>
      <c r="H392" s="10" t="s">
        <v>716</v>
      </c>
      <c r="I392" s="13">
        <f>IFERROR(IF(SEARCH(Searchbox,MasterTable[[#This Row],[Name]]),(1-(ROW()/10000)),""),"")</f>
        <v>0.96079999999999999</v>
      </c>
      <c r="J392" s="14">
        <f>IFERROR(RANK(MasterTable[[#This Row],[Search Value]],MasterTable[Search Value],0),"")</f>
        <v>386</v>
      </c>
    </row>
    <row r="393" spans="2:10" ht="29.25" customHeight="1" x14ac:dyDescent="0.2">
      <c r="B393" s="8" t="s">
        <v>1</v>
      </c>
      <c r="C393" s="8" t="s">
        <v>1927</v>
      </c>
      <c r="D393" s="10" t="s">
        <v>725</v>
      </c>
      <c r="E393" s="10" t="s">
        <v>724</v>
      </c>
      <c r="F393" s="10" t="s">
        <v>2025</v>
      </c>
      <c r="G393" s="10" t="s">
        <v>726</v>
      </c>
      <c r="H393" s="10" t="s">
        <v>117</v>
      </c>
      <c r="I393" s="13">
        <f>IFERROR(IF(SEARCH(Searchbox,MasterTable[[#This Row],[Name]]),(1-(ROW()/10000)),""),"")</f>
        <v>0.9607</v>
      </c>
      <c r="J393" s="14">
        <f>IFERROR(RANK(MasterTable[[#This Row],[Search Value]],MasterTable[Search Value],0),"")</f>
        <v>387</v>
      </c>
    </row>
    <row r="394" spans="2:10" ht="29.25" customHeight="1" x14ac:dyDescent="0.2">
      <c r="B394" s="8" t="s">
        <v>1</v>
      </c>
      <c r="C394" s="8" t="s">
        <v>1927</v>
      </c>
      <c r="D394" s="10" t="s">
        <v>722</v>
      </c>
      <c r="E394" s="10" t="s">
        <v>721</v>
      </c>
      <c r="F394" s="10" t="s">
        <v>2026</v>
      </c>
      <c r="G394" s="10" t="s">
        <v>723</v>
      </c>
      <c r="H394" s="10" t="s">
        <v>994</v>
      </c>
      <c r="I394" s="13">
        <f>IFERROR(IF(SEARCH(Searchbox,MasterTable[[#This Row],[Name]]),(1-(ROW()/10000)),""),"")</f>
        <v>0.96060000000000001</v>
      </c>
      <c r="J394" s="14">
        <f>IFERROR(RANK(MasterTable[[#This Row],[Search Value]],MasterTable[Search Value],0),"")</f>
        <v>388</v>
      </c>
    </row>
    <row r="395" spans="2:10" ht="29.25" customHeight="1" x14ac:dyDescent="0.2">
      <c r="B395" s="8" t="s">
        <v>1</v>
      </c>
      <c r="C395" s="8" t="s">
        <v>1927</v>
      </c>
      <c r="D395" s="10" t="s">
        <v>728</v>
      </c>
      <c r="E395" s="10" t="s">
        <v>727</v>
      </c>
      <c r="F395" s="10" t="s">
        <v>729</v>
      </c>
      <c r="G395" s="10" t="s">
        <v>730</v>
      </c>
      <c r="H395" s="10" t="s">
        <v>2280</v>
      </c>
      <c r="I395" s="13">
        <f>IFERROR(IF(SEARCH(Searchbox,MasterTable[[#This Row],[Name]]),(1-(ROW()/10000)),""),"")</f>
        <v>0.96050000000000002</v>
      </c>
      <c r="J395" s="14">
        <f>IFERROR(RANK(MasterTable[[#This Row],[Search Value]],MasterTable[Search Value],0),"")</f>
        <v>389</v>
      </c>
    </row>
    <row r="396" spans="2:10" ht="29.25" customHeight="1" x14ac:dyDescent="0.2">
      <c r="B396" s="8" t="s">
        <v>1</v>
      </c>
      <c r="C396" s="8" t="s">
        <v>1927</v>
      </c>
      <c r="D396" s="10" t="s">
        <v>734</v>
      </c>
      <c r="E396" s="10" t="s">
        <v>736</v>
      </c>
      <c r="F396" s="10" t="s">
        <v>735</v>
      </c>
      <c r="G396" s="10" t="s">
        <v>117</v>
      </c>
      <c r="H396" s="10" t="s">
        <v>2281</v>
      </c>
      <c r="I396" s="13">
        <f>IFERROR(IF(SEARCH(Searchbox,MasterTable[[#This Row],[Name]]),(1-(ROW()/10000)),""),"")</f>
        <v>0.96040000000000003</v>
      </c>
      <c r="J396" s="14">
        <f>IFERROR(RANK(MasterTable[[#This Row],[Search Value]],MasterTable[Search Value],0),"")</f>
        <v>390</v>
      </c>
    </row>
    <row r="397" spans="2:10" ht="29.25" customHeight="1" x14ac:dyDescent="0.2">
      <c r="B397" s="8" t="s">
        <v>1</v>
      </c>
      <c r="C397" s="8" t="s">
        <v>1927</v>
      </c>
      <c r="D397" s="10" t="s">
        <v>738</v>
      </c>
      <c r="E397" s="10" t="s">
        <v>737</v>
      </c>
      <c r="F397" s="10" t="s">
        <v>117</v>
      </c>
      <c r="G397" s="10" t="s">
        <v>739</v>
      </c>
      <c r="H397" s="10" t="s">
        <v>117</v>
      </c>
      <c r="I397" s="13">
        <f>IFERROR(IF(SEARCH(Searchbox,MasterTable[[#This Row],[Name]]),(1-(ROW()/10000)),""),"")</f>
        <v>0.96030000000000004</v>
      </c>
      <c r="J397" s="14">
        <f>IFERROR(RANK(MasterTable[[#This Row],[Search Value]],MasterTable[Search Value],0),"")</f>
        <v>391</v>
      </c>
    </row>
    <row r="398" spans="2:10" ht="29.25" customHeight="1" x14ac:dyDescent="0.2">
      <c r="B398" s="8" t="s">
        <v>1</v>
      </c>
      <c r="C398" s="8" t="s">
        <v>1927</v>
      </c>
      <c r="D398" s="10" t="s">
        <v>741</v>
      </c>
      <c r="E398" s="10" t="s">
        <v>740</v>
      </c>
      <c r="F398" s="10" t="s">
        <v>2027</v>
      </c>
      <c r="G398" s="10" t="s">
        <v>742</v>
      </c>
      <c r="H398" s="10" t="s">
        <v>2282</v>
      </c>
      <c r="I398" s="13">
        <f>IFERROR(IF(SEARCH(Searchbox,MasterTable[[#This Row],[Name]]),(1-(ROW()/10000)),""),"")</f>
        <v>0.96019999999999994</v>
      </c>
      <c r="J398" s="14">
        <f>IFERROR(RANK(MasterTable[[#This Row],[Search Value]],MasterTable[Search Value],0),"")</f>
        <v>392</v>
      </c>
    </row>
    <row r="399" spans="2:10" ht="29.25" customHeight="1" x14ac:dyDescent="0.2">
      <c r="B399" s="8" t="s">
        <v>1</v>
      </c>
      <c r="C399" s="8" t="s">
        <v>59</v>
      </c>
      <c r="D399" s="10" t="s">
        <v>690</v>
      </c>
      <c r="E399" s="10" t="s">
        <v>689</v>
      </c>
      <c r="F399" s="10" t="s">
        <v>691</v>
      </c>
      <c r="G399" s="10" t="s">
        <v>692</v>
      </c>
      <c r="H399" s="10" t="s">
        <v>117</v>
      </c>
      <c r="I399" s="13">
        <f>IFERROR(IF(SEARCH(Searchbox,MasterTable[[#This Row],[Name]]),(1-(ROW()/10000)),""),"")</f>
        <v>0.96009999999999995</v>
      </c>
      <c r="J399" s="14">
        <f>IFERROR(RANK(MasterTable[[#This Row],[Search Value]],MasterTable[Search Value],0),"")</f>
        <v>393</v>
      </c>
    </row>
    <row r="400" spans="2:10" ht="29.25" customHeight="1" x14ac:dyDescent="0.2">
      <c r="B400" s="8" t="s">
        <v>1</v>
      </c>
      <c r="C400" s="8" t="s">
        <v>59</v>
      </c>
      <c r="D400" s="10" t="s">
        <v>694</v>
      </c>
      <c r="E400" s="10" t="s">
        <v>693</v>
      </c>
      <c r="F400" s="10" t="s">
        <v>2018</v>
      </c>
      <c r="G400" s="10" t="s">
        <v>696</v>
      </c>
      <c r="H400" s="10" t="s">
        <v>2275</v>
      </c>
      <c r="I400" s="13">
        <f>IFERROR(IF(SEARCH(Searchbox,MasterTable[[#This Row],[Name]]),(1-(ROW()/10000)),""),"")</f>
        <v>0.96</v>
      </c>
      <c r="J400" s="14">
        <f>IFERROR(RANK(MasterTable[[#This Row],[Search Value]],MasterTable[Search Value],0),"")</f>
        <v>394</v>
      </c>
    </row>
    <row r="401" spans="2:10" ht="29.25" customHeight="1" x14ac:dyDescent="0.2">
      <c r="B401" s="8" t="s">
        <v>1</v>
      </c>
      <c r="C401" s="8" t="s">
        <v>59</v>
      </c>
      <c r="D401" s="10" t="s">
        <v>698</v>
      </c>
      <c r="E401" s="10" t="s">
        <v>697</v>
      </c>
      <c r="F401" s="10" t="s">
        <v>699</v>
      </c>
      <c r="G401" s="10" t="s">
        <v>700</v>
      </c>
      <c r="H401" s="10" t="s">
        <v>2276</v>
      </c>
      <c r="I401" s="13">
        <f>IFERROR(IF(SEARCH(Searchbox,MasterTable[[#This Row],[Name]]),(1-(ROW()/10000)),""),"")</f>
        <v>0.95989999999999998</v>
      </c>
      <c r="J401" s="14">
        <f>IFERROR(RANK(MasterTable[[#This Row],[Search Value]],MasterTable[Search Value],0),"")</f>
        <v>395</v>
      </c>
    </row>
    <row r="402" spans="2:10" ht="29.25" customHeight="1" x14ac:dyDescent="0.2">
      <c r="B402" s="8" t="s">
        <v>1</v>
      </c>
      <c r="C402" s="8" t="s">
        <v>17</v>
      </c>
      <c r="D402" s="10" t="s">
        <v>559</v>
      </c>
      <c r="E402" s="10" t="s">
        <v>558</v>
      </c>
      <c r="F402" s="10" t="s">
        <v>2003</v>
      </c>
      <c r="G402" s="10" t="s">
        <v>560</v>
      </c>
      <c r="H402" s="10" t="s">
        <v>2257</v>
      </c>
      <c r="I402" s="13">
        <f>IFERROR(IF(SEARCH(Searchbox,MasterTable[[#This Row],[Name]]),(1-(ROW()/10000)),""),"")</f>
        <v>0.95979999999999999</v>
      </c>
      <c r="J402" s="14">
        <f>IFERROR(RANK(MasterTable[[#This Row],[Search Value]],MasterTable[Search Value],0),"")</f>
        <v>396</v>
      </c>
    </row>
    <row r="403" spans="2:10" ht="29.25" customHeight="1" x14ac:dyDescent="0.2">
      <c r="B403" s="8" t="s">
        <v>1</v>
      </c>
      <c r="C403" s="8" t="s">
        <v>17</v>
      </c>
      <c r="D403" s="10" t="s">
        <v>557</v>
      </c>
      <c r="E403" s="10" t="s">
        <v>117</v>
      </c>
      <c r="F403" s="10" t="s">
        <v>117</v>
      </c>
      <c r="G403" s="10" t="s">
        <v>117</v>
      </c>
      <c r="H403" s="10" t="s">
        <v>117</v>
      </c>
      <c r="I403" s="13">
        <f>IFERROR(IF(SEARCH(Searchbox,MasterTable[[#This Row],[Name]]),(1-(ROW()/10000)),""),"")</f>
        <v>0.9597</v>
      </c>
      <c r="J403" s="14">
        <f>IFERROR(RANK(MasterTable[[#This Row],[Search Value]],MasterTable[Search Value],0),"")</f>
        <v>397</v>
      </c>
    </row>
    <row r="404" spans="2:10" ht="29.25" customHeight="1" x14ac:dyDescent="0.2">
      <c r="B404" s="8" t="s">
        <v>1</v>
      </c>
      <c r="C404" s="8" t="s">
        <v>17</v>
      </c>
      <c r="D404" s="10" t="s">
        <v>562</v>
      </c>
      <c r="E404" s="10" t="s">
        <v>561</v>
      </c>
      <c r="F404" s="10" t="s">
        <v>2004</v>
      </c>
      <c r="G404" s="10" t="s">
        <v>563</v>
      </c>
      <c r="H404" s="10" t="s">
        <v>2258</v>
      </c>
      <c r="I404" s="13">
        <f>IFERROR(IF(SEARCH(Searchbox,MasterTable[[#This Row],[Name]]),(1-(ROW()/10000)),""),"")</f>
        <v>0.95960000000000001</v>
      </c>
      <c r="J404" s="14">
        <f>IFERROR(RANK(MasterTable[[#This Row],[Search Value]],MasterTable[Search Value],0),"")</f>
        <v>398</v>
      </c>
    </row>
    <row r="405" spans="2:10" ht="29.25" customHeight="1" x14ac:dyDescent="0.2">
      <c r="B405" s="8" t="s">
        <v>1</v>
      </c>
      <c r="C405" s="8" t="s">
        <v>17</v>
      </c>
      <c r="D405" s="10" t="s">
        <v>564</v>
      </c>
      <c r="E405" s="10" t="s">
        <v>565</v>
      </c>
      <c r="F405" s="10" t="s">
        <v>566</v>
      </c>
      <c r="G405" s="10" t="s">
        <v>117</v>
      </c>
      <c r="H405" s="10" t="s">
        <v>567</v>
      </c>
      <c r="I405" s="13">
        <f>IFERROR(IF(SEARCH(Searchbox,MasterTable[[#This Row],[Name]]),(1-(ROW()/10000)),""),"")</f>
        <v>0.95950000000000002</v>
      </c>
      <c r="J405" s="14">
        <f>IFERROR(RANK(MasterTable[[#This Row],[Search Value]],MasterTable[Search Value],0),"")</f>
        <v>399</v>
      </c>
    </row>
    <row r="406" spans="2:10" ht="29.25" customHeight="1" x14ac:dyDescent="0.2">
      <c r="B406" s="8" t="s">
        <v>1</v>
      </c>
      <c r="C406" s="8" t="s">
        <v>53</v>
      </c>
      <c r="D406" s="10" t="s">
        <v>603</v>
      </c>
      <c r="E406" s="10" t="s">
        <v>602</v>
      </c>
      <c r="F406" s="10" t="s">
        <v>2007</v>
      </c>
      <c r="G406" s="10" t="s">
        <v>604</v>
      </c>
      <c r="H406" s="10" t="s">
        <v>605</v>
      </c>
      <c r="I406" s="13">
        <f>IFERROR(IF(SEARCH(Searchbox,MasterTable[[#This Row],[Name]]),(1-(ROW()/10000)),""),"")</f>
        <v>0.95940000000000003</v>
      </c>
      <c r="J406" s="14">
        <f>IFERROR(RANK(MasterTable[[#This Row],[Search Value]],MasterTable[Search Value],0),"")</f>
        <v>400</v>
      </c>
    </row>
    <row r="407" spans="2:10" ht="29.25" customHeight="1" x14ac:dyDescent="0.2">
      <c r="B407" s="8" t="s">
        <v>1</v>
      </c>
      <c r="C407" s="8" t="s">
        <v>53</v>
      </c>
      <c r="D407" s="10" t="s">
        <v>592</v>
      </c>
      <c r="E407" s="10" t="s">
        <v>591</v>
      </c>
      <c r="F407" s="10" t="s">
        <v>2008</v>
      </c>
      <c r="G407" s="10" t="s">
        <v>117</v>
      </c>
      <c r="H407" s="10" t="s">
        <v>593</v>
      </c>
      <c r="I407" s="13">
        <f>IFERROR(IF(SEARCH(Searchbox,MasterTable[[#This Row],[Name]]),(1-(ROW()/10000)),""),"")</f>
        <v>0.95930000000000004</v>
      </c>
      <c r="J407" s="14">
        <f>IFERROR(RANK(MasterTable[[#This Row],[Search Value]],MasterTable[Search Value],0),"")</f>
        <v>401</v>
      </c>
    </row>
    <row r="408" spans="2:10" ht="29.25" customHeight="1" x14ac:dyDescent="0.2">
      <c r="B408" s="8" t="s">
        <v>1</v>
      </c>
      <c r="C408" s="8" t="s">
        <v>55</v>
      </c>
      <c r="D408" s="10" t="s">
        <v>610</v>
      </c>
      <c r="E408" s="10" t="s">
        <v>609</v>
      </c>
      <c r="F408" s="10" t="s">
        <v>2010</v>
      </c>
      <c r="G408" s="10" t="s">
        <v>611</v>
      </c>
      <c r="H408" s="10" t="s">
        <v>2266</v>
      </c>
      <c r="I408" s="13">
        <f>IFERROR(IF(SEARCH(Searchbox,MasterTable[[#This Row],[Name]]),(1-(ROW()/10000)),""),"")</f>
        <v>0.95920000000000005</v>
      </c>
      <c r="J408" s="14">
        <f>IFERROR(RANK(MasterTable[[#This Row],[Search Value]],MasterTable[Search Value],0),"")</f>
        <v>402</v>
      </c>
    </row>
    <row r="409" spans="2:10" ht="29.25" customHeight="1" x14ac:dyDescent="0.2">
      <c r="B409" s="8" t="s">
        <v>1</v>
      </c>
      <c r="C409" s="8" t="s">
        <v>55</v>
      </c>
      <c r="D409" s="10" t="s">
        <v>613</v>
      </c>
      <c r="E409" s="10" t="s">
        <v>612</v>
      </c>
      <c r="F409" s="10" t="s">
        <v>2011</v>
      </c>
      <c r="G409" s="10" t="s">
        <v>614</v>
      </c>
      <c r="H409" s="10" t="s">
        <v>2267</v>
      </c>
      <c r="I409" s="13">
        <f>IFERROR(IF(SEARCH(Searchbox,MasterTable[[#This Row],[Name]]),(1-(ROW()/10000)),""),"")</f>
        <v>0.95909999999999995</v>
      </c>
      <c r="J409" s="14">
        <f>IFERROR(RANK(MasterTable[[#This Row],[Search Value]],MasterTable[Search Value],0),"")</f>
        <v>403</v>
      </c>
    </row>
    <row r="410" spans="2:10" ht="29.25" customHeight="1" x14ac:dyDescent="0.2">
      <c r="B410" s="8" t="s">
        <v>1</v>
      </c>
      <c r="C410" s="8" t="s">
        <v>55</v>
      </c>
      <c r="D410" s="10" t="s">
        <v>616</v>
      </c>
      <c r="E410" s="10" t="s">
        <v>615</v>
      </c>
      <c r="F410" s="10" t="s">
        <v>117</v>
      </c>
      <c r="G410" s="10" t="s">
        <v>617</v>
      </c>
      <c r="H410" s="10" t="s">
        <v>2268</v>
      </c>
      <c r="I410" s="13">
        <f>IFERROR(IF(SEARCH(Searchbox,MasterTable[[#This Row],[Name]]),(1-(ROW()/10000)),""),"")</f>
        <v>0.95899999999999996</v>
      </c>
      <c r="J410" s="14">
        <f>IFERROR(RANK(MasterTable[[#This Row],[Search Value]],MasterTable[Search Value],0),"")</f>
        <v>404</v>
      </c>
    </row>
    <row r="411" spans="2:10" ht="29.25" customHeight="1" x14ac:dyDescent="0.2">
      <c r="B411" s="8" t="s">
        <v>1</v>
      </c>
      <c r="C411" s="8" t="s">
        <v>55</v>
      </c>
      <c r="D411" s="10" t="s">
        <v>619</v>
      </c>
      <c r="E411" s="10" t="s">
        <v>618</v>
      </c>
      <c r="F411" s="10" t="s">
        <v>620</v>
      </c>
      <c r="G411" s="10" t="s">
        <v>621</v>
      </c>
      <c r="H411" s="10" t="s">
        <v>117</v>
      </c>
      <c r="I411" s="13">
        <f>IFERROR(IF(SEARCH(Searchbox,MasterTable[[#This Row],[Name]]),(1-(ROW()/10000)),""),"")</f>
        <v>0.95889999999999997</v>
      </c>
      <c r="J411" s="14">
        <f>IFERROR(RANK(MasterTable[[#This Row],[Search Value]],MasterTable[Search Value],0),"")</f>
        <v>405</v>
      </c>
    </row>
    <row r="412" spans="2:10" ht="29.25" customHeight="1" x14ac:dyDescent="0.2">
      <c r="B412" s="8" t="s">
        <v>1</v>
      </c>
      <c r="C412" s="8" t="s">
        <v>55</v>
      </c>
      <c r="D412" s="10" t="s">
        <v>575</v>
      </c>
      <c r="E412" s="10" t="s">
        <v>574</v>
      </c>
      <c r="F412" s="10" t="s">
        <v>577</v>
      </c>
      <c r="G412" s="10" t="s">
        <v>578</v>
      </c>
      <c r="H412" s="10" t="s">
        <v>2261</v>
      </c>
      <c r="I412" s="13">
        <f>IFERROR(IF(SEARCH(Searchbox,MasterTable[[#This Row],[Name]]),(1-(ROW()/10000)),""),"")</f>
        <v>0.95879999999999999</v>
      </c>
      <c r="J412" s="14">
        <f>IFERROR(RANK(MasterTable[[#This Row],[Search Value]],MasterTable[Search Value],0),"")</f>
        <v>406</v>
      </c>
    </row>
    <row r="413" spans="2:10" ht="29.25" customHeight="1" x14ac:dyDescent="0.2">
      <c r="B413" s="8" t="s">
        <v>1</v>
      </c>
      <c r="C413" s="8" t="s">
        <v>55</v>
      </c>
      <c r="D413" s="10" t="s">
        <v>623</v>
      </c>
      <c r="E413" s="10" t="s">
        <v>622</v>
      </c>
      <c r="F413" s="10" t="s">
        <v>624</v>
      </c>
      <c r="G413" s="10" t="s">
        <v>117</v>
      </c>
      <c r="H413" s="10" t="s">
        <v>2269</v>
      </c>
      <c r="I413" s="13">
        <f>IFERROR(IF(SEARCH(Searchbox,MasterTable[[#This Row],[Name]]),(1-(ROW()/10000)),""),"")</f>
        <v>0.9587</v>
      </c>
      <c r="J413" s="14">
        <f>IFERROR(RANK(MasterTable[[#This Row],[Search Value]],MasterTable[Search Value],0),"")</f>
        <v>407</v>
      </c>
    </row>
    <row r="414" spans="2:10" ht="29.25" customHeight="1" x14ac:dyDescent="0.2">
      <c r="B414" s="8" t="s">
        <v>1</v>
      </c>
      <c r="C414" s="8" t="s">
        <v>55</v>
      </c>
      <c r="D414" s="10" t="s">
        <v>640</v>
      </c>
      <c r="E414" s="10" t="s">
        <v>639</v>
      </c>
      <c r="F414" s="10" t="s">
        <v>2012</v>
      </c>
      <c r="G414" s="10" t="s">
        <v>641</v>
      </c>
      <c r="H414" s="10" t="s">
        <v>2270</v>
      </c>
      <c r="I414" s="13">
        <f>IFERROR(IF(SEARCH(Searchbox,MasterTable[[#This Row],[Name]]),(1-(ROW()/10000)),""),"")</f>
        <v>0.95860000000000001</v>
      </c>
      <c r="J414" s="14">
        <f>IFERROR(RANK(MasterTable[[#This Row],[Search Value]],MasterTable[Search Value],0),"")</f>
        <v>408</v>
      </c>
    </row>
    <row r="415" spans="2:10" ht="29.25" customHeight="1" x14ac:dyDescent="0.2">
      <c r="B415" s="8" t="s">
        <v>1</v>
      </c>
      <c r="C415" s="8" t="s">
        <v>55</v>
      </c>
      <c r="D415" s="10" t="s">
        <v>1034</v>
      </c>
      <c r="E415" s="10" t="s">
        <v>1033</v>
      </c>
      <c r="F415" s="10" t="s">
        <v>2013</v>
      </c>
      <c r="G415" s="10" t="s">
        <v>1035</v>
      </c>
      <c r="H415" s="10" t="s">
        <v>1036</v>
      </c>
      <c r="I415" s="13">
        <f>IFERROR(IF(SEARCH(Searchbox,MasterTable[[#This Row],[Name]]),(1-(ROW()/10000)),""),"")</f>
        <v>0.95850000000000002</v>
      </c>
      <c r="J415" s="14">
        <f>IFERROR(RANK(MasterTable[[#This Row],[Search Value]],MasterTable[Search Value],0),"")</f>
        <v>409</v>
      </c>
    </row>
    <row r="416" spans="2:10" ht="29.25" customHeight="1" x14ac:dyDescent="0.2">
      <c r="B416" s="8" t="s">
        <v>1</v>
      </c>
      <c r="C416" s="8" t="s">
        <v>52</v>
      </c>
      <c r="D416" s="10" t="s">
        <v>554</v>
      </c>
      <c r="E416" s="10" t="s">
        <v>553</v>
      </c>
      <c r="F416" s="10" t="s">
        <v>2002</v>
      </c>
      <c r="G416" s="10" t="s">
        <v>555</v>
      </c>
      <c r="H416" s="10" t="s">
        <v>556</v>
      </c>
      <c r="I416" s="13">
        <f>IFERROR(IF(SEARCH(Searchbox,MasterTable[[#This Row],[Name]]),(1-(ROW()/10000)),""),"")</f>
        <v>0.95840000000000003</v>
      </c>
      <c r="J416" s="14">
        <f>IFERROR(RANK(MasterTable[[#This Row],[Search Value]],MasterTable[Search Value],0),"")</f>
        <v>410</v>
      </c>
    </row>
    <row r="417" spans="2:10" ht="29.25" customHeight="1" x14ac:dyDescent="0.2">
      <c r="B417" s="8" t="s">
        <v>1</v>
      </c>
      <c r="C417" s="8" t="s">
        <v>62</v>
      </c>
      <c r="D417" s="10" t="s">
        <v>784</v>
      </c>
      <c r="E417" s="10" t="s">
        <v>786</v>
      </c>
      <c r="F417" s="10" t="s">
        <v>785</v>
      </c>
      <c r="G417" s="10" t="s">
        <v>787</v>
      </c>
      <c r="H417" s="10" t="s">
        <v>788</v>
      </c>
      <c r="I417" s="13">
        <f>IFERROR(IF(SEARCH(Searchbox,MasterTable[[#This Row],[Name]]),(1-(ROW()/10000)),""),"")</f>
        <v>0.95830000000000004</v>
      </c>
      <c r="J417" s="14">
        <f>IFERROR(RANK(MasterTable[[#This Row],[Search Value]],MasterTable[Search Value],0),"")</f>
        <v>411</v>
      </c>
    </row>
    <row r="418" spans="2:10" ht="29.25" customHeight="1" x14ac:dyDescent="0.2">
      <c r="B418" s="8" t="s">
        <v>1</v>
      </c>
      <c r="C418" s="8" t="s">
        <v>62</v>
      </c>
      <c r="D418" s="10" t="s">
        <v>790</v>
      </c>
      <c r="E418" s="10" t="s">
        <v>789</v>
      </c>
      <c r="F418" s="10" t="s">
        <v>2032</v>
      </c>
      <c r="G418" s="10" t="s">
        <v>791</v>
      </c>
      <c r="H418" s="10" t="s">
        <v>2289</v>
      </c>
      <c r="I418" s="13">
        <f>IFERROR(IF(SEARCH(Searchbox,MasterTable[[#This Row],[Name]]),(1-(ROW()/10000)),""),"")</f>
        <v>0.95820000000000005</v>
      </c>
      <c r="J418" s="14">
        <f>IFERROR(RANK(MasterTable[[#This Row],[Search Value]],MasterTable[Search Value],0),"")</f>
        <v>412</v>
      </c>
    </row>
    <row r="419" spans="2:10" ht="29.25" customHeight="1" x14ac:dyDescent="0.2">
      <c r="B419" s="8" t="s">
        <v>1</v>
      </c>
      <c r="C419" s="8" t="s">
        <v>62</v>
      </c>
      <c r="D419" s="10" t="s">
        <v>792</v>
      </c>
      <c r="E419" s="10" t="s">
        <v>795</v>
      </c>
      <c r="F419" s="10" t="s">
        <v>794</v>
      </c>
      <c r="G419" s="10" t="s">
        <v>793</v>
      </c>
      <c r="H419" s="10" t="s">
        <v>2290</v>
      </c>
      <c r="I419" s="13">
        <f>IFERROR(IF(SEARCH(Searchbox,MasterTable[[#This Row],[Name]]),(1-(ROW()/10000)),""),"")</f>
        <v>0.95809999999999995</v>
      </c>
      <c r="J419" s="14">
        <f>IFERROR(RANK(MasterTable[[#This Row],[Search Value]],MasterTable[Search Value],0),"")</f>
        <v>413</v>
      </c>
    </row>
    <row r="420" spans="2:10" ht="29.25" customHeight="1" x14ac:dyDescent="0.2">
      <c r="B420" s="8" t="s">
        <v>1</v>
      </c>
      <c r="C420" s="8" t="s">
        <v>62</v>
      </c>
      <c r="D420" s="10" t="s">
        <v>797</v>
      </c>
      <c r="E420" s="10" t="s">
        <v>796</v>
      </c>
      <c r="F420" s="10" t="s">
        <v>798</v>
      </c>
      <c r="G420" s="10" t="s">
        <v>799</v>
      </c>
      <c r="H420" s="10" t="s">
        <v>800</v>
      </c>
      <c r="I420" s="13">
        <f>IFERROR(IF(SEARCH(Searchbox,MasterTable[[#This Row],[Name]]),(1-(ROW()/10000)),""),"")</f>
        <v>0.95799999999999996</v>
      </c>
      <c r="J420" s="14">
        <f>IFERROR(RANK(MasterTable[[#This Row],[Search Value]],MasterTable[Search Value],0),"")</f>
        <v>414</v>
      </c>
    </row>
    <row r="421" spans="2:10" ht="29.25" customHeight="1" x14ac:dyDescent="0.2">
      <c r="B421" s="8" t="s">
        <v>1</v>
      </c>
      <c r="C421" s="8" t="s">
        <v>62</v>
      </c>
      <c r="D421" s="10" t="s">
        <v>802</v>
      </c>
      <c r="E421" s="10" t="s">
        <v>801</v>
      </c>
      <c r="F421" s="10" t="s">
        <v>2033</v>
      </c>
      <c r="G421" s="10" t="s">
        <v>117</v>
      </c>
      <c r="H421" s="10" t="s">
        <v>2291</v>
      </c>
      <c r="I421" s="13">
        <f>IFERROR(IF(SEARCH(Searchbox,MasterTable[[#This Row],[Name]]),(1-(ROW()/10000)),""),"")</f>
        <v>0.95789999999999997</v>
      </c>
      <c r="J421" s="14">
        <f>IFERROR(RANK(MasterTable[[#This Row],[Search Value]],MasterTable[Search Value],0),"")</f>
        <v>415</v>
      </c>
    </row>
    <row r="422" spans="2:10" ht="29.25" customHeight="1" x14ac:dyDescent="0.2">
      <c r="B422" s="8" t="s">
        <v>1</v>
      </c>
      <c r="C422" s="8" t="s">
        <v>51</v>
      </c>
      <c r="D422" s="10" t="s">
        <v>544</v>
      </c>
      <c r="E422" s="10" t="s">
        <v>543</v>
      </c>
      <c r="F422" s="10" t="s">
        <v>2000</v>
      </c>
      <c r="G422" s="10" t="s">
        <v>545</v>
      </c>
      <c r="H422" s="10" t="s">
        <v>2255</v>
      </c>
      <c r="I422" s="13">
        <f>IFERROR(IF(SEARCH(Searchbox,MasterTable[[#This Row],[Name]]),(1-(ROW()/10000)),""),"")</f>
        <v>0.95779999999999998</v>
      </c>
      <c r="J422" s="14">
        <f>IFERROR(RANK(MasterTable[[#This Row],[Search Value]],MasterTable[Search Value],0),"")</f>
        <v>416</v>
      </c>
    </row>
    <row r="423" spans="2:10" ht="29.25" customHeight="1" x14ac:dyDescent="0.2">
      <c r="B423" s="8" t="s">
        <v>1</v>
      </c>
      <c r="C423" s="8" t="s">
        <v>51</v>
      </c>
      <c r="D423" s="10" t="s">
        <v>551</v>
      </c>
      <c r="E423" s="10" t="s">
        <v>550</v>
      </c>
      <c r="F423" s="10" t="s">
        <v>2001</v>
      </c>
      <c r="G423" s="10" t="s">
        <v>552</v>
      </c>
      <c r="H423" s="10" t="s">
        <v>2256</v>
      </c>
      <c r="I423" s="13">
        <f>IFERROR(IF(SEARCH(Searchbox,MasterTable[[#This Row],[Name]]),(1-(ROW()/10000)),""),"")</f>
        <v>0.9577</v>
      </c>
      <c r="J423" s="14">
        <f>IFERROR(RANK(MasterTable[[#This Row],[Search Value]],MasterTable[Search Value],0),"")</f>
        <v>417</v>
      </c>
    </row>
    <row r="424" spans="2:10" ht="29.25" customHeight="1" x14ac:dyDescent="0.2">
      <c r="B424" s="8" t="s">
        <v>1</v>
      </c>
      <c r="C424" s="8" t="s">
        <v>51</v>
      </c>
      <c r="D424" s="10" t="s">
        <v>530</v>
      </c>
      <c r="E424" s="10" t="s">
        <v>529</v>
      </c>
      <c r="F424" s="10" t="s">
        <v>531</v>
      </c>
      <c r="G424" s="10" t="s">
        <v>532</v>
      </c>
      <c r="H424" s="10" t="s">
        <v>2251</v>
      </c>
      <c r="I424" s="13">
        <f>IFERROR(IF(SEARCH(Searchbox,MasterTable[[#This Row],[Name]]),(1-(ROW()/10000)),""),"")</f>
        <v>0.95760000000000001</v>
      </c>
      <c r="J424" s="14">
        <f>IFERROR(RANK(MasterTable[[#This Row],[Search Value]],MasterTable[Search Value],0),"")</f>
        <v>418</v>
      </c>
    </row>
    <row r="425" spans="2:10" ht="29.25" customHeight="1" x14ac:dyDescent="0.2">
      <c r="B425" s="8" t="s">
        <v>1</v>
      </c>
      <c r="C425" s="8" t="s">
        <v>64</v>
      </c>
      <c r="D425" s="10" t="s">
        <v>831</v>
      </c>
      <c r="E425" s="10" t="s">
        <v>832</v>
      </c>
      <c r="F425" s="10" t="s">
        <v>2037</v>
      </c>
      <c r="G425" s="10" t="s">
        <v>833</v>
      </c>
      <c r="H425" s="10" t="s">
        <v>2295</v>
      </c>
      <c r="I425" s="13">
        <f>IFERROR(IF(SEARCH(Searchbox,MasterTable[[#This Row],[Name]]),(1-(ROW()/10000)),""),"")</f>
        <v>0.95750000000000002</v>
      </c>
      <c r="J425" s="14">
        <f>IFERROR(RANK(MasterTable[[#This Row],[Search Value]],MasterTable[Search Value],0),"")</f>
        <v>419</v>
      </c>
    </row>
    <row r="426" spans="2:10" ht="29.25" customHeight="1" x14ac:dyDescent="0.2">
      <c r="B426" s="8" t="s">
        <v>1</v>
      </c>
      <c r="C426" s="8" t="s">
        <v>64</v>
      </c>
      <c r="D426" s="10" t="s">
        <v>834</v>
      </c>
      <c r="E426" s="10" t="s">
        <v>836</v>
      </c>
      <c r="F426" s="10" t="s">
        <v>1884</v>
      </c>
      <c r="G426" s="10" t="s">
        <v>835</v>
      </c>
      <c r="H426" s="10" t="s">
        <v>454</v>
      </c>
      <c r="I426" s="13">
        <f>IFERROR(IF(SEARCH(Searchbox,MasterTable[[#This Row],[Name]]),(1-(ROW()/10000)),""),"")</f>
        <v>0.95740000000000003</v>
      </c>
      <c r="J426" s="14">
        <f>IFERROR(RANK(MasterTable[[#This Row],[Search Value]],MasterTable[Search Value],0),"")</f>
        <v>420</v>
      </c>
    </row>
    <row r="427" spans="2:10" ht="29.25" customHeight="1" x14ac:dyDescent="0.2">
      <c r="B427" s="8" t="s">
        <v>1</v>
      </c>
      <c r="C427" s="8" t="s">
        <v>64</v>
      </c>
      <c r="D427" s="10" t="s">
        <v>838</v>
      </c>
      <c r="E427" s="10" t="s">
        <v>837</v>
      </c>
      <c r="F427" s="10" t="s">
        <v>839</v>
      </c>
      <c r="G427" s="10" t="s">
        <v>117</v>
      </c>
      <c r="H427" s="10" t="s">
        <v>2296</v>
      </c>
      <c r="I427" s="13">
        <f>IFERROR(IF(SEARCH(Searchbox,MasterTable[[#This Row],[Name]]),(1-(ROW()/10000)),""),"")</f>
        <v>0.95730000000000004</v>
      </c>
      <c r="J427" s="14">
        <f>IFERROR(RANK(MasterTable[[#This Row],[Search Value]],MasterTable[Search Value],0),"")</f>
        <v>421</v>
      </c>
    </row>
    <row r="428" spans="2:10" ht="29.25" customHeight="1" x14ac:dyDescent="0.2">
      <c r="B428" s="8" t="s">
        <v>1</v>
      </c>
      <c r="C428" s="8" t="s">
        <v>40</v>
      </c>
      <c r="D428" s="10" t="s">
        <v>368</v>
      </c>
      <c r="E428" s="10" t="s">
        <v>369</v>
      </c>
      <c r="F428" s="10" t="s">
        <v>370</v>
      </c>
      <c r="G428" s="10" t="s">
        <v>371</v>
      </c>
      <c r="H428" s="10" t="s">
        <v>117</v>
      </c>
      <c r="I428" s="13">
        <f>IFERROR(IF(SEARCH(Searchbox,MasterTable[[#This Row],[Name]]),(1-(ROW()/10000)),""),"")</f>
        <v>0.95720000000000005</v>
      </c>
      <c r="J428" s="14">
        <f>IFERROR(RANK(MasterTable[[#This Row],[Search Value]],MasterTable[Search Value],0),"")</f>
        <v>422</v>
      </c>
    </row>
    <row r="429" spans="2:10" ht="29.25" customHeight="1" x14ac:dyDescent="0.2">
      <c r="B429" s="8" t="s">
        <v>1</v>
      </c>
      <c r="C429" s="8" t="s">
        <v>40</v>
      </c>
      <c r="D429" s="10" t="s">
        <v>367</v>
      </c>
      <c r="E429" s="10" t="s">
        <v>117</v>
      </c>
      <c r="F429" s="10" t="s">
        <v>117</v>
      </c>
      <c r="G429" s="10" t="s">
        <v>117</v>
      </c>
      <c r="H429" s="10" t="s">
        <v>117</v>
      </c>
      <c r="I429" s="13">
        <f>IFERROR(IF(SEARCH(Searchbox,MasterTable[[#This Row],[Name]]),(1-(ROW()/10000)),""),"")</f>
        <v>0.95709999999999995</v>
      </c>
      <c r="J429" s="14">
        <f>IFERROR(RANK(MasterTable[[#This Row],[Search Value]],MasterTable[Search Value],0),"")</f>
        <v>423</v>
      </c>
    </row>
    <row r="430" spans="2:10" ht="29.25" customHeight="1" x14ac:dyDescent="0.2">
      <c r="B430" s="8" t="s">
        <v>1</v>
      </c>
      <c r="C430" s="8" t="s">
        <v>60</v>
      </c>
      <c r="D430" s="10" t="s">
        <v>681</v>
      </c>
      <c r="E430" s="10" t="s">
        <v>680</v>
      </c>
      <c r="F430" s="10" t="s">
        <v>2021</v>
      </c>
      <c r="G430" s="10" t="s">
        <v>682</v>
      </c>
      <c r="H430" s="10" t="s">
        <v>633</v>
      </c>
      <c r="I430" s="13">
        <f>IFERROR(IF(SEARCH(Searchbox,MasterTable[[#This Row],[Name]]),(1-(ROW()/10000)),""),"")</f>
        <v>0.95699999999999996</v>
      </c>
      <c r="J430" s="14">
        <f>IFERROR(RANK(MasterTable[[#This Row],[Search Value]],MasterTable[Search Value],0),"")</f>
        <v>424</v>
      </c>
    </row>
    <row r="431" spans="2:10" ht="29.25" customHeight="1" x14ac:dyDescent="0.2">
      <c r="B431" s="8" t="s">
        <v>1</v>
      </c>
      <c r="C431" s="8" t="s">
        <v>60</v>
      </c>
      <c r="D431" s="10" t="s">
        <v>687</v>
      </c>
      <c r="E431" s="10" t="s">
        <v>686</v>
      </c>
      <c r="F431" s="10" t="s">
        <v>2022</v>
      </c>
      <c r="G431" s="10" t="s">
        <v>688</v>
      </c>
      <c r="H431" s="10" t="s">
        <v>2278</v>
      </c>
      <c r="I431" s="13">
        <f>IFERROR(IF(SEARCH(Searchbox,MasterTable[[#This Row],[Name]]),(1-(ROW()/10000)),""),"")</f>
        <v>0.95689999999999997</v>
      </c>
      <c r="J431" s="14">
        <f>IFERROR(RANK(MasterTable[[#This Row],[Search Value]],MasterTable[Search Value],0),"")</f>
        <v>425</v>
      </c>
    </row>
    <row r="432" spans="2:10" ht="29.25" customHeight="1" x14ac:dyDescent="0.2">
      <c r="B432" s="8" t="s">
        <v>1</v>
      </c>
      <c r="C432" s="8" t="s">
        <v>60</v>
      </c>
      <c r="D432" s="10" t="s">
        <v>711</v>
      </c>
      <c r="E432" s="10" t="s">
        <v>710</v>
      </c>
      <c r="F432" s="10" t="s">
        <v>1884</v>
      </c>
      <c r="G432" s="10" t="s">
        <v>712</v>
      </c>
      <c r="H432" s="10" t="s">
        <v>454</v>
      </c>
      <c r="I432" s="13">
        <f>IFERROR(IF(SEARCH(Searchbox,MasterTable[[#This Row],[Name]]),(1-(ROW()/10000)),""),"")</f>
        <v>0.95679999999999998</v>
      </c>
      <c r="J432" s="14">
        <f>IFERROR(RANK(MasterTable[[#This Row],[Search Value]],MasterTable[Search Value],0),"")</f>
        <v>426</v>
      </c>
    </row>
    <row r="433" spans="2:10" ht="29.25" customHeight="1" x14ac:dyDescent="0.2">
      <c r="B433" s="8" t="s">
        <v>1</v>
      </c>
      <c r="C433" s="8" t="s">
        <v>60</v>
      </c>
      <c r="D433" s="10" t="s">
        <v>713</v>
      </c>
      <c r="E433" s="10" t="s">
        <v>714</v>
      </c>
      <c r="F433" s="10" t="s">
        <v>2023</v>
      </c>
      <c r="G433" s="10" t="s">
        <v>117</v>
      </c>
      <c r="H433" s="10" t="s">
        <v>2279</v>
      </c>
      <c r="I433" s="13">
        <f>IFERROR(IF(SEARCH(Searchbox,MasterTable[[#This Row],[Name]]),(1-(ROW()/10000)),""),"")</f>
        <v>0.95669999999999999</v>
      </c>
      <c r="J433" s="14">
        <f>IFERROR(RANK(MasterTable[[#This Row],[Search Value]],MasterTable[Search Value],0),"")</f>
        <v>427</v>
      </c>
    </row>
    <row r="434" spans="2:10" ht="29.25" customHeight="1" x14ac:dyDescent="0.2">
      <c r="B434" s="8" t="s">
        <v>1</v>
      </c>
      <c r="C434" s="8" t="s">
        <v>46</v>
      </c>
      <c r="D434" s="10" t="s">
        <v>431</v>
      </c>
      <c r="E434" s="10" t="s">
        <v>432</v>
      </c>
      <c r="F434" s="10" t="s">
        <v>1985</v>
      </c>
      <c r="G434" s="10" t="s">
        <v>117</v>
      </c>
      <c r="H434" s="10" t="s">
        <v>2234</v>
      </c>
      <c r="I434" s="13">
        <f>IFERROR(IF(SEARCH(Searchbox,MasterTable[[#This Row],[Name]]),(1-(ROW()/10000)),""),"")</f>
        <v>0.95660000000000001</v>
      </c>
      <c r="J434" s="14">
        <f>IFERROR(RANK(MasterTable[[#This Row],[Search Value]],MasterTable[Search Value],0),"")</f>
        <v>428</v>
      </c>
    </row>
    <row r="435" spans="2:10" ht="29.25" customHeight="1" x14ac:dyDescent="0.2">
      <c r="B435" s="8" t="s">
        <v>1</v>
      </c>
      <c r="C435" s="8" t="s">
        <v>46</v>
      </c>
      <c r="D435" s="10" t="s">
        <v>433</v>
      </c>
      <c r="E435" s="10" t="s">
        <v>117</v>
      </c>
      <c r="F435" s="10" t="s">
        <v>1986</v>
      </c>
      <c r="G435" s="10" t="s">
        <v>117</v>
      </c>
      <c r="H435" s="10" t="s">
        <v>434</v>
      </c>
      <c r="I435" s="13">
        <f>IFERROR(IF(SEARCH(Searchbox,MasterTable[[#This Row],[Name]]),(1-(ROW()/10000)),""),"")</f>
        <v>0.95650000000000002</v>
      </c>
      <c r="J435" s="14">
        <f>IFERROR(RANK(MasterTable[[#This Row],[Search Value]],MasterTable[Search Value],0),"")</f>
        <v>429</v>
      </c>
    </row>
    <row r="436" spans="2:10" ht="29.25" customHeight="1" x14ac:dyDescent="0.2">
      <c r="B436" s="8" t="s">
        <v>1</v>
      </c>
      <c r="C436" s="8" t="s">
        <v>49</v>
      </c>
      <c r="D436" s="10" t="s">
        <v>475</v>
      </c>
      <c r="E436" s="10" t="s">
        <v>474</v>
      </c>
      <c r="F436" s="11" t="s">
        <v>476</v>
      </c>
      <c r="G436" s="10" t="s">
        <v>477</v>
      </c>
      <c r="H436" s="10" t="s">
        <v>2241</v>
      </c>
      <c r="I436" s="13">
        <f>IFERROR(IF(SEARCH(Searchbox,MasterTable[[#This Row],[Name]]),(1-(ROW()/10000)),""),"")</f>
        <v>0.95640000000000003</v>
      </c>
      <c r="J436" s="14">
        <f>IFERROR(RANK(MasterTable[[#This Row],[Search Value]],MasterTable[Search Value],0),"")</f>
        <v>430</v>
      </c>
    </row>
    <row r="437" spans="2:10" ht="29.25" customHeight="1" x14ac:dyDescent="0.2">
      <c r="B437" s="8" t="s">
        <v>1</v>
      </c>
      <c r="C437" s="8" t="s">
        <v>49</v>
      </c>
      <c r="D437" s="10" t="s">
        <v>483</v>
      </c>
      <c r="E437" s="10" t="s">
        <v>482</v>
      </c>
      <c r="F437" s="10" t="s">
        <v>1993</v>
      </c>
      <c r="G437" s="10" t="s">
        <v>117</v>
      </c>
      <c r="H437" s="10" t="s">
        <v>2242</v>
      </c>
      <c r="I437" s="13">
        <f>IFERROR(IF(SEARCH(Searchbox,MasterTable[[#This Row],[Name]]),(1-(ROW()/10000)),""),"")</f>
        <v>0.95630000000000004</v>
      </c>
      <c r="J437" s="14">
        <f>IFERROR(RANK(MasterTable[[#This Row],[Search Value]],MasterTable[Search Value],0),"")</f>
        <v>431</v>
      </c>
    </row>
    <row r="438" spans="2:10" ht="29.25" customHeight="1" x14ac:dyDescent="0.2">
      <c r="B438" s="8" t="s">
        <v>1</v>
      </c>
      <c r="C438" s="8" t="s">
        <v>49</v>
      </c>
      <c r="D438" s="10" t="s">
        <v>485</v>
      </c>
      <c r="E438" s="10" t="s">
        <v>484</v>
      </c>
      <c r="F438" s="11" t="s">
        <v>117</v>
      </c>
      <c r="G438" s="10" t="s">
        <v>117</v>
      </c>
      <c r="H438" s="10" t="s">
        <v>2243</v>
      </c>
      <c r="I438" s="13">
        <f>IFERROR(IF(SEARCH(Searchbox,MasterTable[[#This Row],[Name]]),(1-(ROW()/10000)),""),"")</f>
        <v>0.95620000000000005</v>
      </c>
      <c r="J438" s="14">
        <f>IFERROR(RANK(MasterTable[[#This Row],[Search Value]],MasterTable[Search Value],0),"")</f>
        <v>432</v>
      </c>
    </row>
    <row r="439" spans="2:10" ht="29.25" customHeight="1" x14ac:dyDescent="0.2">
      <c r="B439" s="8" t="s">
        <v>1</v>
      </c>
      <c r="C439" s="8" t="s">
        <v>49</v>
      </c>
      <c r="D439" s="10" t="s">
        <v>491</v>
      </c>
      <c r="E439" s="10" t="s">
        <v>490</v>
      </c>
      <c r="F439" s="11" t="s">
        <v>492</v>
      </c>
      <c r="G439" s="10" t="s">
        <v>493</v>
      </c>
      <c r="H439" s="10" t="s">
        <v>2244</v>
      </c>
      <c r="I439" s="13">
        <f>IFERROR(IF(SEARCH(Searchbox,MasterTable[[#This Row],[Name]]),(1-(ROW()/10000)),""),"")</f>
        <v>0.95609999999999995</v>
      </c>
      <c r="J439" s="14">
        <f>IFERROR(RANK(MasterTable[[#This Row],[Search Value]],MasterTable[Search Value],0),"")</f>
        <v>433</v>
      </c>
    </row>
    <row r="440" spans="2:10" ht="29.25" customHeight="1" x14ac:dyDescent="0.2">
      <c r="B440" s="8" t="s">
        <v>1</v>
      </c>
      <c r="C440" s="8" t="s">
        <v>49</v>
      </c>
      <c r="D440" s="10" t="s">
        <v>498</v>
      </c>
      <c r="E440" s="10" t="s">
        <v>497</v>
      </c>
      <c r="F440" s="10" t="s">
        <v>1994</v>
      </c>
      <c r="G440" s="10" t="s">
        <v>499</v>
      </c>
      <c r="H440" s="10" t="s">
        <v>2245</v>
      </c>
      <c r="I440" s="13">
        <f>IFERROR(IF(SEARCH(Searchbox,MasterTable[[#This Row],[Name]]),(1-(ROW()/10000)),""),"")</f>
        <v>0.95599999999999996</v>
      </c>
      <c r="J440" s="14">
        <f>IFERROR(RANK(MasterTable[[#This Row],[Search Value]],MasterTable[Search Value],0),"")</f>
        <v>434</v>
      </c>
    </row>
    <row r="441" spans="2:10" ht="29.25" customHeight="1" x14ac:dyDescent="0.2">
      <c r="B441" s="8" t="s">
        <v>1</v>
      </c>
      <c r="C441" s="8" t="s">
        <v>49</v>
      </c>
      <c r="D441" s="10" t="s">
        <v>504</v>
      </c>
      <c r="E441" s="10" t="s">
        <v>505</v>
      </c>
      <c r="F441" s="10" t="s">
        <v>1982</v>
      </c>
      <c r="G441" s="10" t="s">
        <v>506</v>
      </c>
      <c r="H441" s="10" t="s">
        <v>2231</v>
      </c>
      <c r="I441" s="13">
        <f>IFERROR(IF(SEARCH(Searchbox,MasterTable[[#This Row],[Name]]),(1-(ROW()/10000)),""),"")</f>
        <v>0.95589999999999997</v>
      </c>
      <c r="J441" s="14">
        <f>IFERROR(RANK(MasterTable[[#This Row],[Search Value]],MasterTable[Search Value],0),"")</f>
        <v>435</v>
      </c>
    </row>
    <row r="442" spans="2:10" ht="29.25" customHeight="1" x14ac:dyDescent="0.2">
      <c r="B442" s="8" t="s">
        <v>1</v>
      </c>
      <c r="C442" s="8" t="s">
        <v>49</v>
      </c>
      <c r="D442" s="10" t="s">
        <v>501</v>
      </c>
      <c r="E442" s="10" t="s">
        <v>500</v>
      </c>
      <c r="F442" s="10" t="s">
        <v>502</v>
      </c>
      <c r="G442" s="10" t="s">
        <v>503</v>
      </c>
      <c r="H442" s="10" t="s">
        <v>2246</v>
      </c>
      <c r="I442" s="13">
        <f>IFERROR(IF(SEARCH(Searchbox,MasterTable[[#This Row],[Name]]),(1-(ROW()/10000)),""),"")</f>
        <v>0.95579999999999998</v>
      </c>
      <c r="J442" s="14">
        <f>IFERROR(RANK(MasterTable[[#This Row],[Search Value]],MasterTable[Search Value],0),"")</f>
        <v>436</v>
      </c>
    </row>
    <row r="443" spans="2:10" ht="29.25" customHeight="1" x14ac:dyDescent="0.2">
      <c r="B443" s="8" t="s">
        <v>1</v>
      </c>
      <c r="C443" s="8" t="s">
        <v>49</v>
      </c>
      <c r="D443" s="10" t="s">
        <v>508</v>
      </c>
      <c r="E443" s="10" t="s">
        <v>507</v>
      </c>
      <c r="F443" s="10" t="s">
        <v>509</v>
      </c>
      <c r="G443" s="10" t="s">
        <v>510</v>
      </c>
      <c r="H443" s="10" t="s">
        <v>511</v>
      </c>
      <c r="I443" s="13">
        <f>IFERROR(IF(SEARCH(Searchbox,MasterTable[[#This Row],[Name]]),(1-(ROW()/10000)),""),"")</f>
        <v>0.95569999999999999</v>
      </c>
      <c r="J443" s="14">
        <f>IFERROR(RANK(MasterTable[[#This Row],[Search Value]],MasterTable[Search Value],0),"")</f>
        <v>437</v>
      </c>
    </row>
    <row r="444" spans="2:10" ht="29.25" customHeight="1" x14ac:dyDescent="0.2">
      <c r="B444" s="8" t="s">
        <v>1</v>
      </c>
      <c r="C444" s="8" t="s">
        <v>49</v>
      </c>
      <c r="D444" s="10" t="s">
        <v>512</v>
      </c>
      <c r="E444" s="10" t="s">
        <v>513</v>
      </c>
      <c r="F444" s="10" t="s">
        <v>514</v>
      </c>
      <c r="G444" s="10" t="s">
        <v>515</v>
      </c>
      <c r="H444" s="10" t="s">
        <v>2247</v>
      </c>
      <c r="I444" s="13">
        <f>IFERROR(IF(SEARCH(Searchbox,MasterTable[[#This Row],[Name]]),(1-(ROW()/10000)),""),"")</f>
        <v>0.9556</v>
      </c>
      <c r="J444" s="14">
        <f>IFERROR(RANK(MasterTable[[#This Row],[Search Value]],MasterTable[Search Value],0),"")</f>
        <v>438</v>
      </c>
    </row>
    <row r="445" spans="2:10" ht="29.25" customHeight="1" x14ac:dyDescent="0.2">
      <c r="B445" s="8" t="s">
        <v>1</v>
      </c>
      <c r="C445" s="8" t="s">
        <v>1928</v>
      </c>
      <c r="D445" s="10" t="s">
        <v>761</v>
      </c>
      <c r="E445" s="10" t="s">
        <v>760</v>
      </c>
      <c r="F445" s="10" t="s">
        <v>2030</v>
      </c>
      <c r="G445" s="10" t="s">
        <v>762</v>
      </c>
      <c r="H445" s="10" t="s">
        <v>2285</v>
      </c>
      <c r="I445" s="13">
        <f>IFERROR(IF(SEARCH(Searchbox,MasterTable[[#This Row],[Name]]),(1-(ROW()/10000)),""),"")</f>
        <v>0.95550000000000002</v>
      </c>
      <c r="J445" s="14">
        <f>IFERROR(RANK(MasterTable[[#This Row],[Search Value]],MasterTable[Search Value],0),"")</f>
        <v>439</v>
      </c>
    </row>
    <row r="446" spans="2:10" ht="29.25" customHeight="1" x14ac:dyDescent="0.2">
      <c r="B446" s="8" t="s">
        <v>1</v>
      </c>
      <c r="C446" s="8" t="s">
        <v>1928</v>
      </c>
      <c r="D446" s="10" t="s">
        <v>764</v>
      </c>
      <c r="E446" s="10" t="s">
        <v>763</v>
      </c>
      <c r="F446" s="10" t="s">
        <v>2286</v>
      </c>
      <c r="G446" s="10" t="s">
        <v>765</v>
      </c>
      <c r="H446" s="10" t="s">
        <v>2285</v>
      </c>
      <c r="I446" s="13">
        <f>IFERROR(IF(SEARCH(Searchbox,MasterTable[[#This Row],[Name]]),(1-(ROW()/10000)),""),"")</f>
        <v>0.95540000000000003</v>
      </c>
      <c r="J446" s="14">
        <f>IFERROR(RANK(MasterTable[[#This Row],[Search Value]],MasterTable[Search Value],0),"")</f>
        <v>440</v>
      </c>
    </row>
    <row r="447" spans="2:10" ht="29.25" customHeight="1" x14ac:dyDescent="0.2">
      <c r="B447" s="8" t="s">
        <v>1</v>
      </c>
      <c r="C447" s="8" t="s">
        <v>1928</v>
      </c>
      <c r="D447" s="10" t="s">
        <v>766</v>
      </c>
      <c r="E447" s="10" t="s">
        <v>768</v>
      </c>
      <c r="F447" s="10" t="s">
        <v>767</v>
      </c>
      <c r="G447" s="10" t="s">
        <v>769</v>
      </c>
      <c r="H447" s="10" t="s">
        <v>2287</v>
      </c>
      <c r="I447" s="13">
        <f>IFERROR(IF(SEARCH(Searchbox,MasterTable[[#This Row],[Name]]),(1-(ROW()/10000)),""),"")</f>
        <v>0.95530000000000004</v>
      </c>
      <c r="J447" s="14">
        <f>IFERROR(RANK(MasterTable[[#This Row],[Search Value]],MasterTable[Search Value],0),"")</f>
        <v>441</v>
      </c>
    </row>
    <row r="448" spans="2:10" ht="29.25" customHeight="1" x14ac:dyDescent="0.2">
      <c r="B448" s="8" t="s">
        <v>1</v>
      </c>
      <c r="C448" s="8" t="s">
        <v>1928</v>
      </c>
      <c r="D448" s="10" t="s">
        <v>771</v>
      </c>
      <c r="E448" s="10" t="s">
        <v>770</v>
      </c>
      <c r="F448" s="10" t="s">
        <v>2031</v>
      </c>
      <c r="G448" s="10" t="s">
        <v>772</v>
      </c>
      <c r="H448" s="10" t="s">
        <v>2288</v>
      </c>
      <c r="I448" s="13">
        <f>IFERROR(IF(SEARCH(Searchbox,MasterTable[[#This Row],[Name]]),(1-(ROW()/10000)),""),"")</f>
        <v>0.95520000000000005</v>
      </c>
      <c r="J448" s="14">
        <f>IFERROR(RANK(MasterTable[[#This Row],[Search Value]],MasterTable[Search Value],0),"")</f>
        <v>442</v>
      </c>
    </row>
    <row r="449" spans="2:10" ht="29.25" customHeight="1" x14ac:dyDescent="0.2">
      <c r="B449" s="8" t="s">
        <v>1</v>
      </c>
      <c r="C449" s="8" t="s">
        <v>1928</v>
      </c>
      <c r="D449" s="10" t="s">
        <v>775</v>
      </c>
      <c r="E449" s="10" t="s">
        <v>774</v>
      </c>
      <c r="F449" s="10" t="s">
        <v>776</v>
      </c>
      <c r="G449" s="10" t="s">
        <v>777</v>
      </c>
      <c r="H449" s="10" t="s">
        <v>778</v>
      </c>
      <c r="I449" s="13">
        <f>IFERROR(IF(SEARCH(Searchbox,MasterTable[[#This Row],[Name]]),(1-(ROW()/10000)),""),"")</f>
        <v>0.95509999999999995</v>
      </c>
      <c r="J449" s="14">
        <f>IFERROR(RANK(MasterTable[[#This Row],[Search Value]],MasterTable[Search Value],0),"")</f>
        <v>443</v>
      </c>
    </row>
    <row r="450" spans="2:10" ht="29.25" customHeight="1" x14ac:dyDescent="0.2">
      <c r="B450" s="8" t="s">
        <v>1</v>
      </c>
      <c r="C450" s="8" t="s">
        <v>16</v>
      </c>
      <c r="D450" s="10" t="s">
        <v>530</v>
      </c>
      <c r="E450" s="10" t="s">
        <v>529</v>
      </c>
      <c r="F450" s="10" t="s">
        <v>531</v>
      </c>
      <c r="G450" s="10" t="s">
        <v>532</v>
      </c>
      <c r="H450" s="10" t="s">
        <v>2251</v>
      </c>
      <c r="I450" s="13">
        <f>IFERROR(IF(SEARCH(Searchbox,MasterTable[[#This Row],[Name]]),(1-(ROW()/10000)),""),"")</f>
        <v>0.95499999999999996</v>
      </c>
      <c r="J450" s="14">
        <f>IFERROR(RANK(MasterTable[[#This Row],[Search Value]],MasterTable[Search Value],0),"")</f>
        <v>444</v>
      </c>
    </row>
    <row r="451" spans="2:10" ht="29.25" customHeight="1" x14ac:dyDescent="0.2">
      <c r="B451" s="8" t="s">
        <v>1</v>
      </c>
      <c r="C451" s="8" t="s">
        <v>16</v>
      </c>
      <c r="D451" s="10" t="s">
        <v>534</v>
      </c>
      <c r="E451" s="10" t="s">
        <v>533</v>
      </c>
      <c r="F451" s="10" t="s">
        <v>1997</v>
      </c>
      <c r="G451" s="10" t="s">
        <v>535</v>
      </c>
      <c r="H451" s="10" t="s">
        <v>2252</v>
      </c>
      <c r="I451" s="13">
        <f>IFERROR(IF(SEARCH(Searchbox,MasterTable[[#This Row],[Name]]),(1-(ROW()/10000)),""),"")</f>
        <v>0.95489999999999997</v>
      </c>
      <c r="J451" s="14">
        <f>IFERROR(RANK(MasterTable[[#This Row],[Search Value]],MasterTable[Search Value],0),"")</f>
        <v>445</v>
      </c>
    </row>
    <row r="452" spans="2:10" ht="29.25" customHeight="1" x14ac:dyDescent="0.2">
      <c r="B452" s="8" t="s">
        <v>1</v>
      </c>
      <c r="C452" s="8" t="s">
        <v>16</v>
      </c>
      <c r="D452" s="10" t="s">
        <v>537</v>
      </c>
      <c r="E452" s="10" t="s">
        <v>536</v>
      </c>
      <c r="F452" s="10" t="s">
        <v>1998</v>
      </c>
      <c r="G452" s="10" t="s">
        <v>538</v>
      </c>
      <c r="H452" s="10" t="s">
        <v>2253</v>
      </c>
      <c r="I452" s="13">
        <f>IFERROR(IF(SEARCH(Searchbox,MasterTable[[#This Row],[Name]]),(1-(ROW()/10000)),""),"")</f>
        <v>0.95479999999999998</v>
      </c>
      <c r="J452" s="14">
        <f>IFERROR(RANK(MasterTable[[#This Row],[Search Value]],MasterTable[Search Value],0),"")</f>
        <v>446</v>
      </c>
    </row>
    <row r="453" spans="2:10" ht="29.25" customHeight="1" x14ac:dyDescent="0.2">
      <c r="B453" s="8" t="s">
        <v>1</v>
      </c>
      <c r="C453" s="8" t="s">
        <v>16</v>
      </c>
      <c r="D453" s="10" t="s">
        <v>541</v>
      </c>
      <c r="E453" s="10" t="s">
        <v>540</v>
      </c>
      <c r="F453" s="10" t="s">
        <v>1999</v>
      </c>
      <c r="G453" s="10" t="s">
        <v>542</v>
      </c>
      <c r="H453" s="10" t="s">
        <v>2254</v>
      </c>
      <c r="I453" s="13">
        <f>IFERROR(IF(SEARCH(Searchbox,MasterTable[[#This Row],[Name]]),(1-(ROW()/10000)),""),"")</f>
        <v>0.95469999999999999</v>
      </c>
      <c r="J453" s="14">
        <f>IFERROR(RANK(MasterTable[[#This Row],[Search Value]],MasterTable[Search Value],0),"")</f>
        <v>447</v>
      </c>
    </row>
    <row r="454" spans="2:10" ht="29.25" customHeight="1" x14ac:dyDescent="0.2">
      <c r="B454" s="8" t="s">
        <v>1</v>
      </c>
      <c r="C454" s="8" t="s">
        <v>16</v>
      </c>
      <c r="D454" s="10" t="s">
        <v>547</v>
      </c>
      <c r="E454" s="10" t="s">
        <v>546</v>
      </c>
      <c r="F454" s="10" t="s">
        <v>548</v>
      </c>
      <c r="G454" s="10" t="s">
        <v>549</v>
      </c>
      <c r="H454" s="10" t="s">
        <v>117</v>
      </c>
      <c r="I454" s="13">
        <f>IFERROR(IF(SEARCH(Searchbox,MasterTable[[#This Row],[Name]]),(1-(ROW()/10000)),""),"")</f>
        <v>0.9546</v>
      </c>
      <c r="J454" s="14">
        <f>IFERROR(RANK(MasterTable[[#This Row],[Search Value]],MasterTable[Search Value],0),"")</f>
        <v>448</v>
      </c>
    </row>
    <row r="455" spans="2:10" ht="29.25" customHeight="1" x14ac:dyDescent="0.2">
      <c r="B455" s="8" t="s">
        <v>1</v>
      </c>
      <c r="C455" s="8" t="s">
        <v>16</v>
      </c>
      <c r="D455" s="10" t="s">
        <v>539</v>
      </c>
      <c r="E455" s="10" t="s">
        <v>117</v>
      </c>
      <c r="F455" s="10" t="s">
        <v>117</v>
      </c>
      <c r="G455" s="10" t="s">
        <v>117</v>
      </c>
      <c r="H455" s="10" t="s">
        <v>117</v>
      </c>
      <c r="I455" s="13">
        <f>IFERROR(IF(SEARCH(Searchbox,MasterTable[[#This Row],[Name]]),(1-(ROW()/10000)),""),"")</f>
        <v>0.95450000000000002</v>
      </c>
      <c r="J455" s="14">
        <f>IFERROR(RANK(MasterTable[[#This Row],[Search Value]],MasterTable[Search Value],0),"")</f>
        <v>449</v>
      </c>
    </row>
    <row r="456" spans="2:10" ht="29.25" customHeight="1" x14ac:dyDescent="0.2">
      <c r="B456" s="8" t="s">
        <v>0</v>
      </c>
      <c r="C456" s="8" t="s">
        <v>13</v>
      </c>
      <c r="D456" s="10" t="s">
        <v>273</v>
      </c>
      <c r="E456" s="10" t="s">
        <v>272</v>
      </c>
      <c r="F456" s="10" t="s">
        <v>1964</v>
      </c>
      <c r="G456" s="10" t="s">
        <v>274</v>
      </c>
      <c r="H456" s="10" t="s">
        <v>2209</v>
      </c>
      <c r="I456" s="13">
        <f>IFERROR(IF(SEARCH(Searchbox,MasterTable[[#This Row],[Name]]),(1-(ROW()/10000)),""),"")</f>
        <v>0.95440000000000003</v>
      </c>
      <c r="J456" s="14">
        <f>IFERROR(RANK(MasterTable[[#This Row],[Search Value]],MasterTable[Search Value],0),"")</f>
        <v>450</v>
      </c>
    </row>
    <row r="457" spans="2:10" ht="29.25" customHeight="1" x14ac:dyDescent="0.2">
      <c r="B457" s="8" t="s">
        <v>0</v>
      </c>
      <c r="C457" s="8" t="s">
        <v>37</v>
      </c>
      <c r="D457" s="10" t="s">
        <v>318</v>
      </c>
      <c r="E457" s="10" t="s">
        <v>317</v>
      </c>
      <c r="F457" s="10" t="s">
        <v>319</v>
      </c>
      <c r="G457" s="10" t="s">
        <v>320</v>
      </c>
      <c r="H457" s="10" t="s">
        <v>2216</v>
      </c>
      <c r="I457" s="13">
        <f>IFERROR(IF(SEARCH(Searchbox,MasterTable[[#This Row],[Name]]),(1-(ROW()/10000)),""),"")</f>
        <v>0.95430000000000004</v>
      </c>
      <c r="J457" s="14">
        <f>IFERROR(RANK(MasterTable[[#This Row],[Search Value]],MasterTable[Search Value],0),"")</f>
        <v>451</v>
      </c>
    </row>
    <row r="458" spans="2:10" ht="29.25" customHeight="1" x14ac:dyDescent="0.2">
      <c r="B458" s="8" t="s">
        <v>0</v>
      </c>
      <c r="C458" s="8" t="s">
        <v>37</v>
      </c>
      <c r="D458" s="10" t="s">
        <v>322</v>
      </c>
      <c r="E458" s="10" t="s">
        <v>321</v>
      </c>
      <c r="F458" s="10" t="s">
        <v>1971</v>
      </c>
      <c r="G458" s="10" t="s">
        <v>323</v>
      </c>
      <c r="H458" s="10" t="s">
        <v>324</v>
      </c>
      <c r="I458" s="13">
        <f>IFERROR(IF(SEARCH(Searchbox,MasterTable[[#This Row],[Name]]),(1-(ROW()/10000)),""),"")</f>
        <v>0.95420000000000005</v>
      </c>
      <c r="J458" s="14">
        <f>IFERROR(RANK(MasterTable[[#This Row],[Search Value]],MasterTable[Search Value],0),"")</f>
        <v>452</v>
      </c>
    </row>
    <row r="459" spans="2:10" ht="29.25" customHeight="1" x14ac:dyDescent="0.2">
      <c r="B459" s="8" t="s">
        <v>0</v>
      </c>
      <c r="C459" s="8" t="s">
        <v>37</v>
      </c>
      <c r="D459" s="10" t="s">
        <v>329</v>
      </c>
      <c r="E459" s="10" t="s">
        <v>328</v>
      </c>
      <c r="F459" s="10" t="s">
        <v>331</v>
      </c>
      <c r="G459" s="10" t="s">
        <v>330</v>
      </c>
      <c r="H459" s="10" t="s">
        <v>2216</v>
      </c>
      <c r="I459" s="13">
        <f>IFERROR(IF(SEARCH(Searchbox,MasterTable[[#This Row],[Name]]),(1-(ROW()/10000)),""),"")</f>
        <v>0.95409999999999995</v>
      </c>
      <c r="J459" s="14">
        <f>IFERROR(RANK(MasterTable[[#This Row],[Search Value]],MasterTable[Search Value],0),"")</f>
        <v>453</v>
      </c>
    </row>
    <row r="460" spans="2:10" ht="29.25" customHeight="1" x14ac:dyDescent="0.2">
      <c r="B460" s="8" t="s">
        <v>0</v>
      </c>
      <c r="C460" s="8" t="s">
        <v>1925</v>
      </c>
      <c r="D460" s="10" t="s">
        <v>307</v>
      </c>
      <c r="E460" s="10" t="s">
        <v>306</v>
      </c>
      <c r="F460" s="10" t="s">
        <v>308</v>
      </c>
      <c r="G460" s="10" t="s">
        <v>309</v>
      </c>
      <c r="H460" s="10" t="s">
        <v>310</v>
      </c>
      <c r="I460" s="13">
        <f>IFERROR(IF(SEARCH(Searchbox,MasterTable[[#This Row],[Name]]),(1-(ROW()/10000)),""),"")</f>
        <v>0.95399999999999996</v>
      </c>
      <c r="J460" s="14">
        <f>IFERROR(RANK(MasterTable[[#This Row],[Search Value]],MasterTable[Search Value],0),"")</f>
        <v>454</v>
      </c>
    </row>
    <row r="461" spans="2:10" ht="29.25" customHeight="1" x14ac:dyDescent="0.2">
      <c r="B461" s="8" t="s">
        <v>0</v>
      </c>
      <c r="C461" s="8" t="s">
        <v>1925</v>
      </c>
      <c r="D461" s="10" t="s">
        <v>294</v>
      </c>
      <c r="E461" s="10" t="s">
        <v>293</v>
      </c>
      <c r="F461" s="10" t="s">
        <v>295</v>
      </c>
      <c r="G461" s="10" t="s">
        <v>117</v>
      </c>
      <c r="H461" s="10" t="s">
        <v>117</v>
      </c>
      <c r="I461" s="13">
        <f>IFERROR(IF(SEARCH(Searchbox,MasterTable[[#This Row],[Name]]),(1-(ROW()/10000)),""),"")</f>
        <v>0.95389999999999997</v>
      </c>
      <c r="J461" s="14">
        <f>IFERROR(RANK(MasterTable[[#This Row],[Search Value]],MasterTable[Search Value],0),"")</f>
        <v>455</v>
      </c>
    </row>
    <row r="462" spans="2:10" ht="29.25" customHeight="1" x14ac:dyDescent="0.2">
      <c r="B462" s="8" t="s">
        <v>0</v>
      </c>
      <c r="C462" s="8" t="s">
        <v>1925</v>
      </c>
      <c r="D462" s="10" t="s">
        <v>276</v>
      </c>
      <c r="E462" s="10" t="s">
        <v>275</v>
      </c>
      <c r="F462" s="10" t="s">
        <v>277</v>
      </c>
      <c r="G462" s="10" t="s">
        <v>278</v>
      </c>
      <c r="H462" s="10" t="s">
        <v>2218</v>
      </c>
      <c r="I462" s="13">
        <f>IFERROR(IF(SEARCH(Searchbox,MasterTable[[#This Row],[Name]]),(1-(ROW()/10000)),""),"")</f>
        <v>0.95379999999999998</v>
      </c>
      <c r="J462" s="14">
        <f>IFERROR(RANK(MasterTable[[#This Row],[Search Value]],MasterTable[Search Value],0),"")</f>
        <v>456</v>
      </c>
    </row>
    <row r="463" spans="2:10" ht="29.25" customHeight="1" x14ac:dyDescent="0.2">
      <c r="B463" s="8" t="s">
        <v>0</v>
      </c>
      <c r="C463" s="8" t="s">
        <v>717</v>
      </c>
      <c r="D463" s="10" t="s">
        <v>266</v>
      </c>
      <c r="E463" s="10" t="s">
        <v>265</v>
      </c>
      <c r="F463" s="10" t="s">
        <v>1961</v>
      </c>
      <c r="G463" s="10" t="s">
        <v>117</v>
      </c>
      <c r="H463" s="10" t="s">
        <v>269</v>
      </c>
      <c r="I463" s="13">
        <f>IFERROR(IF(SEARCH(Searchbox,MasterTable[[#This Row],[Name]]),(1-(ROW()/10000)),""),"")</f>
        <v>0.95369999999999999</v>
      </c>
      <c r="J463" s="14">
        <f>IFERROR(RANK(MasterTable[[#This Row],[Search Value]],MasterTable[Search Value],0),"")</f>
        <v>457</v>
      </c>
    </row>
    <row r="464" spans="2:10" ht="29.25" customHeight="1" x14ac:dyDescent="0.2">
      <c r="B464" s="8" t="s">
        <v>0</v>
      </c>
      <c r="C464" s="8" t="s">
        <v>717</v>
      </c>
      <c r="D464" s="10" t="s">
        <v>268</v>
      </c>
      <c r="E464" s="10" t="s">
        <v>267</v>
      </c>
      <c r="F464" s="10" t="s">
        <v>1962</v>
      </c>
      <c r="G464" s="10" t="s">
        <v>117</v>
      </c>
      <c r="H464" s="10" t="s">
        <v>2207</v>
      </c>
      <c r="I464" s="13">
        <f>IFERROR(IF(SEARCH(Searchbox,MasterTable[[#This Row],[Name]]),(1-(ROW()/10000)),""),"")</f>
        <v>0.9536</v>
      </c>
      <c r="J464" s="14">
        <f>IFERROR(RANK(MasterTable[[#This Row],[Search Value]],MasterTable[Search Value],0),"")</f>
        <v>458</v>
      </c>
    </row>
    <row r="465" spans="2:10" ht="29.25" customHeight="1" x14ac:dyDescent="0.2">
      <c r="B465" s="8" t="s">
        <v>0</v>
      </c>
      <c r="C465" s="8" t="s">
        <v>717</v>
      </c>
      <c r="D465" s="10" t="s">
        <v>270</v>
      </c>
      <c r="E465" s="10" t="s">
        <v>271</v>
      </c>
      <c r="F465" s="10" t="s">
        <v>1963</v>
      </c>
      <c r="G465" s="10" t="s">
        <v>117</v>
      </c>
      <c r="H465" s="10" t="s">
        <v>2208</v>
      </c>
      <c r="I465" s="13">
        <f>IFERROR(IF(SEARCH(Searchbox,MasterTable[[#This Row],[Name]]),(1-(ROW()/10000)),""),"")</f>
        <v>0.95350000000000001</v>
      </c>
      <c r="J465" s="14">
        <f>IFERROR(RANK(MasterTable[[#This Row],[Search Value]],MasterTable[Search Value],0),"")</f>
        <v>459</v>
      </c>
    </row>
    <row r="466" spans="2:10" ht="29.25" customHeight="1" x14ac:dyDescent="0.2">
      <c r="B466" s="8" t="s">
        <v>0</v>
      </c>
      <c r="C466" s="8" t="s">
        <v>717</v>
      </c>
      <c r="D466" s="10" t="s">
        <v>273</v>
      </c>
      <c r="E466" s="10" t="s">
        <v>272</v>
      </c>
      <c r="F466" s="10" t="s">
        <v>1964</v>
      </c>
      <c r="G466" s="10" t="s">
        <v>274</v>
      </c>
      <c r="H466" s="10" t="s">
        <v>2209</v>
      </c>
      <c r="I466" s="13">
        <f>IFERROR(IF(SEARCH(Searchbox,MasterTable[[#This Row],[Name]]),(1-(ROW()/10000)),""),"")</f>
        <v>0.95340000000000003</v>
      </c>
      <c r="J466" s="14">
        <f>IFERROR(RANK(MasterTable[[#This Row],[Search Value]],MasterTable[Search Value],0),"")</f>
        <v>460</v>
      </c>
    </row>
    <row r="467" spans="2:10" ht="29.25" customHeight="1" x14ac:dyDescent="0.2">
      <c r="B467" s="8" t="s">
        <v>0</v>
      </c>
      <c r="C467" s="8" t="s">
        <v>717</v>
      </c>
      <c r="D467" s="10" t="s">
        <v>289</v>
      </c>
      <c r="E467" s="10" t="s">
        <v>290</v>
      </c>
      <c r="F467" s="10" t="s">
        <v>1965</v>
      </c>
      <c r="G467" s="10" t="s">
        <v>291</v>
      </c>
      <c r="H467" s="10" t="s">
        <v>292</v>
      </c>
      <c r="I467" s="13">
        <f>IFERROR(IF(SEARCH(Searchbox,MasterTable[[#This Row],[Name]]),(1-(ROW()/10000)),""),"")</f>
        <v>0.95330000000000004</v>
      </c>
      <c r="J467" s="14">
        <f>IFERROR(RANK(MasterTable[[#This Row],[Search Value]],MasterTable[Search Value],0),"")</f>
        <v>461</v>
      </c>
    </row>
    <row r="468" spans="2:10" ht="29.25" customHeight="1" x14ac:dyDescent="0.2">
      <c r="B468" s="8" t="s">
        <v>0</v>
      </c>
      <c r="C468" s="8" t="s">
        <v>717</v>
      </c>
      <c r="D468" s="10" t="s">
        <v>287</v>
      </c>
      <c r="E468" s="10" t="s">
        <v>286</v>
      </c>
      <c r="F468" s="10" t="s">
        <v>1966</v>
      </c>
      <c r="G468" s="10" t="s">
        <v>288</v>
      </c>
      <c r="H468" s="10" t="s">
        <v>2210</v>
      </c>
      <c r="I468" s="13">
        <f>IFERROR(IF(SEARCH(Searchbox,MasterTable[[#This Row],[Name]]),(1-(ROW()/10000)),""),"")</f>
        <v>0.95320000000000005</v>
      </c>
      <c r="J468" s="14">
        <f>IFERROR(RANK(MasterTable[[#This Row],[Search Value]],MasterTable[Search Value],0),"")</f>
        <v>462</v>
      </c>
    </row>
    <row r="469" spans="2:10" ht="29.25" customHeight="1" x14ac:dyDescent="0.2">
      <c r="B469" s="8" t="s">
        <v>0</v>
      </c>
      <c r="C469" s="8" t="s">
        <v>717</v>
      </c>
      <c r="D469" s="10" t="s">
        <v>314</v>
      </c>
      <c r="E469" s="10" t="s">
        <v>315</v>
      </c>
      <c r="F469" s="10" t="s">
        <v>1967</v>
      </c>
      <c r="G469" s="10" t="s">
        <v>316</v>
      </c>
      <c r="H469" s="10" t="s">
        <v>2211</v>
      </c>
      <c r="I469" s="13">
        <f>IFERROR(IF(SEARCH(Searchbox,MasterTable[[#This Row],[Name]]),(1-(ROW()/10000)),""),"")</f>
        <v>0.95310000000000006</v>
      </c>
      <c r="J469" s="14">
        <f>IFERROR(RANK(MasterTable[[#This Row],[Search Value]],MasterTable[Search Value],0),"")</f>
        <v>463</v>
      </c>
    </row>
    <row r="470" spans="2:10" ht="29.25" customHeight="1" x14ac:dyDescent="0.2">
      <c r="B470" s="8" t="s">
        <v>0</v>
      </c>
      <c r="C470" s="8" t="s">
        <v>717</v>
      </c>
      <c r="D470" s="10" t="s">
        <v>333</v>
      </c>
      <c r="E470" s="10" t="s">
        <v>332</v>
      </c>
      <c r="F470" s="10" t="s">
        <v>1968</v>
      </c>
      <c r="G470" s="10" t="s">
        <v>334</v>
      </c>
      <c r="H470" s="10" t="s">
        <v>2212</v>
      </c>
      <c r="I470" s="13">
        <f>IFERROR(IF(SEARCH(Searchbox,MasterTable[[#This Row],[Name]]),(1-(ROW()/10000)),""),"")</f>
        <v>0.95299999999999996</v>
      </c>
      <c r="J470" s="14">
        <f>IFERROR(RANK(MasterTable[[#This Row],[Search Value]],MasterTable[Search Value],0),"")</f>
        <v>464</v>
      </c>
    </row>
    <row r="471" spans="2:10" ht="29.25" customHeight="1" x14ac:dyDescent="0.2">
      <c r="B471" s="8" t="s">
        <v>0</v>
      </c>
      <c r="C471" s="8" t="s">
        <v>15</v>
      </c>
      <c r="D471" s="10" t="s">
        <v>280</v>
      </c>
      <c r="E471" s="10" t="s">
        <v>279</v>
      </c>
      <c r="F471" s="10" t="s">
        <v>1969</v>
      </c>
      <c r="G471" s="10" t="s">
        <v>117</v>
      </c>
      <c r="H471" s="10" t="s">
        <v>2214</v>
      </c>
      <c r="I471" s="13">
        <f>IFERROR(IF(SEARCH(Searchbox,MasterTable[[#This Row],[Name]]),(1-(ROW()/10000)),""),"")</f>
        <v>0.95289999999999997</v>
      </c>
      <c r="J471" s="14">
        <f>IFERROR(RANK(MasterTable[[#This Row],[Search Value]],MasterTable[Search Value],0),"")</f>
        <v>465</v>
      </c>
    </row>
    <row r="472" spans="2:10" ht="29.25" customHeight="1" x14ac:dyDescent="0.2">
      <c r="B472" s="8" t="s">
        <v>0</v>
      </c>
      <c r="C472" s="8" t="s">
        <v>15</v>
      </c>
      <c r="D472" s="10" t="s">
        <v>273</v>
      </c>
      <c r="E472" s="10" t="s">
        <v>272</v>
      </c>
      <c r="F472" s="10" t="s">
        <v>1964</v>
      </c>
      <c r="G472" s="10" t="s">
        <v>274</v>
      </c>
      <c r="H472" s="10" t="s">
        <v>2209</v>
      </c>
      <c r="I472" s="13">
        <f>IFERROR(IF(SEARCH(Searchbox,MasterTable[[#This Row],[Name]]),(1-(ROW()/10000)),""),"")</f>
        <v>0.95279999999999998</v>
      </c>
      <c r="J472" s="14">
        <f>IFERROR(RANK(MasterTable[[#This Row],[Search Value]],MasterTable[Search Value],0),"")</f>
        <v>466</v>
      </c>
    </row>
    <row r="473" spans="2:10" ht="29.25" customHeight="1" x14ac:dyDescent="0.2">
      <c r="B473" s="8" t="s">
        <v>0</v>
      </c>
      <c r="C473" s="8" t="s">
        <v>15</v>
      </c>
      <c r="D473" s="10" t="s">
        <v>311</v>
      </c>
      <c r="E473" s="10" t="s">
        <v>312</v>
      </c>
      <c r="F473" s="10" t="s">
        <v>1970</v>
      </c>
      <c r="G473" s="10" t="s">
        <v>313</v>
      </c>
      <c r="H473" s="10" t="s">
        <v>2215</v>
      </c>
      <c r="I473" s="13">
        <f>IFERROR(IF(SEARCH(Searchbox,MasterTable[[#This Row],[Name]]),(1-(ROW()/10000)),""),"")</f>
        <v>0.95269999999999999</v>
      </c>
      <c r="J473" s="14">
        <f>IFERROR(RANK(MasterTable[[#This Row],[Search Value]],MasterTable[Search Value],0),"")</f>
        <v>467</v>
      </c>
    </row>
    <row r="474" spans="2:10" ht="29.25" customHeight="1" x14ac:dyDescent="0.2">
      <c r="B474" s="8" t="s">
        <v>0</v>
      </c>
      <c r="C474" s="8" t="s">
        <v>14</v>
      </c>
      <c r="D474" s="10" t="s">
        <v>283</v>
      </c>
      <c r="E474" s="10" t="s">
        <v>282</v>
      </c>
      <c r="F474" s="10" t="s">
        <v>284</v>
      </c>
      <c r="G474" s="10" t="s">
        <v>285</v>
      </c>
      <c r="H474" s="10" t="s">
        <v>2213</v>
      </c>
      <c r="I474" s="13">
        <f>IFERROR(IF(SEARCH(Searchbox,MasterTable[[#This Row],[Name]]),(1-(ROW()/10000)),""),"")</f>
        <v>0.9526</v>
      </c>
      <c r="J474" s="14">
        <f>IFERROR(RANK(MasterTable[[#This Row],[Search Value]],MasterTable[Search Value],0),"")</f>
        <v>468</v>
      </c>
    </row>
    <row r="475" spans="2:10" ht="29.25" customHeight="1" x14ac:dyDescent="0.2">
      <c r="B475" s="8" t="s">
        <v>0</v>
      </c>
      <c r="C475" s="8" t="s">
        <v>14</v>
      </c>
      <c r="D475" s="10" t="s">
        <v>297</v>
      </c>
      <c r="E475" s="10" t="s">
        <v>296</v>
      </c>
      <c r="F475" s="10" t="s">
        <v>298</v>
      </c>
      <c r="G475" s="10" t="s">
        <v>299</v>
      </c>
      <c r="H475" s="10" t="s">
        <v>300</v>
      </c>
      <c r="I475" s="13">
        <f>IFERROR(IF(SEARCH(Searchbox,MasterTable[[#This Row],[Name]]),(1-(ROW()/10000)),""),"")</f>
        <v>0.95250000000000001</v>
      </c>
      <c r="J475" s="14">
        <f>IFERROR(RANK(MasterTable[[#This Row],[Search Value]],MasterTable[Search Value],0),"")</f>
        <v>469</v>
      </c>
    </row>
    <row r="476" spans="2:10" ht="29.25" customHeight="1" x14ac:dyDescent="0.2">
      <c r="B476" s="8" t="s">
        <v>0</v>
      </c>
      <c r="C476" s="8" t="s">
        <v>14</v>
      </c>
      <c r="D476" s="10" t="s">
        <v>301</v>
      </c>
      <c r="E476" s="10" t="s">
        <v>302</v>
      </c>
      <c r="F476" s="10" t="s">
        <v>305</v>
      </c>
      <c r="G476" s="10" t="s">
        <v>304</v>
      </c>
      <c r="H476" s="10" t="s">
        <v>303</v>
      </c>
      <c r="I476" s="13">
        <f>IFERROR(IF(SEARCH(Searchbox,MasterTable[[#This Row],[Name]]),(1-(ROW()/10000)),""),"")</f>
        <v>0.95240000000000002</v>
      </c>
      <c r="J476" s="14">
        <f>IFERROR(RANK(MasterTable[[#This Row],[Search Value]],MasterTable[Search Value],0),"")</f>
        <v>470</v>
      </c>
    </row>
    <row r="477" spans="2:10" ht="29.25" customHeight="1" x14ac:dyDescent="0.2">
      <c r="B477" s="8" t="s">
        <v>0</v>
      </c>
      <c r="C477" s="8" t="s">
        <v>38</v>
      </c>
      <c r="D477" s="10" t="s">
        <v>326</v>
      </c>
      <c r="E477" s="10" t="s">
        <v>325</v>
      </c>
      <c r="F477" s="10" t="s">
        <v>327</v>
      </c>
      <c r="G477" s="10" t="s">
        <v>117</v>
      </c>
      <c r="H477" s="10" t="s">
        <v>2217</v>
      </c>
      <c r="I477" s="13">
        <f>IFERROR(IF(SEARCH(Searchbox,MasterTable[[#This Row],[Name]]),(1-(ROW()/10000)),""),"")</f>
        <v>0.95230000000000004</v>
      </c>
      <c r="J477" s="14">
        <f>IFERROR(RANK(MasterTable[[#This Row],[Search Value]],MasterTable[Search Value],0),"")</f>
        <v>471</v>
      </c>
    </row>
    <row r="478" spans="2:10" ht="29.25" customHeight="1" x14ac:dyDescent="0.2">
      <c r="B478" s="8" t="s">
        <v>10</v>
      </c>
      <c r="C478" s="8" t="s">
        <v>2534</v>
      </c>
      <c r="D478" s="10" t="s">
        <v>1871</v>
      </c>
      <c r="E478" s="10" t="s">
        <v>1870</v>
      </c>
      <c r="F478" s="10" t="s">
        <v>1872</v>
      </c>
      <c r="G478" s="10" t="s">
        <v>1873</v>
      </c>
      <c r="H478" s="10" t="s">
        <v>1874</v>
      </c>
      <c r="I478" s="13">
        <f>IFERROR(IF(SEARCH(Searchbox,MasterTable[[#This Row],[Name]]),(1-(ROW()/10000)),""),"")</f>
        <v>0.95220000000000005</v>
      </c>
      <c r="J478" s="14">
        <f>IFERROR(RANK(MasterTable[[#This Row],[Search Value]],MasterTable[Search Value],0),"")</f>
        <v>472</v>
      </c>
    </row>
    <row r="479" spans="2:10" ht="29.25" customHeight="1" x14ac:dyDescent="0.2">
      <c r="B479" s="8" t="s">
        <v>10</v>
      </c>
      <c r="C479" s="8" t="s">
        <v>2534</v>
      </c>
      <c r="D479" s="10" t="s">
        <v>1876</v>
      </c>
      <c r="E479" s="10" t="s">
        <v>1875</v>
      </c>
      <c r="F479" s="10" t="s">
        <v>1877</v>
      </c>
      <c r="G479" s="10" t="s">
        <v>1878</v>
      </c>
      <c r="H479" s="10" t="s">
        <v>117</v>
      </c>
      <c r="I479" s="13">
        <f>IFERROR(IF(SEARCH(Searchbox,MasterTable[[#This Row],[Name]]),(1-(ROW()/10000)),""),"")</f>
        <v>0.95209999999999995</v>
      </c>
      <c r="J479" s="14">
        <f>IFERROR(RANK(MasterTable[[#This Row],[Search Value]],MasterTable[Search Value],0),"")</f>
        <v>473</v>
      </c>
    </row>
    <row r="480" spans="2:10" ht="29.25" customHeight="1" x14ac:dyDescent="0.2">
      <c r="B480" s="8" t="s">
        <v>10</v>
      </c>
      <c r="C480" s="8" t="s">
        <v>2534</v>
      </c>
      <c r="D480" s="10" t="s">
        <v>1880</v>
      </c>
      <c r="E480" s="10" t="s">
        <v>1879</v>
      </c>
      <c r="F480" s="10" t="s">
        <v>2178</v>
      </c>
      <c r="G480" s="10" t="s">
        <v>1881</v>
      </c>
      <c r="H480" s="10" t="s">
        <v>2469</v>
      </c>
      <c r="I480" s="13">
        <f>IFERROR(IF(SEARCH(Searchbox,MasterTable[[#This Row],[Name]]),(1-(ROW()/10000)),""),"")</f>
        <v>0.95199999999999996</v>
      </c>
      <c r="J480" s="14">
        <f>IFERROR(RANK(MasterTable[[#This Row],[Search Value]],MasterTable[Search Value],0),"")</f>
        <v>474</v>
      </c>
    </row>
    <row r="481" spans="2:10" ht="29.25" customHeight="1" x14ac:dyDescent="0.2">
      <c r="B481" s="8" t="s">
        <v>10</v>
      </c>
      <c r="C481" s="8" t="s">
        <v>87</v>
      </c>
      <c r="D481" s="10" t="s">
        <v>1883</v>
      </c>
      <c r="E481" s="10" t="s">
        <v>1882</v>
      </c>
      <c r="F481" s="10" t="s">
        <v>1884</v>
      </c>
      <c r="G481" s="10" t="s">
        <v>117</v>
      </c>
      <c r="H481" s="10" t="s">
        <v>454</v>
      </c>
      <c r="I481" s="13">
        <f>IFERROR(IF(SEARCH(Searchbox,MasterTable[[#This Row],[Name]]),(1-(ROW()/10000)),""),"")</f>
        <v>0.95189999999999997</v>
      </c>
      <c r="J481" s="14">
        <f>IFERROR(RANK(MasterTable[[#This Row],[Search Value]],MasterTable[Search Value],0),"")</f>
        <v>475</v>
      </c>
    </row>
    <row r="482" spans="2:10" ht="29.25" customHeight="1" x14ac:dyDescent="0.2">
      <c r="B482" s="8" t="s">
        <v>10</v>
      </c>
      <c r="C482" s="8" t="s">
        <v>87</v>
      </c>
      <c r="D482" s="10" t="s">
        <v>1578</v>
      </c>
      <c r="E482" s="10" t="s">
        <v>1577</v>
      </c>
      <c r="F482" s="10" t="s">
        <v>1579</v>
      </c>
      <c r="G482" s="10" t="s">
        <v>1580</v>
      </c>
      <c r="H482" s="10" t="s">
        <v>2415</v>
      </c>
      <c r="I482" s="13">
        <f>IFERROR(IF(SEARCH(Searchbox,MasterTable[[#This Row],[Name]]),(1-(ROW()/10000)),""),"")</f>
        <v>0.95179999999999998</v>
      </c>
      <c r="J482" s="14">
        <f>IFERROR(RANK(MasterTable[[#This Row],[Search Value]],MasterTable[Search Value],0),"")</f>
        <v>476</v>
      </c>
    </row>
    <row r="483" spans="2:10" ht="29.25" customHeight="1" x14ac:dyDescent="0.2">
      <c r="B483" s="8" t="s">
        <v>10</v>
      </c>
      <c r="C483" s="8" t="s">
        <v>87</v>
      </c>
      <c r="D483" s="10" t="s">
        <v>1886</v>
      </c>
      <c r="E483" s="10" t="s">
        <v>1885</v>
      </c>
      <c r="F483" s="10" t="s">
        <v>1887</v>
      </c>
      <c r="G483" s="10" t="s">
        <v>1888</v>
      </c>
      <c r="H483" s="10" t="s">
        <v>1889</v>
      </c>
      <c r="I483" s="13">
        <f>IFERROR(IF(SEARCH(Searchbox,MasterTable[[#This Row],[Name]]),(1-(ROW()/10000)),""),"")</f>
        <v>0.95169999999999999</v>
      </c>
      <c r="J483" s="14">
        <f>IFERROR(RANK(MasterTable[[#This Row],[Search Value]],MasterTable[Search Value],0),"")</f>
        <v>477</v>
      </c>
    </row>
    <row r="484" spans="2:10" ht="29.25" customHeight="1" x14ac:dyDescent="0.2">
      <c r="B484" s="8" t="s">
        <v>10</v>
      </c>
      <c r="C484" s="8" t="s">
        <v>87</v>
      </c>
      <c r="D484" s="10" t="s">
        <v>1893</v>
      </c>
      <c r="E484" s="10" t="s">
        <v>1942</v>
      </c>
      <c r="F484" s="10" t="s">
        <v>1890</v>
      </c>
      <c r="G484" s="10" t="s">
        <v>1891</v>
      </c>
      <c r="H484" s="10" t="s">
        <v>1892</v>
      </c>
      <c r="I484" s="13">
        <f>IFERROR(IF(SEARCH(Searchbox,MasterTable[[#This Row],[Name]]),(1-(ROW()/10000)),""),"")</f>
        <v>0.9516</v>
      </c>
      <c r="J484" s="14">
        <f>IFERROR(RANK(MasterTable[[#This Row],[Search Value]],MasterTable[Search Value],0),"")</f>
        <v>478</v>
      </c>
    </row>
    <row r="485" spans="2:10" ht="29.25" customHeight="1" x14ac:dyDescent="0.2">
      <c r="B485" s="8" t="s">
        <v>10</v>
      </c>
      <c r="C485" s="8" t="s">
        <v>2533</v>
      </c>
      <c r="D485" s="10" t="s">
        <v>1860</v>
      </c>
      <c r="E485" s="10" t="s">
        <v>1859</v>
      </c>
      <c r="F485" s="10" t="s">
        <v>1861</v>
      </c>
      <c r="G485" s="10" t="s">
        <v>1862</v>
      </c>
      <c r="H485" s="10" t="s">
        <v>2467</v>
      </c>
      <c r="I485" s="13">
        <f>IFERROR(IF(SEARCH(Searchbox,MasterTable[[#This Row],[Name]]),(1-(ROW()/10000)),""),"")</f>
        <v>0.95150000000000001</v>
      </c>
      <c r="J485" s="14">
        <f>IFERROR(RANK(MasterTable[[#This Row],[Search Value]],MasterTable[Search Value],0),"")</f>
        <v>479</v>
      </c>
    </row>
    <row r="486" spans="2:10" ht="29.25" customHeight="1" x14ac:dyDescent="0.2">
      <c r="B486" s="8" t="s">
        <v>10</v>
      </c>
      <c r="C486" s="8" t="s">
        <v>2533</v>
      </c>
      <c r="D486" s="10" t="s">
        <v>1864</v>
      </c>
      <c r="E486" s="10" t="s">
        <v>1863</v>
      </c>
      <c r="F486" s="10" t="s">
        <v>2177</v>
      </c>
      <c r="G486" s="10" t="s">
        <v>117</v>
      </c>
      <c r="H486" s="10" t="s">
        <v>1865</v>
      </c>
      <c r="I486" s="13">
        <f>IFERROR(IF(SEARCH(Searchbox,MasterTable[[#This Row],[Name]]),(1-(ROW()/10000)),""),"")</f>
        <v>0.95140000000000002</v>
      </c>
      <c r="J486" s="14">
        <f>IFERROR(RANK(MasterTable[[#This Row],[Search Value]],MasterTable[Search Value],0),"")</f>
        <v>480</v>
      </c>
    </row>
    <row r="487" spans="2:10" ht="29.25" customHeight="1" x14ac:dyDescent="0.2">
      <c r="B487" s="8" t="s">
        <v>10</v>
      </c>
      <c r="C487" s="8" t="s">
        <v>2533</v>
      </c>
      <c r="D487" s="10" t="s">
        <v>1867</v>
      </c>
      <c r="E487" s="10" t="s">
        <v>1866</v>
      </c>
      <c r="F487" s="10" t="s">
        <v>1868</v>
      </c>
      <c r="G487" s="10" t="s">
        <v>1869</v>
      </c>
      <c r="H487" s="10" t="s">
        <v>2468</v>
      </c>
      <c r="I487" s="13">
        <f>IFERROR(IF(SEARCH(Searchbox,MasterTable[[#This Row],[Name]]),(1-(ROW()/10000)),""),"")</f>
        <v>0.95130000000000003</v>
      </c>
      <c r="J487" s="14">
        <f>IFERROR(RANK(MasterTable[[#This Row],[Search Value]],MasterTable[Search Value],0),"")</f>
        <v>481</v>
      </c>
    </row>
    <row r="488" spans="2:10" ht="29.25" customHeight="1" x14ac:dyDescent="0.2">
      <c r="B488" s="8" t="s">
        <v>10</v>
      </c>
      <c r="C488" s="8" t="s">
        <v>2535</v>
      </c>
      <c r="D488" s="10" t="s">
        <v>1895</v>
      </c>
      <c r="E488" s="10" t="s">
        <v>1894</v>
      </c>
      <c r="F488" s="10" t="s">
        <v>1896</v>
      </c>
      <c r="G488" s="10" t="s">
        <v>1897</v>
      </c>
      <c r="H488" s="10" t="s">
        <v>1898</v>
      </c>
      <c r="I488" s="13">
        <f>IFERROR(IF(SEARCH(Searchbox,MasterTable[[#This Row],[Name]]),(1-(ROW()/10000)),""),"")</f>
        <v>0.95120000000000005</v>
      </c>
      <c r="J488" s="14">
        <f>IFERROR(RANK(MasterTable[[#This Row],[Search Value]],MasterTable[Search Value],0),"")</f>
        <v>482</v>
      </c>
    </row>
    <row r="489" spans="2:10" ht="29.25" customHeight="1" x14ac:dyDescent="0.2">
      <c r="B489" s="8" t="s">
        <v>10</v>
      </c>
      <c r="C489" s="8" t="s">
        <v>2535</v>
      </c>
      <c r="D489" s="10" t="s">
        <v>1900</v>
      </c>
      <c r="E489" s="10" t="s">
        <v>1899</v>
      </c>
      <c r="F489" s="10" t="s">
        <v>2179</v>
      </c>
      <c r="G489" s="10" t="s">
        <v>1901</v>
      </c>
      <c r="H489" s="10" t="s">
        <v>1902</v>
      </c>
      <c r="I489" s="13">
        <f>IFERROR(IF(SEARCH(Searchbox,MasterTable[[#This Row],[Name]]),(1-(ROW()/10000)),""),"")</f>
        <v>0.95110000000000006</v>
      </c>
      <c r="J489" s="14">
        <f>IFERROR(RANK(MasterTable[[#This Row],[Search Value]],MasterTable[Search Value],0),"")</f>
        <v>483</v>
      </c>
    </row>
    <row r="490" spans="2:10" ht="29.25" customHeight="1" x14ac:dyDescent="0.2">
      <c r="B490" s="8" t="s">
        <v>10</v>
      </c>
      <c r="C490" s="8" t="s">
        <v>2535</v>
      </c>
      <c r="D490" s="10" t="s">
        <v>1904</v>
      </c>
      <c r="E490" s="10" t="s">
        <v>1903</v>
      </c>
      <c r="F490" s="10" t="s">
        <v>2180</v>
      </c>
      <c r="G490" s="10" t="s">
        <v>1905</v>
      </c>
      <c r="H490" s="10" t="s">
        <v>2470</v>
      </c>
      <c r="I490" s="13">
        <f>IFERROR(IF(SEARCH(Searchbox,MasterTable[[#This Row],[Name]]),(1-(ROW()/10000)),""),"")</f>
        <v>0.95099999999999996</v>
      </c>
      <c r="J490" s="14">
        <f>IFERROR(RANK(MasterTable[[#This Row],[Search Value]],MasterTable[Search Value],0),"")</f>
        <v>484</v>
      </c>
    </row>
    <row r="491" spans="2:10" ht="29.25" customHeight="1" x14ac:dyDescent="0.2">
      <c r="B491" s="8" t="s">
        <v>10</v>
      </c>
      <c r="C491" s="8" t="s">
        <v>2535</v>
      </c>
      <c r="D491" s="10" t="s">
        <v>1907</v>
      </c>
      <c r="E491" s="10" t="s">
        <v>1906</v>
      </c>
      <c r="F491" s="10" t="s">
        <v>2181</v>
      </c>
      <c r="G491" s="10" t="s">
        <v>1908</v>
      </c>
      <c r="H491" s="10" t="s">
        <v>2471</v>
      </c>
      <c r="I491" s="13">
        <f>IFERROR(IF(SEARCH(Searchbox,MasterTable[[#This Row],[Name]]),(1-(ROW()/10000)),""),"")</f>
        <v>0.95089999999999997</v>
      </c>
      <c r="J491" s="14">
        <f>IFERROR(RANK(MasterTable[[#This Row],[Search Value]],MasterTable[Search Value],0),"")</f>
        <v>485</v>
      </c>
    </row>
    <row r="492" spans="2:10" ht="29.25" customHeight="1" x14ac:dyDescent="0.2">
      <c r="B492" s="8" t="s">
        <v>10</v>
      </c>
      <c r="C492" s="8" t="s">
        <v>2535</v>
      </c>
      <c r="D492" s="10" t="s">
        <v>1910</v>
      </c>
      <c r="E492" s="10" t="s">
        <v>1909</v>
      </c>
      <c r="F492" s="10" t="s">
        <v>2182</v>
      </c>
      <c r="G492" s="10" t="s">
        <v>1911</v>
      </c>
      <c r="H492" s="10" t="s">
        <v>1912</v>
      </c>
      <c r="I492" s="13">
        <f>IFERROR(IF(SEARCH(Searchbox,MasterTable[[#This Row],[Name]]),(1-(ROW()/10000)),""),"")</f>
        <v>0.95079999999999998</v>
      </c>
      <c r="J492" s="14">
        <f>IFERROR(RANK(MasterTable[[#This Row],[Search Value]],MasterTable[Search Value],0),"")</f>
        <v>486</v>
      </c>
    </row>
    <row r="493" spans="2:10" ht="29.25" customHeight="1" x14ac:dyDescent="0.2">
      <c r="B493" s="8" t="s">
        <v>4</v>
      </c>
      <c r="C493" s="8" t="s">
        <v>75</v>
      </c>
      <c r="D493" s="10" t="s">
        <v>1499</v>
      </c>
      <c r="E493" s="10" t="s">
        <v>1498</v>
      </c>
      <c r="F493" s="10" t="s">
        <v>2124</v>
      </c>
      <c r="G493" s="10" t="s">
        <v>1500</v>
      </c>
      <c r="H493" s="10" t="s">
        <v>1501</v>
      </c>
      <c r="I493" s="13">
        <f>IFERROR(IF(SEARCH(Searchbox,MasterTable[[#This Row],[Name]]),(1-(ROW()/10000)),""),"")</f>
        <v>0.95069999999999999</v>
      </c>
      <c r="J493" s="14">
        <f>IFERROR(RANK(MasterTable[[#This Row],[Search Value]],MasterTable[Search Value],0),"")</f>
        <v>487</v>
      </c>
    </row>
    <row r="494" spans="2:10" ht="29.25" customHeight="1" x14ac:dyDescent="0.2">
      <c r="B494" s="8" t="s">
        <v>4</v>
      </c>
      <c r="C494" s="8" t="s">
        <v>75</v>
      </c>
      <c r="D494" s="10" t="s">
        <v>1502</v>
      </c>
      <c r="E494" s="10" t="s">
        <v>1505</v>
      </c>
      <c r="F494" s="10" t="s">
        <v>1503</v>
      </c>
      <c r="G494" s="10" t="s">
        <v>1504</v>
      </c>
      <c r="H494" s="10" t="s">
        <v>2400</v>
      </c>
      <c r="I494" s="13">
        <f>IFERROR(IF(SEARCH(Searchbox,MasterTable[[#This Row],[Name]]),(1-(ROW()/10000)),""),"")</f>
        <v>0.9506</v>
      </c>
      <c r="J494" s="14">
        <f>IFERROR(RANK(MasterTable[[#This Row],[Search Value]],MasterTable[Search Value],0),"")</f>
        <v>488</v>
      </c>
    </row>
    <row r="495" spans="2:10" ht="29.25" customHeight="1" x14ac:dyDescent="0.2">
      <c r="B495" s="8" t="s">
        <v>4</v>
      </c>
      <c r="C495" s="8" t="s">
        <v>75</v>
      </c>
      <c r="D495" s="10" t="s">
        <v>1507</v>
      </c>
      <c r="E495" s="10" t="s">
        <v>1506</v>
      </c>
      <c r="F495" s="10" t="s">
        <v>1509</v>
      </c>
      <c r="G495" s="10" t="s">
        <v>1508</v>
      </c>
      <c r="H495" s="10" t="s">
        <v>2401</v>
      </c>
      <c r="I495" s="13">
        <f>IFERROR(IF(SEARCH(Searchbox,MasterTable[[#This Row],[Name]]),(1-(ROW()/10000)),""),"")</f>
        <v>0.95050000000000001</v>
      </c>
      <c r="J495" s="14">
        <f>IFERROR(RANK(MasterTable[[#This Row],[Search Value]],MasterTable[Search Value],0),"")</f>
        <v>489</v>
      </c>
    </row>
    <row r="496" spans="2:10" ht="29.25" customHeight="1" x14ac:dyDescent="0.2">
      <c r="B496" s="8" t="s">
        <v>4</v>
      </c>
      <c r="C496" s="8" t="s">
        <v>74</v>
      </c>
      <c r="D496" s="10" t="s">
        <v>1420</v>
      </c>
      <c r="E496" s="10" t="s">
        <v>1419</v>
      </c>
      <c r="F496" s="10" t="s">
        <v>2119</v>
      </c>
      <c r="G496" s="10" t="s">
        <v>1421</v>
      </c>
      <c r="H496" s="10" t="s">
        <v>2391</v>
      </c>
      <c r="I496" s="13">
        <f>IFERROR(IF(SEARCH(Searchbox,MasterTable[[#This Row],[Name]]),(1-(ROW()/10000)),""),"")</f>
        <v>0.95040000000000002</v>
      </c>
      <c r="J496" s="14">
        <f>IFERROR(RANK(MasterTable[[#This Row],[Search Value]],MasterTable[Search Value],0),"")</f>
        <v>490</v>
      </c>
    </row>
    <row r="497" spans="2:10" ht="29.25" customHeight="1" x14ac:dyDescent="0.2">
      <c r="B497" s="8" t="s">
        <v>4</v>
      </c>
      <c r="C497" s="8" t="s">
        <v>74</v>
      </c>
      <c r="D497" s="10" t="s">
        <v>1423</v>
      </c>
      <c r="E497" s="10" t="s">
        <v>1422</v>
      </c>
      <c r="F497" s="10" t="s">
        <v>1424</v>
      </c>
      <c r="G497" s="10" t="s">
        <v>1425</v>
      </c>
      <c r="H497" s="10" t="s">
        <v>2392</v>
      </c>
      <c r="I497" s="13">
        <f>IFERROR(IF(SEARCH(Searchbox,MasterTable[[#This Row],[Name]]),(1-(ROW()/10000)),""),"")</f>
        <v>0.95030000000000003</v>
      </c>
      <c r="J497" s="14">
        <f>IFERROR(RANK(MasterTable[[#This Row],[Search Value]],MasterTable[Search Value],0),"")</f>
        <v>491</v>
      </c>
    </row>
    <row r="498" spans="2:10" ht="29.25" customHeight="1" x14ac:dyDescent="0.2">
      <c r="B498" s="8" t="s">
        <v>4</v>
      </c>
      <c r="C498" s="8" t="s">
        <v>74</v>
      </c>
      <c r="D498" s="10" t="s">
        <v>1427</v>
      </c>
      <c r="E498" s="10" t="s">
        <v>1426</v>
      </c>
      <c r="F498" s="10" t="s">
        <v>1430</v>
      </c>
      <c r="G498" s="10" t="s">
        <v>1431</v>
      </c>
      <c r="H498" s="10" t="s">
        <v>2393</v>
      </c>
      <c r="I498" s="13">
        <f>IFERROR(IF(SEARCH(Searchbox,MasterTable[[#This Row],[Name]]),(1-(ROW()/10000)),""),"")</f>
        <v>0.95020000000000004</v>
      </c>
      <c r="J498" s="14">
        <f>IFERROR(RANK(MasterTable[[#This Row],[Search Value]],MasterTable[Search Value],0),"")</f>
        <v>492</v>
      </c>
    </row>
    <row r="499" spans="2:10" ht="29.25" customHeight="1" x14ac:dyDescent="0.2">
      <c r="B499" s="8" t="s">
        <v>4</v>
      </c>
      <c r="C499" s="8" t="s">
        <v>74</v>
      </c>
      <c r="D499" s="10" t="s">
        <v>1429</v>
      </c>
      <c r="E499" s="10" t="s">
        <v>1428</v>
      </c>
      <c r="F499" s="10" t="s">
        <v>1432</v>
      </c>
      <c r="G499" s="10" t="s">
        <v>1433</v>
      </c>
      <c r="H499" s="10" t="s">
        <v>2394</v>
      </c>
      <c r="I499" s="13">
        <f>IFERROR(IF(SEARCH(Searchbox,MasterTable[[#This Row],[Name]]),(1-(ROW()/10000)),""),"")</f>
        <v>0.95009999999999994</v>
      </c>
      <c r="J499" s="14">
        <f>IFERROR(RANK(MasterTable[[#This Row],[Search Value]],MasterTable[Search Value],0),"")</f>
        <v>493</v>
      </c>
    </row>
    <row r="500" spans="2:10" ht="29.25" customHeight="1" x14ac:dyDescent="0.2">
      <c r="B500" s="8" t="s">
        <v>4</v>
      </c>
      <c r="C500" s="8" t="s">
        <v>74</v>
      </c>
      <c r="D500" s="10" t="s">
        <v>1435</v>
      </c>
      <c r="E500" s="10" t="s">
        <v>1434</v>
      </c>
      <c r="F500" s="10" t="s">
        <v>1436</v>
      </c>
      <c r="G500" s="10" t="s">
        <v>1437</v>
      </c>
      <c r="H500" s="10" t="s">
        <v>1438</v>
      </c>
      <c r="I500" s="13">
        <f>IFERROR(IF(SEARCH(Searchbox,MasterTable[[#This Row],[Name]]),(1-(ROW()/10000)),""),"")</f>
        <v>0.95</v>
      </c>
      <c r="J500" s="14">
        <f>IFERROR(RANK(MasterTable[[#This Row],[Search Value]],MasterTable[Search Value],0),"")</f>
        <v>494</v>
      </c>
    </row>
    <row r="501" spans="2:10" ht="29.25" customHeight="1" x14ac:dyDescent="0.2">
      <c r="B501" s="8" t="s">
        <v>4</v>
      </c>
      <c r="C501" s="8" t="s">
        <v>74</v>
      </c>
      <c r="D501" s="10" t="s">
        <v>1440</v>
      </c>
      <c r="E501" s="10" t="s">
        <v>1439</v>
      </c>
      <c r="F501" s="10" t="s">
        <v>1443</v>
      </c>
      <c r="G501" s="10" t="s">
        <v>1444</v>
      </c>
      <c r="H501" s="10" t="s">
        <v>1445</v>
      </c>
      <c r="I501" s="13">
        <f>IFERROR(IF(SEARCH(Searchbox,MasterTable[[#This Row],[Name]]),(1-(ROW()/10000)),""),"")</f>
        <v>0.94989999999999997</v>
      </c>
      <c r="J501" s="14">
        <f>IFERROR(RANK(MasterTable[[#This Row],[Search Value]],MasterTable[Search Value],0),"")</f>
        <v>495</v>
      </c>
    </row>
    <row r="502" spans="2:10" ht="29.25" customHeight="1" x14ac:dyDescent="0.2">
      <c r="B502" s="8" t="s">
        <v>4</v>
      </c>
      <c r="C502" s="8" t="s">
        <v>74</v>
      </c>
      <c r="D502" s="10" t="s">
        <v>1442</v>
      </c>
      <c r="E502" s="10" t="s">
        <v>1441</v>
      </c>
      <c r="F502" s="10" t="s">
        <v>1446</v>
      </c>
      <c r="G502" s="10" t="s">
        <v>117</v>
      </c>
      <c r="H502" s="10" t="s">
        <v>1447</v>
      </c>
      <c r="I502" s="13">
        <f>IFERROR(IF(SEARCH(Searchbox,MasterTable[[#This Row],[Name]]),(1-(ROW()/10000)),""),"")</f>
        <v>0.94979999999999998</v>
      </c>
      <c r="J502" s="14">
        <f>IFERROR(RANK(MasterTable[[#This Row],[Search Value]],MasterTable[Search Value],0),"")</f>
        <v>496</v>
      </c>
    </row>
    <row r="503" spans="2:10" ht="29.25" customHeight="1" x14ac:dyDescent="0.2">
      <c r="B503" s="8" t="s">
        <v>4</v>
      </c>
      <c r="C503" s="8" t="s">
        <v>74</v>
      </c>
      <c r="D503" s="10" t="s">
        <v>1449</v>
      </c>
      <c r="E503" s="10" t="s">
        <v>1448</v>
      </c>
      <c r="F503" s="10" t="s">
        <v>1450</v>
      </c>
      <c r="G503" s="10" t="s">
        <v>1451</v>
      </c>
      <c r="H503" s="10" t="s">
        <v>1452</v>
      </c>
      <c r="I503" s="13">
        <f>IFERROR(IF(SEARCH(Searchbox,MasterTable[[#This Row],[Name]]),(1-(ROW()/10000)),""),"")</f>
        <v>0.94969999999999999</v>
      </c>
      <c r="J503" s="14">
        <f>IFERROR(RANK(MasterTable[[#This Row],[Search Value]],MasterTable[Search Value],0),"")</f>
        <v>497</v>
      </c>
    </row>
    <row r="504" spans="2:10" ht="29.25" customHeight="1" x14ac:dyDescent="0.2">
      <c r="B504" s="8" t="s">
        <v>4</v>
      </c>
      <c r="C504" s="8" t="s">
        <v>74</v>
      </c>
      <c r="D504" s="10" t="s">
        <v>1454</v>
      </c>
      <c r="E504" s="10" t="s">
        <v>1453</v>
      </c>
      <c r="F504" s="10" t="s">
        <v>1455</v>
      </c>
      <c r="G504" s="10" t="s">
        <v>1456</v>
      </c>
      <c r="H504" s="10" t="s">
        <v>1457</v>
      </c>
      <c r="I504" s="13">
        <f>IFERROR(IF(SEARCH(Searchbox,MasterTable[[#This Row],[Name]]),(1-(ROW()/10000)),""),"")</f>
        <v>0.9496</v>
      </c>
      <c r="J504" s="14">
        <f>IFERROR(RANK(MasterTable[[#This Row],[Search Value]],MasterTable[Search Value],0),"")</f>
        <v>498</v>
      </c>
    </row>
    <row r="505" spans="2:10" ht="29.25" customHeight="1" x14ac:dyDescent="0.2">
      <c r="B505" s="8" t="s">
        <v>4</v>
      </c>
      <c r="C505" s="8" t="s">
        <v>1458</v>
      </c>
      <c r="D505" s="10" t="s">
        <v>1460</v>
      </c>
      <c r="E505" s="10" t="s">
        <v>1459</v>
      </c>
      <c r="F505" s="10" t="s">
        <v>1463</v>
      </c>
      <c r="G505" s="10" t="s">
        <v>1464</v>
      </c>
      <c r="H505" s="10" t="s">
        <v>2395</v>
      </c>
      <c r="I505" s="13">
        <f>IFERROR(IF(SEARCH(Searchbox,MasterTable[[#This Row],[Name]]),(1-(ROW()/10000)),""),"")</f>
        <v>0.94950000000000001</v>
      </c>
      <c r="J505" s="14">
        <f>IFERROR(RANK(MasterTable[[#This Row],[Search Value]],MasterTable[Search Value],0),"")</f>
        <v>499</v>
      </c>
    </row>
    <row r="506" spans="2:10" ht="29.25" customHeight="1" x14ac:dyDescent="0.2">
      <c r="B506" s="8" t="s">
        <v>4</v>
      </c>
      <c r="C506" s="8" t="s">
        <v>1458</v>
      </c>
      <c r="D506" s="10" t="s">
        <v>1462</v>
      </c>
      <c r="E506" s="10" t="s">
        <v>1461</v>
      </c>
      <c r="F506" s="10" t="s">
        <v>117</v>
      </c>
      <c r="G506" s="10" t="s">
        <v>1465</v>
      </c>
      <c r="H506" s="10" t="s">
        <v>1466</v>
      </c>
      <c r="I506" s="13">
        <f>IFERROR(IF(SEARCH(Searchbox,MasterTable[[#This Row],[Name]]),(1-(ROW()/10000)),""),"")</f>
        <v>0.94940000000000002</v>
      </c>
      <c r="J506" s="14">
        <f>IFERROR(RANK(MasterTable[[#This Row],[Search Value]],MasterTable[Search Value],0),"")</f>
        <v>500</v>
      </c>
    </row>
    <row r="507" spans="2:10" ht="29.25" customHeight="1" x14ac:dyDescent="0.2">
      <c r="B507" s="8" t="s">
        <v>4</v>
      </c>
      <c r="C507" s="8" t="s">
        <v>1458</v>
      </c>
      <c r="D507" s="10" t="s">
        <v>1468</v>
      </c>
      <c r="E507" s="10" t="s">
        <v>1467</v>
      </c>
      <c r="F507" s="10" t="s">
        <v>1469</v>
      </c>
      <c r="G507" s="10" t="s">
        <v>1470</v>
      </c>
      <c r="H507" s="10" t="s">
        <v>1471</v>
      </c>
      <c r="I507" s="13">
        <f>IFERROR(IF(SEARCH(Searchbox,MasterTable[[#This Row],[Name]]),(1-(ROW()/10000)),""),"")</f>
        <v>0.94930000000000003</v>
      </c>
      <c r="J507" s="14">
        <f>IFERROR(RANK(MasterTable[[#This Row],[Search Value]],MasterTable[Search Value],0),"")</f>
        <v>501</v>
      </c>
    </row>
    <row r="508" spans="2:10" ht="29.25" customHeight="1" x14ac:dyDescent="0.2">
      <c r="B508" s="8" t="s">
        <v>4</v>
      </c>
      <c r="C508" s="8" t="s">
        <v>2705</v>
      </c>
      <c r="D508" s="10" t="s">
        <v>1476</v>
      </c>
      <c r="E508" s="10" t="s">
        <v>1475</v>
      </c>
      <c r="F508" s="10" t="s">
        <v>2121</v>
      </c>
      <c r="G508" s="10" t="s">
        <v>1477</v>
      </c>
      <c r="H508" s="10" t="s">
        <v>1478</v>
      </c>
      <c r="I508" s="13">
        <f>IFERROR(IF(SEARCH(Searchbox,MasterTable[[#This Row],[Name]]),(1-(ROW()/10000)),""),"")</f>
        <v>0.94920000000000004</v>
      </c>
      <c r="J508" s="14">
        <f>IFERROR(RANK(MasterTable[[#This Row],[Search Value]],MasterTable[Search Value],0),"")</f>
        <v>502</v>
      </c>
    </row>
    <row r="509" spans="2:10" ht="29.25" customHeight="1" x14ac:dyDescent="0.2">
      <c r="B509" s="8" t="s">
        <v>4</v>
      </c>
      <c r="C509" s="8" t="s">
        <v>2705</v>
      </c>
      <c r="D509" s="10" t="s">
        <v>1480</v>
      </c>
      <c r="E509" s="10" t="s">
        <v>1479</v>
      </c>
      <c r="F509" s="10" t="s">
        <v>1481</v>
      </c>
      <c r="G509" s="10" t="s">
        <v>117</v>
      </c>
      <c r="H509" s="10" t="s">
        <v>2397</v>
      </c>
      <c r="I509" s="13">
        <f>IFERROR(IF(SEARCH(Searchbox,MasterTable[[#This Row],[Name]]),(1-(ROW()/10000)),""),"")</f>
        <v>0.94910000000000005</v>
      </c>
      <c r="J509" s="14">
        <f>IFERROR(RANK(MasterTable[[#This Row],[Search Value]],MasterTable[Search Value],0),"")</f>
        <v>503</v>
      </c>
    </row>
    <row r="510" spans="2:10" ht="29.25" customHeight="1" x14ac:dyDescent="0.2">
      <c r="B510" s="8" t="s">
        <v>4</v>
      </c>
      <c r="C510" s="8" t="s">
        <v>2705</v>
      </c>
      <c r="D510" s="10" t="s">
        <v>1483</v>
      </c>
      <c r="E510" s="10" t="s">
        <v>1482</v>
      </c>
      <c r="F510" s="10" t="s">
        <v>2122</v>
      </c>
      <c r="G510" s="10" t="s">
        <v>1484</v>
      </c>
      <c r="H510" s="10" t="s">
        <v>1485</v>
      </c>
      <c r="I510" s="13">
        <f>IFERROR(IF(SEARCH(Searchbox,MasterTable[[#This Row],[Name]]),(1-(ROW()/10000)),""),"")</f>
        <v>0.94899999999999995</v>
      </c>
      <c r="J510" s="14">
        <f>IFERROR(RANK(MasterTable[[#This Row],[Search Value]],MasterTable[Search Value],0),"")</f>
        <v>504</v>
      </c>
    </row>
    <row r="511" spans="2:10" ht="29.25" customHeight="1" x14ac:dyDescent="0.2">
      <c r="B511" s="8" t="s">
        <v>4</v>
      </c>
      <c r="C511" s="8" t="s">
        <v>2705</v>
      </c>
      <c r="D511" s="10" t="s">
        <v>1487</v>
      </c>
      <c r="E511" s="10" t="s">
        <v>1486</v>
      </c>
      <c r="F511" s="10" t="s">
        <v>1488</v>
      </c>
      <c r="G511" s="10" t="s">
        <v>1489</v>
      </c>
      <c r="H511" s="10" t="s">
        <v>1490</v>
      </c>
      <c r="I511" s="13">
        <f>IFERROR(IF(SEARCH(Searchbox,MasterTable[[#This Row],[Name]]),(1-(ROW()/10000)),""),"")</f>
        <v>0.94889999999999997</v>
      </c>
      <c r="J511" s="14">
        <f>IFERROR(RANK(MasterTable[[#This Row],[Search Value]],MasterTable[Search Value],0),"")</f>
        <v>505</v>
      </c>
    </row>
    <row r="512" spans="2:10" ht="29.25" customHeight="1" x14ac:dyDescent="0.2">
      <c r="B512" s="8" t="s">
        <v>4</v>
      </c>
      <c r="C512" s="8" t="s">
        <v>2705</v>
      </c>
      <c r="D512" s="10" t="s">
        <v>1492</v>
      </c>
      <c r="E512" s="10" t="s">
        <v>1491</v>
      </c>
      <c r="F512" s="10" t="s">
        <v>2123</v>
      </c>
      <c r="G512" s="10" t="s">
        <v>1493</v>
      </c>
      <c r="H512" s="10" t="s">
        <v>2398</v>
      </c>
      <c r="I512" s="13">
        <f>IFERROR(IF(SEARCH(Searchbox,MasterTable[[#This Row],[Name]]),(1-(ROW()/10000)),""),"")</f>
        <v>0.94879999999999998</v>
      </c>
      <c r="J512" s="14">
        <f>IFERROR(RANK(MasterTable[[#This Row],[Search Value]],MasterTable[Search Value],0),"")</f>
        <v>506</v>
      </c>
    </row>
    <row r="513" spans="2:10" ht="29.25" customHeight="1" x14ac:dyDescent="0.2">
      <c r="B513" s="8" t="s">
        <v>4</v>
      </c>
      <c r="C513" s="8" t="s">
        <v>2705</v>
      </c>
      <c r="D513" s="10" t="s">
        <v>1495</v>
      </c>
      <c r="E513" s="10" t="s">
        <v>1494</v>
      </c>
      <c r="F513" s="10" t="s">
        <v>1496</v>
      </c>
      <c r="G513" s="10" t="s">
        <v>1497</v>
      </c>
      <c r="H513" s="10" t="s">
        <v>2399</v>
      </c>
      <c r="I513" s="13">
        <f>IFERROR(IF(SEARCH(Searchbox,MasterTable[[#This Row],[Name]]),(1-(ROW()/10000)),""),"")</f>
        <v>0.94869999999999999</v>
      </c>
      <c r="J513" s="14">
        <f>IFERROR(RANK(MasterTable[[#This Row],[Search Value]],MasterTable[Search Value],0),"")</f>
        <v>507</v>
      </c>
    </row>
    <row r="514" spans="2:10" ht="29.25" customHeight="1" x14ac:dyDescent="0.2">
      <c r="B514" s="8" t="s">
        <v>4</v>
      </c>
      <c r="C514" s="8" t="s">
        <v>2705</v>
      </c>
      <c r="D514" s="10" t="s">
        <v>1519</v>
      </c>
      <c r="E514" s="10" t="s">
        <v>1518</v>
      </c>
      <c r="F514" s="10" t="s">
        <v>1520</v>
      </c>
      <c r="G514" s="10" t="s">
        <v>1521</v>
      </c>
      <c r="H514" s="10" t="s">
        <v>2404</v>
      </c>
      <c r="I514" s="13">
        <f>IFERROR(IF(SEARCH(Searchbox,MasterTable[[#This Row],[Name]]),(1-(ROW()/10000)),""),"")</f>
        <v>0.9486</v>
      </c>
      <c r="J514" s="14">
        <f>IFERROR(RANK(MasterTable[[#This Row],[Search Value]],MasterTable[Search Value],0),"")</f>
        <v>508</v>
      </c>
    </row>
    <row r="515" spans="2:10" ht="29.25" customHeight="1" x14ac:dyDescent="0.2">
      <c r="B515" s="8" t="s">
        <v>4</v>
      </c>
      <c r="C515" s="8" t="s">
        <v>2705</v>
      </c>
      <c r="D515" s="2" t="s">
        <v>2696</v>
      </c>
      <c r="E515" s="2" t="s">
        <v>2697</v>
      </c>
      <c r="F515" s="2" t="s">
        <v>2698</v>
      </c>
      <c r="G515" s="2" t="s">
        <v>2699</v>
      </c>
      <c r="H515" s="2" t="s">
        <v>2700</v>
      </c>
      <c r="I515" s="13">
        <f>IFERROR(IF(SEARCH(Searchbox,MasterTable[[#This Row],[Name]]),(1-(ROW()/10000)),""),"")</f>
        <v>0.94850000000000001</v>
      </c>
      <c r="J515" s="14">
        <f>IFERROR(RANK(MasterTable[[#This Row],[Search Value]],MasterTable[Search Value],0),"")</f>
        <v>509</v>
      </c>
    </row>
    <row r="516" spans="2:10" ht="29.25" customHeight="1" x14ac:dyDescent="0.2">
      <c r="B516" s="8" t="s">
        <v>4</v>
      </c>
      <c r="C516" s="8" t="s">
        <v>2705</v>
      </c>
      <c r="D516" s="2" t="s">
        <v>2707</v>
      </c>
      <c r="E516" s="2" t="s">
        <v>2706</v>
      </c>
      <c r="F516" s="2" t="s">
        <v>2708</v>
      </c>
      <c r="G516" s="2" t="s">
        <v>2709</v>
      </c>
      <c r="H516" s="2" t="s">
        <v>2710</v>
      </c>
      <c r="I516" s="13">
        <f>IFERROR(IF(SEARCH(Searchbox,MasterTable[[#This Row],[Name]]),(1-(ROW()/10000)),""),"")</f>
        <v>0.94840000000000002</v>
      </c>
      <c r="J516" s="14">
        <f>IFERROR(RANK(MasterTable[[#This Row],[Search Value]],MasterTable[Search Value],0),"")</f>
        <v>510</v>
      </c>
    </row>
    <row r="517" spans="2:10" ht="29.25" customHeight="1" x14ac:dyDescent="0.2">
      <c r="B517" s="8" t="s">
        <v>4</v>
      </c>
      <c r="C517" s="8" t="s">
        <v>76</v>
      </c>
      <c r="D517" s="10" t="s">
        <v>1511</v>
      </c>
      <c r="E517" s="10" t="s">
        <v>1510</v>
      </c>
      <c r="F517" s="10" t="s">
        <v>1512</v>
      </c>
      <c r="G517" s="10" t="s">
        <v>1513</v>
      </c>
      <c r="H517" s="10" t="s">
        <v>2402</v>
      </c>
      <c r="I517" s="13">
        <f>IFERROR(IF(SEARCH(Searchbox,MasterTable[[#This Row],[Name]]),(1-(ROW()/10000)),""),"")</f>
        <v>0.94830000000000003</v>
      </c>
      <c r="J517" s="14">
        <f>IFERROR(RANK(MasterTable[[#This Row],[Search Value]],MasterTable[Search Value],0),"")</f>
        <v>511</v>
      </c>
    </row>
    <row r="518" spans="2:10" ht="29.25" customHeight="1" x14ac:dyDescent="0.2">
      <c r="B518" s="8" t="s">
        <v>4</v>
      </c>
      <c r="C518" s="8" t="s">
        <v>76</v>
      </c>
      <c r="D518" s="10" t="s">
        <v>1515</v>
      </c>
      <c r="E518" s="10" t="s">
        <v>1514</v>
      </c>
      <c r="F518" s="10" t="s">
        <v>1516</v>
      </c>
      <c r="G518" s="10" t="s">
        <v>1517</v>
      </c>
      <c r="H518" s="10" t="s">
        <v>2403</v>
      </c>
      <c r="I518" s="13">
        <f>IFERROR(IF(SEARCH(Searchbox,MasterTable[[#This Row],[Name]]),(1-(ROW()/10000)),""),"")</f>
        <v>0.94820000000000004</v>
      </c>
      <c r="J518" s="14">
        <f>IFERROR(RANK(MasterTable[[#This Row],[Search Value]],MasterTable[Search Value],0),"")</f>
        <v>512</v>
      </c>
    </row>
    <row r="519" spans="2:10" ht="29.25" customHeight="1" x14ac:dyDescent="0.2">
      <c r="B519" s="8" t="s">
        <v>4</v>
      </c>
      <c r="C519" s="8" t="s">
        <v>10</v>
      </c>
      <c r="D519" s="10" t="s">
        <v>1541</v>
      </c>
      <c r="E519" s="10" t="s">
        <v>1540</v>
      </c>
      <c r="F519" s="10" t="s">
        <v>2126</v>
      </c>
      <c r="G519" s="10" t="s">
        <v>1542</v>
      </c>
      <c r="H519" s="10" t="s">
        <v>2410</v>
      </c>
      <c r="I519" s="13">
        <f>IFERROR(IF(SEARCH(Searchbox,MasterTable[[#This Row],[Name]]),(1-(ROW()/10000)),""),"")</f>
        <v>0.94809999999999994</v>
      </c>
      <c r="J519" s="14">
        <f>IFERROR(RANK(MasterTable[[#This Row],[Search Value]],MasterTable[Search Value],0),"")</f>
        <v>513</v>
      </c>
    </row>
    <row r="520" spans="2:10" ht="29.25" customHeight="1" x14ac:dyDescent="0.2">
      <c r="B520" s="8" t="s">
        <v>4</v>
      </c>
      <c r="C520" s="8" t="s">
        <v>10</v>
      </c>
      <c r="D520" s="10" t="s">
        <v>1544</v>
      </c>
      <c r="E520" s="10" t="s">
        <v>1543</v>
      </c>
      <c r="F520" s="10" t="s">
        <v>1545</v>
      </c>
      <c r="G520" s="10" t="s">
        <v>1546</v>
      </c>
      <c r="H520" s="10" t="s">
        <v>2411</v>
      </c>
      <c r="I520" s="13">
        <f>IFERROR(IF(SEARCH(Searchbox,MasterTable[[#This Row],[Name]]),(1-(ROW()/10000)),""),"")</f>
        <v>0.94799999999999995</v>
      </c>
      <c r="J520" s="14">
        <f>IFERROR(RANK(MasterTable[[#This Row],[Search Value]],MasterTable[Search Value],0),"")</f>
        <v>514</v>
      </c>
    </row>
    <row r="521" spans="2:10" ht="29.25" customHeight="1" x14ac:dyDescent="0.2">
      <c r="B521" s="8" t="s">
        <v>4</v>
      </c>
      <c r="C521" s="8" t="s">
        <v>10</v>
      </c>
      <c r="D521" s="10" t="s">
        <v>1538</v>
      </c>
      <c r="E521" s="10" t="s">
        <v>1537</v>
      </c>
      <c r="F521" s="10" t="s">
        <v>1539</v>
      </c>
      <c r="G521" s="10" t="s">
        <v>117</v>
      </c>
      <c r="H521" s="10" t="s">
        <v>2409</v>
      </c>
      <c r="I521" s="13">
        <f>IFERROR(IF(SEARCH(Searchbox,MasterTable[[#This Row],[Name]]),(1-(ROW()/10000)),""),"")</f>
        <v>0.94789999999999996</v>
      </c>
      <c r="J521" s="14">
        <f>IFERROR(RANK(MasterTable[[#This Row],[Search Value]],MasterTable[Search Value],0),"")</f>
        <v>515</v>
      </c>
    </row>
    <row r="522" spans="2:10" ht="29.25" customHeight="1" x14ac:dyDescent="0.2">
      <c r="B522" s="8" t="s">
        <v>4</v>
      </c>
      <c r="C522" s="8" t="s">
        <v>1472</v>
      </c>
      <c r="D522" s="10" t="s">
        <v>802</v>
      </c>
      <c r="E522" s="10" t="s">
        <v>801</v>
      </c>
      <c r="F522" s="10" t="s">
        <v>2033</v>
      </c>
      <c r="G522" s="10" t="s">
        <v>117</v>
      </c>
      <c r="H522" s="10" t="s">
        <v>2291</v>
      </c>
      <c r="I522" s="13">
        <f>IFERROR(IF(SEARCH(Searchbox,MasterTable[[#This Row],[Name]]),(1-(ROW()/10000)),""),"")</f>
        <v>0.94779999999999998</v>
      </c>
      <c r="J522" s="14">
        <f>IFERROR(RANK(MasterTable[[#This Row],[Search Value]],MasterTable[Search Value],0),"")</f>
        <v>516</v>
      </c>
    </row>
    <row r="523" spans="2:10" ht="29.25" customHeight="1" x14ac:dyDescent="0.2">
      <c r="B523" s="8" t="s">
        <v>4</v>
      </c>
      <c r="C523" s="8" t="s">
        <v>1472</v>
      </c>
      <c r="D523" s="10" t="s">
        <v>1474</v>
      </c>
      <c r="E523" s="10" t="s">
        <v>1473</v>
      </c>
      <c r="F523" s="10" t="s">
        <v>2120</v>
      </c>
      <c r="G523" s="10" t="s">
        <v>117</v>
      </c>
      <c r="H523" s="10" t="s">
        <v>2396</v>
      </c>
      <c r="I523" s="13">
        <f>IFERROR(IF(SEARCH(Searchbox,MasterTable[[#This Row],[Name]]),(1-(ROW()/10000)),""),"")</f>
        <v>0.94769999999999999</v>
      </c>
      <c r="J523" s="14">
        <f>IFERROR(RANK(MasterTable[[#This Row],[Search Value]],MasterTable[Search Value],0),"")</f>
        <v>517</v>
      </c>
    </row>
    <row r="524" spans="2:10" ht="29.25" customHeight="1" x14ac:dyDescent="0.2">
      <c r="B524" s="8" t="s">
        <v>4</v>
      </c>
      <c r="C524" s="8" t="s">
        <v>2530</v>
      </c>
      <c r="D524" s="10" t="s">
        <v>1523</v>
      </c>
      <c r="E524" s="10" t="s">
        <v>1522</v>
      </c>
      <c r="F524" s="10" t="s">
        <v>1524</v>
      </c>
      <c r="G524" s="10" t="s">
        <v>1525</v>
      </c>
      <c r="H524" s="10" t="s">
        <v>2405</v>
      </c>
      <c r="I524" s="13">
        <f>IFERROR(IF(SEARCH(Searchbox,MasterTable[[#This Row],[Name]]),(1-(ROW()/10000)),""),"")</f>
        <v>0.9476</v>
      </c>
      <c r="J524" s="14">
        <f>IFERROR(RANK(MasterTable[[#This Row],[Search Value]],MasterTable[Search Value],0),"")</f>
        <v>518</v>
      </c>
    </row>
    <row r="525" spans="2:10" ht="29.25" customHeight="1" x14ac:dyDescent="0.2">
      <c r="B525" s="8" t="s">
        <v>4</v>
      </c>
      <c r="C525" s="8" t="s">
        <v>2530</v>
      </c>
      <c r="D525" s="10" t="s">
        <v>1527</v>
      </c>
      <c r="E525" s="10" t="s">
        <v>1526</v>
      </c>
      <c r="F525" s="10" t="s">
        <v>1528</v>
      </c>
      <c r="G525" s="10" t="s">
        <v>1529</v>
      </c>
      <c r="H525" s="10" t="s">
        <v>2406</v>
      </c>
      <c r="I525" s="13">
        <f>IFERROR(IF(SEARCH(Searchbox,MasterTable[[#This Row],[Name]]),(1-(ROW()/10000)),""),"")</f>
        <v>0.94750000000000001</v>
      </c>
      <c r="J525" s="14">
        <f>IFERROR(RANK(MasterTable[[#This Row],[Search Value]],MasterTable[Search Value],0),"")</f>
        <v>519</v>
      </c>
    </row>
    <row r="526" spans="2:10" ht="29.25" customHeight="1" x14ac:dyDescent="0.2">
      <c r="B526" s="8" t="s">
        <v>4</v>
      </c>
      <c r="C526" s="8" t="s">
        <v>2530</v>
      </c>
      <c r="D526" s="10" t="s">
        <v>1531</v>
      </c>
      <c r="E526" s="10" t="s">
        <v>1530</v>
      </c>
      <c r="F526" s="10" t="s">
        <v>1532</v>
      </c>
      <c r="G526" s="10" t="s">
        <v>1533</v>
      </c>
      <c r="H526" s="10" t="s">
        <v>2407</v>
      </c>
      <c r="I526" s="13">
        <f>IFERROR(IF(SEARCH(Searchbox,MasterTable[[#This Row],[Name]]),(1-(ROW()/10000)),""),"")</f>
        <v>0.94740000000000002</v>
      </c>
      <c r="J526" s="14">
        <f>IFERROR(RANK(MasterTable[[#This Row],[Search Value]],MasterTable[Search Value],0),"")</f>
        <v>520</v>
      </c>
    </row>
    <row r="527" spans="2:10" ht="29.25" customHeight="1" x14ac:dyDescent="0.2">
      <c r="B527" s="8" t="s">
        <v>4</v>
      </c>
      <c r="C527" s="8" t="s">
        <v>2530</v>
      </c>
      <c r="D527" s="10" t="s">
        <v>1535</v>
      </c>
      <c r="E527" s="10" t="s">
        <v>1534</v>
      </c>
      <c r="F527" s="10" t="s">
        <v>2125</v>
      </c>
      <c r="G527" s="10" t="s">
        <v>1536</v>
      </c>
      <c r="H527" s="10" t="s">
        <v>2408</v>
      </c>
      <c r="I527" s="13">
        <f>IFERROR(IF(SEARCH(Searchbox,MasterTable[[#This Row],[Name]]),(1-(ROW()/10000)),""),"")</f>
        <v>0.94730000000000003</v>
      </c>
      <c r="J527" s="14">
        <f>IFERROR(RANK(MasterTable[[#This Row],[Search Value]],MasterTable[Search Value],0),"")</f>
        <v>521</v>
      </c>
    </row>
    <row r="528" spans="2:10" ht="29.25" customHeight="1" x14ac:dyDescent="0.2">
      <c r="B528" s="8" t="s">
        <v>4</v>
      </c>
      <c r="C528" s="8" t="s">
        <v>2530</v>
      </c>
      <c r="D528" s="10" t="s">
        <v>2521</v>
      </c>
      <c r="E528" s="10" t="s">
        <v>2520</v>
      </c>
      <c r="F528" s="10" t="s">
        <v>2522</v>
      </c>
      <c r="G528" s="10" t="s">
        <v>2523</v>
      </c>
      <c r="H528" s="10" t="s">
        <v>2524</v>
      </c>
      <c r="I528" s="13">
        <f>IFERROR(IF(SEARCH(Searchbox,MasterTable[[#This Row],[Name]]),(1-(ROW()/10000)),""),"")</f>
        <v>0.94720000000000004</v>
      </c>
      <c r="J528" s="14">
        <f>IFERROR(RANK(MasterTable[[#This Row],[Search Value]],MasterTable[Search Value],0),"")</f>
        <v>522</v>
      </c>
    </row>
    <row r="529" spans="2:10" ht="29.25" customHeight="1" x14ac:dyDescent="0.2">
      <c r="B529" s="8" t="s">
        <v>6</v>
      </c>
      <c r="C529" s="8" t="s">
        <v>80</v>
      </c>
      <c r="D529" s="10" t="s">
        <v>1589</v>
      </c>
      <c r="E529" s="10" t="s">
        <v>1588</v>
      </c>
      <c r="F529" s="10" t="s">
        <v>1590</v>
      </c>
      <c r="G529" s="10" t="s">
        <v>117</v>
      </c>
      <c r="H529" s="10" t="s">
        <v>1591</v>
      </c>
      <c r="I529" s="13">
        <f>IFERROR(IF(SEARCH(Searchbox,MasterTable[[#This Row],[Name]]),(1-(ROW()/10000)),""),"")</f>
        <v>0.94710000000000005</v>
      </c>
      <c r="J529" s="14">
        <f>IFERROR(RANK(MasterTable[[#This Row],[Search Value]],MasterTable[Search Value],0),"")</f>
        <v>523</v>
      </c>
    </row>
    <row r="530" spans="2:10" ht="29.25" customHeight="1" x14ac:dyDescent="0.2">
      <c r="B530" s="8" t="s">
        <v>6</v>
      </c>
      <c r="C530" s="8" t="s">
        <v>1601</v>
      </c>
      <c r="D530" s="10" t="s">
        <v>1599</v>
      </c>
      <c r="E530" s="10" t="s">
        <v>1600</v>
      </c>
      <c r="F530" s="10" t="s">
        <v>2134</v>
      </c>
      <c r="G530" s="10" t="s">
        <v>117</v>
      </c>
      <c r="H530" s="10" t="s">
        <v>2418</v>
      </c>
      <c r="I530" s="13">
        <f>IFERROR(IF(SEARCH(Searchbox,MasterTable[[#This Row],[Name]]),(1-(ROW()/10000)),""),"")</f>
        <v>0.94699999999999995</v>
      </c>
      <c r="J530" s="14">
        <f>IFERROR(RANK(MasterTable[[#This Row],[Search Value]],MasterTable[Search Value],0),"")</f>
        <v>524</v>
      </c>
    </row>
    <row r="531" spans="2:10" ht="29.25" customHeight="1" x14ac:dyDescent="0.2">
      <c r="B531" s="8" t="s">
        <v>6</v>
      </c>
      <c r="C531" s="8" t="s">
        <v>1601</v>
      </c>
      <c r="D531" s="10" t="s">
        <v>1602</v>
      </c>
      <c r="E531" s="10" t="s">
        <v>1603</v>
      </c>
      <c r="F531" s="10" t="s">
        <v>2132</v>
      </c>
      <c r="G531" s="10" t="s">
        <v>117</v>
      </c>
      <c r="H531" s="10" t="s">
        <v>2419</v>
      </c>
      <c r="I531" s="13">
        <f>IFERROR(IF(SEARCH(Searchbox,MasterTable[[#This Row],[Name]]),(1-(ROW()/10000)),""),"")</f>
        <v>0.94689999999999996</v>
      </c>
      <c r="J531" s="14">
        <f>IFERROR(RANK(MasterTable[[#This Row],[Search Value]],MasterTable[Search Value],0),"")</f>
        <v>525</v>
      </c>
    </row>
    <row r="532" spans="2:10" ht="29.25" customHeight="1" x14ac:dyDescent="0.2">
      <c r="B532" s="8" t="s">
        <v>6</v>
      </c>
      <c r="C532" s="8" t="s">
        <v>1601</v>
      </c>
      <c r="D532" s="10" t="s">
        <v>1606</v>
      </c>
      <c r="E532" s="10" t="s">
        <v>1604</v>
      </c>
      <c r="F532" s="10" t="s">
        <v>2135</v>
      </c>
      <c r="G532" s="10" t="s">
        <v>117</v>
      </c>
      <c r="H532" s="10" t="s">
        <v>1605</v>
      </c>
      <c r="I532" s="13">
        <f>IFERROR(IF(SEARCH(Searchbox,MasterTable[[#This Row],[Name]]),(1-(ROW()/10000)),""),"")</f>
        <v>0.94679999999999997</v>
      </c>
      <c r="J532" s="14">
        <f>IFERROR(RANK(MasterTable[[#This Row],[Search Value]],MasterTable[Search Value],0),"")</f>
        <v>526</v>
      </c>
    </row>
    <row r="533" spans="2:10" ht="29.25" customHeight="1" x14ac:dyDescent="0.2">
      <c r="B533" s="8" t="s">
        <v>6</v>
      </c>
      <c r="C533" s="8" t="s">
        <v>1601</v>
      </c>
      <c r="D533" s="10" t="s">
        <v>1013</v>
      </c>
      <c r="E533" s="10" t="s">
        <v>1012</v>
      </c>
      <c r="F533" s="10" t="s">
        <v>1014</v>
      </c>
      <c r="G533" s="10" t="s">
        <v>1016</v>
      </c>
      <c r="H533" s="10" t="s">
        <v>2420</v>
      </c>
      <c r="I533" s="13">
        <f>IFERROR(IF(SEARCH(Searchbox,MasterTable[[#This Row],[Name]]),(1-(ROW()/10000)),""),"")</f>
        <v>0.94669999999999999</v>
      </c>
      <c r="J533" s="14">
        <f>IFERROR(RANK(MasterTable[[#This Row],[Search Value]],MasterTable[Search Value],0),"")</f>
        <v>527</v>
      </c>
    </row>
    <row r="534" spans="2:10" ht="29.25" customHeight="1" x14ac:dyDescent="0.2">
      <c r="B534" s="8" t="s">
        <v>6</v>
      </c>
      <c r="C534" s="8" t="s">
        <v>82</v>
      </c>
      <c r="D534" s="10" t="s">
        <v>1593</v>
      </c>
      <c r="E534" s="10" t="s">
        <v>1594</v>
      </c>
      <c r="F534" s="10" t="s">
        <v>2133</v>
      </c>
      <c r="G534" s="10" t="s">
        <v>1595</v>
      </c>
      <c r="H534" s="10" t="s">
        <v>1596</v>
      </c>
      <c r="I534" s="13">
        <f>IFERROR(IF(SEARCH(Searchbox,MasterTable[[#This Row],[Name]]),(1-(ROW()/10000)),""),"")</f>
        <v>0.9466</v>
      </c>
      <c r="J534" s="14">
        <f>IFERROR(RANK(MasterTable[[#This Row],[Search Value]],MasterTable[Search Value],0),"")</f>
        <v>528</v>
      </c>
    </row>
    <row r="535" spans="2:10" ht="29.25" customHeight="1" x14ac:dyDescent="0.2">
      <c r="B535" s="8" t="s">
        <v>6</v>
      </c>
      <c r="C535" s="8" t="s">
        <v>81</v>
      </c>
      <c r="D535" s="10" t="s">
        <v>1592</v>
      </c>
      <c r="E535" s="10" t="s">
        <v>1597</v>
      </c>
      <c r="F535" s="10" t="s">
        <v>2131</v>
      </c>
      <c r="G535" s="10" t="s">
        <v>1598</v>
      </c>
      <c r="H535" s="10" t="s">
        <v>2417</v>
      </c>
      <c r="I535" s="13">
        <f>IFERROR(IF(SEARCH(Searchbox,MasterTable[[#This Row],[Name]]),(1-(ROW()/10000)),""),"")</f>
        <v>0.94650000000000001</v>
      </c>
      <c r="J535" s="14">
        <f>IFERROR(RANK(MasterTable[[#This Row],[Search Value]],MasterTable[Search Value],0),"")</f>
        <v>529</v>
      </c>
    </row>
    <row r="536" spans="2:10" ht="29.25" customHeight="1" x14ac:dyDescent="0.2">
      <c r="B536" s="8" t="s">
        <v>1347</v>
      </c>
      <c r="C536" s="8" t="s">
        <v>1931</v>
      </c>
      <c r="D536" s="10" t="s">
        <v>1405</v>
      </c>
      <c r="E536" s="10" t="s">
        <v>1404</v>
      </c>
      <c r="F536" s="10" t="s">
        <v>2117</v>
      </c>
      <c r="G536" s="10" t="s">
        <v>1406</v>
      </c>
      <c r="H536" s="10" t="s">
        <v>2390</v>
      </c>
      <c r="I536" s="13">
        <f>IFERROR(IF(SEARCH(Searchbox,MasterTable[[#This Row],[Name]]),(1-(ROW()/10000)),""),"")</f>
        <v>0.94640000000000002</v>
      </c>
      <c r="J536" s="14">
        <f>IFERROR(RANK(MasterTable[[#This Row],[Search Value]],MasterTable[Search Value],0),"")</f>
        <v>530</v>
      </c>
    </row>
    <row r="537" spans="2:10" ht="29.25" customHeight="1" x14ac:dyDescent="0.2">
      <c r="B537" s="8" t="s">
        <v>1347</v>
      </c>
      <c r="C537" s="8" t="s">
        <v>1931</v>
      </c>
      <c r="D537" s="10" t="s">
        <v>1408</v>
      </c>
      <c r="E537" s="10" t="s">
        <v>1407</v>
      </c>
      <c r="F537" s="10" t="s">
        <v>2118</v>
      </c>
      <c r="G537" s="10" t="s">
        <v>1409</v>
      </c>
      <c r="H537" s="10" t="s">
        <v>1410</v>
      </c>
      <c r="I537" s="13">
        <f>IFERROR(IF(SEARCH(Searchbox,MasterTable[[#This Row],[Name]]),(1-(ROW()/10000)),""),"")</f>
        <v>0.94630000000000003</v>
      </c>
      <c r="J537" s="14">
        <f>IFERROR(RANK(MasterTable[[#This Row],[Search Value]],MasterTable[Search Value],0),"")</f>
        <v>531</v>
      </c>
    </row>
    <row r="538" spans="2:10" ht="29.25" customHeight="1" x14ac:dyDescent="0.2">
      <c r="B538" s="8" t="s">
        <v>1347</v>
      </c>
      <c r="C538" s="8" t="s">
        <v>1931</v>
      </c>
      <c r="D538" s="10" t="s">
        <v>1412</v>
      </c>
      <c r="E538" s="10" t="s">
        <v>1411</v>
      </c>
      <c r="F538" s="10" t="s">
        <v>1413</v>
      </c>
      <c r="G538" s="10" t="s">
        <v>117</v>
      </c>
      <c r="H538" s="10" t="s">
        <v>1414</v>
      </c>
      <c r="I538" s="13">
        <f>IFERROR(IF(SEARCH(Searchbox,MasterTable[[#This Row],[Name]]),(1-(ROW()/10000)),""),"")</f>
        <v>0.94620000000000004</v>
      </c>
      <c r="J538" s="14">
        <f>IFERROR(RANK(MasterTable[[#This Row],[Search Value]],MasterTable[Search Value],0),"")</f>
        <v>532</v>
      </c>
    </row>
    <row r="539" spans="2:10" ht="29.25" customHeight="1" x14ac:dyDescent="0.2">
      <c r="B539" s="8" t="s">
        <v>1347</v>
      </c>
      <c r="C539" s="8" t="s">
        <v>1931</v>
      </c>
      <c r="D539" s="2" t="s">
        <v>2717</v>
      </c>
      <c r="E539" s="2" t="s">
        <v>2716</v>
      </c>
      <c r="F539" s="2" t="s">
        <v>2718</v>
      </c>
      <c r="G539" s="2" t="s">
        <v>2719</v>
      </c>
      <c r="H539" s="2" t="s">
        <v>2720</v>
      </c>
      <c r="I539" s="13">
        <f>IFERROR(IF(SEARCH(Searchbox,MasterTable[[#This Row],[Name]]),(1-(ROW()/10000)),""),"")</f>
        <v>0.94609999999999994</v>
      </c>
      <c r="J539" s="14">
        <f>IFERROR(RANK(MasterTable[[#This Row],[Search Value]],MasterTable[Search Value],0),"")</f>
        <v>533</v>
      </c>
    </row>
    <row r="540" spans="2:10" ht="29.25" customHeight="1" x14ac:dyDescent="0.2">
      <c r="B540" s="8" t="s">
        <v>1347</v>
      </c>
      <c r="C540" s="8" t="s">
        <v>1403</v>
      </c>
      <c r="D540" s="10" t="s">
        <v>1050</v>
      </c>
      <c r="E540" s="10" t="s">
        <v>1049</v>
      </c>
      <c r="F540" s="10" t="s">
        <v>1051</v>
      </c>
      <c r="G540" s="10" t="s">
        <v>1052</v>
      </c>
      <c r="H540" s="10" t="s">
        <v>2328</v>
      </c>
      <c r="I540" s="13">
        <f>IFERROR(IF(SEARCH(Searchbox,MasterTable[[#This Row],[Name]]),(1-(ROW()/10000)),""),"")</f>
        <v>0.94599999999999995</v>
      </c>
      <c r="J540" s="14">
        <f>IFERROR(RANK(MasterTable[[#This Row],[Search Value]],MasterTable[Search Value],0),"")</f>
        <v>534</v>
      </c>
    </row>
    <row r="541" spans="2:10" ht="29.25" customHeight="1" x14ac:dyDescent="0.2">
      <c r="B541" s="8" t="s">
        <v>1347</v>
      </c>
      <c r="C541" s="8" t="s">
        <v>1403</v>
      </c>
      <c r="D541" s="10" t="s">
        <v>1401</v>
      </c>
      <c r="E541" s="10" t="s">
        <v>1400</v>
      </c>
      <c r="F541" s="10" t="s">
        <v>2116</v>
      </c>
      <c r="G541" s="10" t="s">
        <v>1402</v>
      </c>
      <c r="H541" s="10" t="s">
        <v>2389</v>
      </c>
      <c r="I541" s="13">
        <f>IFERROR(IF(SEARCH(Searchbox,MasterTable[[#This Row],[Name]]),(1-(ROW()/10000)),""),"")</f>
        <v>0.94589999999999996</v>
      </c>
      <c r="J541" s="14">
        <f>IFERROR(RANK(MasterTable[[#This Row],[Search Value]],MasterTable[Search Value],0),"")</f>
        <v>535</v>
      </c>
    </row>
    <row r="542" spans="2:10" ht="29.25" customHeight="1" x14ac:dyDescent="0.2">
      <c r="B542" s="8" t="s">
        <v>1932</v>
      </c>
      <c r="C542" s="8" t="s">
        <v>23</v>
      </c>
      <c r="D542" s="10" t="s">
        <v>1190</v>
      </c>
      <c r="E542" s="10" t="s">
        <v>1189</v>
      </c>
      <c r="F542" s="10" t="s">
        <v>117</v>
      </c>
      <c r="G542" s="10" t="s">
        <v>117</v>
      </c>
      <c r="H542" s="10" t="s">
        <v>2359</v>
      </c>
      <c r="I542" s="13">
        <f>IFERROR(IF(SEARCH(Searchbox,MasterTable[[#This Row],[Name]]),(1-(ROW()/10000)),""),"")</f>
        <v>0.94579999999999997</v>
      </c>
      <c r="J542" s="14">
        <f>IFERROR(RANK(MasterTable[[#This Row],[Search Value]],MasterTable[Search Value],0),"")</f>
        <v>536</v>
      </c>
    </row>
    <row r="543" spans="2:10" ht="29.25" customHeight="1" x14ac:dyDescent="0.2">
      <c r="B543" s="8" t="s">
        <v>1932</v>
      </c>
      <c r="C543" s="8" t="s">
        <v>23</v>
      </c>
      <c r="D543" s="10" t="s">
        <v>1192</v>
      </c>
      <c r="E543" s="10" t="s">
        <v>1191</v>
      </c>
      <c r="F543" s="10" t="s">
        <v>1193</v>
      </c>
      <c r="G543" s="10" t="s">
        <v>1194</v>
      </c>
      <c r="H543" s="10" t="s">
        <v>1195</v>
      </c>
      <c r="I543" s="13">
        <f>IFERROR(IF(SEARCH(Searchbox,MasterTable[[#This Row],[Name]]),(1-(ROW()/10000)),""),"")</f>
        <v>0.94569999999999999</v>
      </c>
      <c r="J543" s="14">
        <f>IFERROR(RANK(MasterTable[[#This Row],[Search Value]],MasterTable[Search Value],0),"")</f>
        <v>537</v>
      </c>
    </row>
    <row r="544" spans="2:10" ht="29.25" customHeight="1" x14ac:dyDescent="0.2">
      <c r="B544" s="8" t="s">
        <v>1932</v>
      </c>
      <c r="C544" s="8" t="s">
        <v>23</v>
      </c>
      <c r="D544" s="10" t="s">
        <v>1197</v>
      </c>
      <c r="E544" s="10" t="s">
        <v>1196</v>
      </c>
      <c r="F544" s="10" t="s">
        <v>2085</v>
      </c>
      <c r="G544" s="10" t="s">
        <v>117</v>
      </c>
      <c r="H544" s="10" t="s">
        <v>2360</v>
      </c>
      <c r="I544" s="13">
        <f>IFERROR(IF(SEARCH(Searchbox,MasterTable[[#This Row],[Name]]),(1-(ROW()/10000)),""),"")</f>
        <v>0.9456</v>
      </c>
      <c r="J544" s="14">
        <f>IFERROR(RANK(MasterTable[[#This Row],[Search Value]],MasterTable[Search Value],0),"")</f>
        <v>538</v>
      </c>
    </row>
    <row r="545" spans="2:10" ht="29.25" customHeight="1" x14ac:dyDescent="0.2">
      <c r="B545" s="8" t="s">
        <v>1932</v>
      </c>
      <c r="C545" s="8" t="s">
        <v>1215</v>
      </c>
      <c r="D545" s="10" t="s">
        <v>1184</v>
      </c>
      <c r="E545" s="10" t="s">
        <v>1183</v>
      </c>
      <c r="F545" s="10" t="s">
        <v>2086</v>
      </c>
      <c r="G545" s="10" t="s">
        <v>1185</v>
      </c>
      <c r="H545" s="10" t="s">
        <v>2361</v>
      </c>
      <c r="I545" s="13">
        <f>IFERROR(IF(SEARCH(Searchbox,MasterTable[[#This Row],[Name]]),(1-(ROW()/10000)),""),"")</f>
        <v>0.94550000000000001</v>
      </c>
      <c r="J545" s="14">
        <f>IFERROR(RANK(MasterTable[[#This Row],[Search Value]],MasterTable[Search Value],0),"")</f>
        <v>539</v>
      </c>
    </row>
    <row r="546" spans="2:10" ht="29.25" customHeight="1" x14ac:dyDescent="0.2">
      <c r="B546" s="8" t="s">
        <v>1932</v>
      </c>
      <c r="C546" s="8" t="s">
        <v>1215</v>
      </c>
      <c r="D546" s="10" t="s">
        <v>1217</v>
      </c>
      <c r="E546" s="10" t="s">
        <v>1218</v>
      </c>
      <c r="F546" s="10" t="s">
        <v>1216</v>
      </c>
      <c r="G546" s="10" t="s">
        <v>1219</v>
      </c>
      <c r="H546" s="10" t="s">
        <v>1220</v>
      </c>
      <c r="I546" s="13">
        <f>IFERROR(IF(SEARCH(Searchbox,MasterTable[[#This Row],[Name]]),(1-(ROW()/10000)),""),"")</f>
        <v>0.94540000000000002</v>
      </c>
      <c r="J546" s="14">
        <f>IFERROR(RANK(MasterTable[[#This Row],[Search Value]],MasterTable[Search Value],0),"")</f>
        <v>540</v>
      </c>
    </row>
    <row r="547" spans="2:10" ht="29.25" customHeight="1" x14ac:dyDescent="0.2">
      <c r="B547" s="8" t="s">
        <v>1932</v>
      </c>
      <c r="C547" s="8" t="s">
        <v>717</v>
      </c>
      <c r="D547" s="10" t="s">
        <v>1186</v>
      </c>
      <c r="E547" s="10" t="s">
        <v>1188</v>
      </c>
      <c r="F547" s="10" t="s">
        <v>2077</v>
      </c>
      <c r="G547" s="10" t="s">
        <v>1187</v>
      </c>
      <c r="H547" s="10" t="s">
        <v>2352</v>
      </c>
      <c r="I547" s="13">
        <f>IFERROR(IF(SEARCH(Searchbox,MasterTable[[#This Row],[Name]]),(1-(ROW()/10000)),""),"")</f>
        <v>0.94530000000000003</v>
      </c>
      <c r="J547" s="14">
        <f>IFERROR(RANK(MasterTable[[#This Row],[Search Value]],MasterTable[Search Value],0),"")</f>
        <v>541</v>
      </c>
    </row>
    <row r="548" spans="2:10" ht="29.25" customHeight="1" x14ac:dyDescent="0.2">
      <c r="B548" s="8" t="s">
        <v>1932</v>
      </c>
      <c r="C548" s="8" t="s">
        <v>24</v>
      </c>
      <c r="D548" s="10" t="s">
        <v>1199</v>
      </c>
      <c r="E548" s="10" t="s">
        <v>1200</v>
      </c>
      <c r="F548" s="10" t="s">
        <v>117</v>
      </c>
      <c r="G548" s="10" t="s">
        <v>1198</v>
      </c>
      <c r="H548" s="10" t="s">
        <v>117</v>
      </c>
      <c r="I548" s="13">
        <f>IFERROR(IF(SEARCH(Searchbox,MasterTable[[#This Row],[Name]]),(1-(ROW()/10000)),""),"")</f>
        <v>0.94520000000000004</v>
      </c>
      <c r="J548" s="14">
        <f>IFERROR(RANK(MasterTable[[#This Row],[Search Value]],MasterTable[Search Value],0),"")</f>
        <v>542</v>
      </c>
    </row>
    <row r="549" spans="2:10" ht="29.25" customHeight="1" x14ac:dyDescent="0.2">
      <c r="B549" s="8" t="s">
        <v>1932</v>
      </c>
      <c r="C549" s="8" t="s">
        <v>24</v>
      </c>
      <c r="D549" s="10" t="s">
        <v>1202</v>
      </c>
      <c r="E549" s="10" t="s">
        <v>1201</v>
      </c>
      <c r="F549" s="10" t="s">
        <v>1203</v>
      </c>
      <c r="G549" s="10" t="s">
        <v>117</v>
      </c>
      <c r="H549" s="10" t="s">
        <v>1204</v>
      </c>
      <c r="I549" s="13">
        <f>IFERROR(IF(SEARCH(Searchbox,MasterTable[[#This Row],[Name]]),(1-(ROW()/10000)),""),"")</f>
        <v>0.94510000000000005</v>
      </c>
      <c r="J549" s="14">
        <f>IFERROR(RANK(MasterTable[[#This Row],[Search Value]],MasterTable[Search Value],0),"")</f>
        <v>543</v>
      </c>
    </row>
    <row r="550" spans="2:10" ht="29.25" customHeight="1" x14ac:dyDescent="0.2">
      <c r="B550" s="8" t="s">
        <v>1932</v>
      </c>
      <c r="C550" s="8" t="s">
        <v>21</v>
      </c>
      <c r="D550" s="10" t="s">
        <v>771</v>
      </c>
      <c r="E550" s="10" t="s">
        <v>770</v>
      </c>
      <c r="F550" s="10" t="s">
        <v>2031</v>
      </c>
      <c r="G550" s="10" t="s">
        <v>772</v>
      </c>
      <c r="H550" s="10" t="s">
        <v>773</v>
      </c>
      <c r="I550" s="13">
        <f>IFERROR(IF(SEARCH(Searchbox,MasterTable[[#This Row],[Name]]),(1-(ROW()/10000)),""),"")</f>
        <v>0.94499999999999995</v>
      </c>
      <c r="J550" s="14">
        <f>IFERROR(RANK(MasterTable[[#This Row],[Search Value]],MasterTable[Search Value],0),"")</f>
        <v>544</v>
      </c>
    </row>
    <row r="551" spans="2:10" ht="29.25" customHeight="1" x14ac:dyDescent="0.2">
      <c r="B551" s="8" t="s">
        <v>1932</v>
      </c>
      <c r="C551" s="8" t="s">
        <v>20</v>
      </c>
      <c r="D551" s="10" t="s">
        <v>1155</v>
      </c>
      <c r="E551" s="10" t="s">
        <v>1154</v>
      </c>
      <c r="F551" s="10" t="s">
        <v>2078</v>
      </c>
      <c r="G551" s="10" t="s">
        <v>1156</v>
      </c>
      <c r="H551" s="10" t="s">
        <v>2353</v>
      </c>
      <c r="I551" s="13">
        <f>IFERROR(IF(SEARCH(Searchbox,MasterTable[[#This Row],[Name]]),(1-(ROW()/10000)),""),"")</f>
        <v>0.94489999999999996</v>
      </c>
      <c r="J551" s="14">
        <f>IFERROR(RANK(MasterTable[[#This Row],[Search Value]],MasterTable[Search Value],0),"")</f>
        <v>545</v>
      </c>
    </row>
    <row r="552" spans="2:10" ht="29.25" customHeight="1" x14ac:dyDescent="0.2">
      <c r="B552" s="8" t="s">
        <v>1932</v>
      </c>
      <c r="C552" s="8" t="s">
        <v>20</v>
      </c>
      <c r="D552" s="10" t="s">
        <v>1158</v>
      </c>
      <c r="E552" s="10" t="s">
        <v>1157</v>
      </c>
      <c r="F552" s="10" t="s">
        <v>2079</v>
      </c>
      <c r="G552" s="10" t="s">
        <v>117</v>
      </c>
      <c r="H552" s="10" t="s">
        <v>2354</v>
      </c>
      <c r="I552" s="13">
        <f>IFERROR(IF(SEARCH(Searchbox,MasterTable[[#This Row],[Name]]),(1-(ROW()/10000)),""),"")</f>
        <v>0.94479999999999997</v>
      </c>
      <c r="J552" s="14">
        <f>IFERROR(RANK(MasterTable[[#This Row],[Search Value]],MasterTable[Search Value],0),"")</f>
        <v>546</v>
      </c>
    </row>
    <row r="553" spans="2:10" ht="29.25" customHeight="1" x14ac:dyDescent="0.2">
      <c r="B553" s="8" t="s">
        <v>1932</v>
      </c>
      <c r="C553" s="8" t="s">
        <v>20</v>
      </c>
      <c r="D553" s="10" t="s">
        <v>1160</v>
      </c>
      <c r="E553" s="10" t="s">
        <v>1159</v>
      </c>
      <c r="F553" s="10" t="s">
        <v>1161</v>
      </c>
      <c r="G553" s="10" t="s">
        <v>1162</v>
      </c>
      <c r="H553" s="10" t="s">
        <v>2355</v>
      </c>
      <c r="I553" s="13">
        <f>IFERROR(IF(SEARCH(Searchbox,MasterTable[[#This Row],[Name]]),(1-(ROW()/10000)),""),"")</f>
        <v>0.94469999999999998</v>
      </c>
      <c r="J553" s="14">
        <f>IFERROR(RANK(MasterTable[[#This Row],[Search Value]],MasterTable[Search Value],0),"")</f>
        <v>547</v>
      </c>
    </row>
    <row r="554" spans="2:10" ht="29.25" customHeight="1" x14ac:dyDescent="0.2">
      <c r="B554" s="8" t="s">
        <v>1932</v>
      </c>
      <c r="C554" s="8" t="s">
        <v>20</v>
      </c>
      <c r="D554" s="10" t="s">
        <v>1164</v>
      </c>
      <c r="E554" s="10" t="s">
        <v>1163</v>
      </c>
      <c r="F554" s="10" t="s">
        <v>2080</v>
      </c>
      <c r="G554" s="10" t="s">
        <v>117</v>
      </c>
      <c r="H554" s="10" t="s">
        <v>1165</v>
      </c>
      <c r="I554" s="13">
        <f>IFERROR(IF(SEARCH(Searchbox,MasterTable[[#This Row],[Name]]),(1-(ROW()/10000)),""),"")</f>
        <v>0.9446</v>
      </c>
      <c r="J554" s="14">
        <f>IFERROR(RANK(MasterTable[[#This Row],[Search Value]],MasterTable[Search Value],0),"")</f>
        <v>548</v>
      </c>
    </row>
    <row r="555" spans="2:10" ht="29.25" customHeight="1" x14ac:dyDescent="0.2">
      <c r="B555" s="8" t="s">
        <v>1932</v>
      </c>
      <c r="C555" s="8" t="s">
        <v>20</v>
      </c>
      <c r="D555" s="10" t="s">
        <v>1166</v>
      </c>
      <c r="E555" s="10" t="s">
        <v>1167</v>
      </c>
      <c r="F555" s="10" t="s">
        <v>2081</v>
      </c>
      <c r="G555" s="10" t="s">
        <v>117</v>
      </c>
      <c r="H555" s="10" t="s">
        <v>2356</v>
      </c>
      <c r="I555" s="13">
        <f>IFERROR(IF(SEARCH(Searchbox,MasterTable[[#This Row],[Name]]),(1-(ROW()/10000)),""),"")</f>
        <v>0.94450000000000001</v>
      </c>
      <c r="J555" s="14">
        <f>IFERROR(RANK(MasterTable[[#This Row],[Search Value]],MasterTable[Search Value],0),"")</f>
        <v>549</v>
      </c>
    </row>
    <row r="556" spans="2:10" ht="29.25" customHeight="1" x14ac:dyDescent="0.2">
      <c r="B556" s="8" t="s">
        <v>1932</v>
      </c>
      <c r="C556" s="8" t="s">
        <v>20</v>
      </c>
      <c r="D556" s="10" t="s">
        <v>1050</v>
      </c>
      <c r="E556" s="10" t="s">
        <v>1049</v>
      </c>
      <c r="F556" s="10" t="s">
        <v>1051</v>
      </c>
      <c r="G556" s="10" t="s">
        <v>1052</v>
      </c>
      <c r="H556" s="10" t="s">
        <v>2328</v>
      </c>
      <c r="I556" s="13">
        <f>IFERROR(IF(SEARCH(Searchbox,MasterTable[[#This Row],[Name]]),(1-(ROW()/10000)),""),"")</f>
        <v>0.94440000000000002</v>
      </c>
      <c r="J556" s="14">
        <f>IFERROR(RANK(MasterTable[[#This Row],[Search Value]],MasterTable[Search Value],0),"")</f>
        <v>550</v>
      </c>
    </row>
    <row r="557" spans="2:10" ht="29.25" customHeight="1" x14ac:dyDescent="0.2">
      <c r="B557" s="8" t="s">
        <v>1932</v>
      </c>
      <c r="C557" s="8" t="s">
        <v>25</v>
      </c>
      <c r="D557" s="10" t="s">
        <v>1101</v>
      </c>
      <c r="E557" s="10" t="s">
        <v>1100</v>
      </c>
      <c r="F557" s="10" t="s">
        <v>2087</v>
      </c>
      <c r="G557" s="10" t="s">
        <v>1102</v>
      </c>
      <c r="H557" s="10" t="s">
        <v>117</v>
      </c>
      <c r="I557" s="13">
        <f>IFERROR(IF(SEARCH(Searchbox,MasterTable[[#This Row],[Name]]),(1-(ROW()/10000)),""),"")</f>
        <v>0.94430000000000003</v>
      </c>
      <c r="J557" s="14">
        <f>IFERROR(RANK(MasterTable[[#This Row],[Search Value]],MasterTable[Search Value],0),"")</f>
        <v>551</v>
      </c>
    </row>
    <row r="558" spans="2:10" ht="29.25" customHeight="1" x14ac:dyDescent="0.2">
      <c r="B558" s="8" t="s">
        <v>1932</v>
      </c>
      <c r="C558" s="8" t="s">
        <v>25</v>
      </c>
      <c r="D558" s="10" t="s">
        <v>1222</v>
      </c>
      <c r="E558" s="10" t="s">
        <v>1221</v>
      </c>
      <c r="F558" s="10" t="s">
        <v>1223</v>
      </c>
      <c r="G558" s="10" t="s">
        <v>117</v>
      </c>
      <c r="H558" s="10" t="s">
        <v>2362</v>
      </c>
      <c r="I558" s="13">
        <f>IFERROR(IF(SEARCH(Searchbox,MasterTable[[#This Row],[Name]]),(1-(ROW()/10000)),""),"")</f>
        <v>0.94420000000000004</v>
      </c>
      <c r="J558" s="14">
        <f>IFERROR(RANK(MasterTable[[#This Row],[Search Value]],MasterTable[Search Value],0),"")</f>
        <v>552</v>
      </c>
    </row>
    <row r="559" spans="2:10" ht="29.25" customHeight="1" x14ac:dyDescent="0.2">
      <c r="B559" s="8" t="s">
        <v>1932</v>
      </c>
      <c r="C559" s="8" t="s">
        <v>22</v>
      </c>
      <c r="D559" s="10" t="s">
        <v>1169</v>
      </c>
      <c r="E559" s="10" t="s">
        <v>1168</v>
      </c>
      <c r="F559" s="10" t="s">
        <v>2082</v>
      </c>
      <c r="G559" s="10" t="s">
        <v>1170</v>
      </c>
      <c r="H559" s="10" t="s">
        <v>1171</v>
      </c>
      <c r="I559" s="13">
        <f>IFERROR(IF(SEARCH(Searchbox,MasterTable[[#This Row],[Name]]),(1-(ROW()/10000)),""),"")</f>
        <v>0.94410000000000005</v>
      </c>
      <c r="J559" s="14">
        <f>IFERROR(RANK(MasterTable[[#This Row],[Search Value]],MasterTable[Search Value],0),"")</f>
        <v>553</v>
      </c>
    </row>
    <row r="560" spans="2:10" ht="29.25" customHeight="1" x14ac:dyDescent="0.2">
      <c r="B560" s="8" t="s">
        <v>1932</v>
      </c>
      <c r="C560" s="8" t="s">
        <v>22</v>
      </c>
      <c r="D560" s="10" t="s">
        <v>1173</v>
      </c>
      <c r="E560" s="10" t="s">
        <v>1172</v>
      </c>
      <c r="F560" s="10" t="s">
        <v>2083</v>
      </c>
      <c r="G560" s="10" t="s">
        <v>1174</v>
      </c>
      <c r="H560" s="10" t="s">
        <v>2357</v>
      </c>
      <c r="I560" s="13">
        <f>IFERROR(IF(SEARCH(Searchbox,MasterTable[[#This Row],[Name]]),(1-(ROW()/10000)),""),"")</f>
        <v>0.94399999999999995</v>
      </c>
      <c r="J560" s="14">
        <f>IFERROR(RANK(MasterTable[[#This Row],[Search Value]],MasterTable[Search Value],0),"")</f>
        <v>554</v>
      </c>
    </row>
    <row r="561" spans="2:10" ht="29.25" customHeight="1" x14ac:dyDescent="0.2">
      <c r="B561" s="8" t="s">
        <v>1932</v>
      </c>
      <c r="C561" s="8" t="s">
        <v>22</v>
      </c>
      <c r="D561" s="10" t="s">
        <v>1176</v>
      </c>
      <c r="E561" s="10" t="s">
        <v>1175</v>
      </c>
      <c r="F561" s="10" t="s">
        <v>2084</v>
      </c>
      <c r="G561" s="10" t="s">
        <v>1177</v>
      </c>
      <c r="H561" s="10" t="s">
        <v>2358</v>
      </c>
      <c r="I561" s="13">
        <f>IFERROR(IF(SEARCH(Searchbox,MasterTable[[#This Row],[Name]]),(1-(ROW()/10000)),""),"")</f>
        <v>0.94389999999999996</v>
      </c>
      <c r="J561" s="14">
        <f>IFERROR(RANK(MasterTable[[#This Row],[Search Value]],MasterTable[Search Value],0),"")</f>
        <v>555</v>
      </c>
    </row>
    <row r="562" spans="2:10" ht="29.25" customHeight="1" x14ac:dyDescent="0.2">
      <c r="B562" s="8" t="s">
        <v>1932</v>
      </c>
      <c r="C562" s="8" t="s">
        <v>22</v>
      </c>
      <c r="D562" s="10" t="s">
        <v>1179</v>
      </c>
      <c r="E562" s="10" t="s">
        <v>1178</v>
      </c>
      <c r="F562" s="10" t="s">
        <v>1180</v>
      </c>
      <c r="G562" s="10" t="s">
        <v>1181</v>
      </c>
      <c r="H562" s="10" t="s">
        <v>1182</v>
      </c>
      <c r="I562" s="13">
        <f>IFERROR(IF(SEARCH(Searchbox,MasterTable[[#This Row],[Name]]),(1-(ROW()/10000)),""),"")</f>
        <v>0.94379999999999997</v>
      </c>
      <c r="J562" s="14">
        <f>IFERROR(RANK(MasterTable[[#This Row],[Search Value]],MasterTable[Search Value],0),"")</f>
        <v>556</v>
      </c>
    </row>
    <row r="563" spans="2:10" ht="29.25" customHeight="1" x14ac:dyDescent="0.2">
      <c r="B563" s="8" t="s">
        <v>1932</v>
      </c>
      <c r="C563" s="8" t="s">
        <v>22</v>
      </c>
      <c r="D563" s="10" t="s">
        <v>1210</v>
      </c>
      <c r="E563" s="10" t="s">
        <v>1211</v>
      </c>
      <c r="F563" s="10" t="s">
        <v>1212</v>
      </c>
      <c r="G563" s="10" t="s">
        <v>1213</v>
      </c>
      <c r="H563" s="10" t="s">
        <v>1214</v>
      </c>
      <c r="I563" s="13">
        <f>IFERROR(IF(SEARCH(Searchbox,MasterTable[[#This Row],[Name]]),(1-(ROW()/10000)),""),"")</f>
        <v>0.94369999999999998</v>
      </c>
      <c r="J563" s="14">
        <f>IFERROR(RANK(MasterTable[[#This Row],[Search Value]],MasterTable[Search Value],0),"")</f>
        <v>557</v>
      </c>
    </row>
    <row r="564" spans="2:10" ht="29.25" customHeight="1" x14ac:dyDescent="0.2">
      <c r="B564" s="8" t="s">
        <v>2557</v>
      </c>
      <c r="C564" s="8" t="s">
        <v>2557</v>
      </c>
      <c r="D564" s="10" t="s">
        <v>2553</v>
      </c>
      <c r="E564" s="10" t="s">
        <v>2552</v>
      </c>
      <c r="F564" s="10" t="s">
        <v>2554</v>
      </c>
      <c r="G564" s="10" t="s">
        <v>2555</v>
      </c>
      <c r="H564" s="10" t="s">
        <v>2556</v>
      </c>
      <c r="I564" s="13">
        <f>IFERROR(IF(SEARCH(Searchbox,MasterTable[[#This Row],[Name]]),(1-(ROW()/10000)),""),"")</f>
        <v>0.94359999999999999</v>
      </c>
      <c r="J564" s="14">
        <f>IFERROR(RANK(MasterTable[[#This Row],[Search Value]],MasterTable[Search Value],0),"")</f>
        <v>558</v>
      </c>
    </row>
    <row r="565" spans="2:10" ht="29.25" customHeight="1" x14ac:dyDescent="0.2">
      <c r="B565" s="8" t="s">
        <v>2557</v>
      </c>
      <c r="C565" s="8" t="s">
        <v>2557</v>
      </c>
      <c r="D565" s="10" t="s">
        <v>2558</v>
      </c>
      <c r="E565" s="10" t="s">
        <v>2559</v>
      </c>
      <c r="F565" s="10" t="s">
        <v>2560</v>
      </c>
      <c r="G565" s="10" t="s">
        <v>117</v>
      </c>
      <c r="H565" s="10" t="s">
        <v>2561</v>
      </c>
      <c r="I565" s="13">
        <f>IFERROR(IF(SEARCH(Searchbox,MasterTable[[#This Row],[Name]]),(1-(ROW()/10000)),""),"")</f>
        <v>0.94350000000000001</v>
      </c>
      <c r="J565" s="14">
        <f>IFERROR(RANK(MasterTable[[#This Row],[Search Value]],MasterTable[Search Value],0),"")</f>
        <v>559</v>
      </c>
    </row>
    <row r="566" spans="2:10" ht="29.25" customHeight="1" x14ac:dyDescent="0.2">
      <c r="B566" s="8" t="s">
        <v>2557</v>
      </c>
      <c r="C566" s="8" t="s">
        <v>2557</v>
      </c>
      <c r="D566" s="2" t="s">
        <v>2563</v>
      </c>
      <c r="E566" s="2" t="s">
        <v>2562</v>
      </c>
      <c r="F566" s="2" t="s">
        <v>2564</v>
      </c>
      <c r="G566" s="2" t="s">
        <v>2565</v>
      </c>
      <c r="H566" s="2" t="s">
        <v>2566</v>
      </c>
      <c r="I566" s="13">
        <f>IFERROR(IF(SEARCH(Searchbox,MasterTable[[#This Row],[Name]]),(1-(ROW()/10000)),""),"")</f>
        <v>0.94340000000000002</v>
      </c>
      <c r="J566" s="14">
        <f>IFERROR(RANK(MasterTable[[#This Row],[Search Value]],MasterTable[Search Value],0),"")</f>
        <v>560</v>
      </c>
    </row>
    <row r="567" spans="2:10" ht="29.25" customHeight="1" x14ac:dyDescent="0.2">
      <c r="B567" s="8" t="s">
        <v>2557</v>
      </c>
      <c r="C567" s="8" t="s">
        <v>2557</v>
      </c>
      <c r="D567" s="2" t="s">
        <v>2568</v>
      </c>
      <c r="E567" s="2" t="s">
        <v>2567</v>
      </c>
      <c r="F567" s="2" t="s">
        <v>2569</v>
      </c>
      <c r="G567" s="2" t="s">
        <v>2570</v>
      </c>
      <c r="H567" s="2" t="s">
        <v>2571</v>
      </c>
      <c r="I567" s="13">
        <f>IFERROR(IF(SEARCH(Searchbox,MasterTable[[#This Row],[Name]]),(1-(ROW()/10000)),""),"")</f>
        <v>0.94330000000000003</v>
      </c>
      <c r="J567" s="14">
        <f>IFERROR(RANK(MasterTable[[#This Row],[Search Value]],MasterTable[Search Value],0),"")</f>
        <v>561</v>
      </c>
    </row>
    <row r="568" spans="2:10" ht="29.25" customHeight="1" x14ac:dyDescent="0.2">
      <c r="B568" s="8" t="s">
        <v>2557</v>
      </c>
      <c r="C568" s="8" t="s">
        <v>2557</v>
      </c>
      <c r="D568" s="2" t="s">
        <v>2573</v>
      </c>
      <c r="E568" s="2" t="s">
        <v>2572</v>
      </c>
      <c r="F568" s="2" t="s">
        <v>2574</v>
      </c>
      <c r="G568" s="2" t="s">
        <v>2575</v>
      </c>
      <c r="H568" s="2" t="s">
        <v>2576</v>
      </c>
      <c r="I568" s="13">
        <f>IFERROR(IF(SEARCH(Searchbox,MasterTable[[#This Row],[Name]]),(1-(ROW()/10000)),""),"")</f>
        <v>0.94320000000000004</v>
      </c>
      <c r="J568" s="14">
        <f>IFERROR(RANK(MasterTable[[#This Row],[Search Value]],MasterTable[Search Value],0),"")</f>
        <v>562</v>
      </c>
    </row>
    <row r="569" spans="2:10" ht="29.25" customHeight="1" x14ac:dyDescent="0.2">
      <c r="B569" s="8" t="s">
        <v>2557</v>
      </c>
      <c r="C569" s="8" t="s">
        <v>2557</v>
      </c>
      <c r="D569" s="2" t="s">
        <v>2578</v>
      </c>
      <c r="E569" s="2" t="s">
        <v>2577</v>
      </c>
      <c r="F569" s="2" t="s">
        <v>2579</v>
      </c>
      <c r="G569" s="2" t="s">
        <v>2580</v>
      </c>
      <c r="H569" s="2" t="s">
        <v>2581</v>
      </c>
      <c r="I569" s="13">
        <f>IFERROR(IF(SEARCH(Searchbox,MasterTable[[#This Row],[Name]]),(1-(ROW()/10000)),""),"")</f>
        <v>0.94310000000000005</v>
      </c>
      <c r="J569" s="14">
        <f>IFERROR(RANK(MasterTable[[#This Row],[Search Value]],MasterTable[Search Value],0),"")</f>
        <v>563</v>
      </c>
    </row>
    <row r="570" spans="2:10" ht="29.25" customHeight="1" x14ac:dyDescent="0.2">
      <c r="B570" s="8" t="s">
        <v>2557</v>
      </c>
      <c r="C570" s="8" t="s">
        <v>2557</v>
      </c>
      <c r="D570" s="2" t="s">
        <v>2583</v>
      </c>
      <c r="E570" s="2" t="s">
        <v>2582</v>
      </c>
      <c r="F570" s="2" t="s">
        <v>2584</v>
      </c>
      <c r="G570" s="2" t="s">
        <v>2585</v>
      </c>
      <c r="H570" s="2" t="s">
        <v>2586</v>
      </c>
      <c r="I570" s="13">
        <f>IFERROR(IF(SEARCH(Searchbox,MasterTable[[#This Row],[Name]]),(1-(ROW()/10000)),""),"")</f>
        <v>0.94299999999999995</v>
      </c>
      <c r="J570" s="14">
        <f>IFERROR(RANK(MasterTable[[#This Row],[Search Value]],MasterTable[Search Value],0),"")</f>
        <v>564</v>
      </c>
    </row>
    <row r="571" spans="2:10" ht="29.25" customHeight="1" x14ac:dyDescent="0.2">
      <c r="B571" s="8" t="s">
        <v>2557</v>
      </c>
      <c r="C571" s="8" t="s">
        <v>2557</v>
      </c>
      <c r="D571" s="2" t="s">
        <v>2588</v>
      </c>
      <c r="E571" s="2" t="s">
        <v>2587</v>
      </c>
      <c r="F571" s="2" t="s">
        <v>2589</v>
      </c>
      <c r="G571" s="2" t="s">
        <v>2591</v>
      </c>
      <c r="H571" s="2" t="s">
        <v>2590</v>
      </c>
      <c r="I571" s="13">
        <f>IFERROR(IF(SEARCH(Searchbox,MasterTable[[#This Row],[Name]]),(1-(ROW()/10000)),""),"")</f>
        <v>0.94289999999999996</v>
      </c>
      <c r="J571" s="14">
        <f>IFERROR(RANK(MasterTable[[#This Row],[Search Value]],MasterTable[Search Value],0),"")</f>
        <v>565</v>
      </c>
    </row>
    <row r="572" spans="2:10" ht="29.25" customHeight="1" x14ac:dyDescent="0.2">
      <c r="B572" s="8" t="s">
        <v>2557</v>
      </c>
      <c r="C572" s="8" t="s">
        <v>2557</v>
      </c>
      <c r="D572" s="2" t="s">
        <v>2592</v>
      </c>
      <c r="E572" s="2" t="s">
        <v>2594</v>
      </c>
      <c r="F572" s="2" t="s">
        <v>2593</v>
      </c>
      <c r="G572" s="2" t="s">
        <v>117</v>
      </c>
      <c r="H572" s="2" t="s">
        <v>2595</v>
      </c>
      <c r="I572" s="13">
        <f>IFERROR(IF(SEARCH(Searchbox,MasterTable[[#This Row],[Name]]),(1-(ROW()/10000)),""),"")</f>
        <v>0.94279999999999997</v>
      </c>
      <c r="J572" s="14">
        <f>IFERROR(RANK(MasterTable[[#This Row],[Search Value]],MasterTable[Search Value],0),"")</f>
        <v>566</v>
      </c>
    </row>
    <row r="573" spans="2:10" ht="29.25" customHeight="1" x14ac:dyDescent="0.2">
      <c r="B573" s="8" t="s">
        <v>2557</v>
      </c>
      <c r="C573" s="8" t="s">
        <v>2557</v>
      </c>
      <c r="D573" s="10" t="s">
        <v>1689</v>
      </c>
      <c r="E573" s="10" t="s">
        <v>1690</v>
      </c>
      <c r="F573" s="10" t="s">
        <v>2146</v>
      </c>
      <c r="G573" s="10" t="s">
        <v>1691</v>
      </c>
      <c r="H573" s="10" t="s">
        <v>2434</v>
      </c>
      <c r="I573" s="13">
        <f>IFERROR(IF(SEARCH(Searchbox,MasterTable[[#This Row],[Name]]),(1-(ROW()/10000)),""),"")</f>
        <v>0.94269999999999998</v>
      </c>
      <c r="J573" s="14">
        <f>IFERROR(RANK(MasterTable[[#This Row],[Search Value]],MasterTable[Search Value],0),"")</f>
        <v>567</v>
      </c>
    </row>
    <row r="574" spans="2:10" ht="29.25" customHeight="1" x14ac:dyDescent="0.2">
      <c r="B574" s="8" t="s">
        <v>2557</v>
      </c>
      <c r="C574" s="8" t="s">
        <v>2557</v>
      </c>
      <c r="D574" s="2" t="s">
        <v>2597</v>
      </c>
      <c r="E574" s="2" t="s">
        <v>2596</v>
      </c>
      <c r="F574" s="2" t="s">
        <v>2598</v>
      </c>
      <c r="G574" s="2" t="s">
        <v>2599</v>
      </c>
      <c r="H574" s="2" t="s">
        <v>2600</v>
      </c>
      <c r="I574" s="13">
        <f>IFERROR(IF(SEARCH(Searchbox,MasterTable[[#This Row],[Name]]),(1-(ROW()/10000)),""),"")</f>
        <v>0.94259999999999999</v>
      </c>
      <c r="J574" s="14">
        <f>IFERROR(RANK(MasterTable[[#This Row],[Search Value]],MasterTable[Search Value],0),"")</f>
        <v>568</v>
      </c>
    </row>
    <row r="575" spans="2:10" ht="29.25" customHeight="1" x14ac:dyDescent="0.2">
      <c r="B575" s="8" t="s">
        <v>2557</v>
      </c>
      <c r="C575" s="8" t="s">
        <v>2557</v>
      </c>
      <c r="D575" s="2" t="s">
        <v>2603</v>
      </c>
      <c r="E575" s="2" t="s">
        <v>2601</v>
      </c>
      <c r="F575" s="2" t="s">
        <v>2602</v>
      </c>
      <c r="G575" s="2" t="s">
        <v>2604</v>
      </c>
      <c r="H575" s="2" t="s">
        <v>2605</v>
      </c>
      <c r="I575" s="13">
        <f>IFERROR(IF(SEARCH(Searchbox,MasterTable[[#This Row],[Name]]),(1-(ROW()/10000)),""),"")</f>
        <v>0.9425</v>
      </c>
      <c r="J575" s="14">
        <f>IFERROR(RANK(MasterTable[[#This Row],[Search Value]],MasterTable[Search Value],0),"")</f>
        <v>569</v>
      </c>
    </row>
    <row r="576" spans="2:10" ht="29.25" customHeight="1" x14ac:dyDescent="0.2">
      <c r="B576" s="8" t="s">
        <v>2557</v>
      </c>
      <c r="C576" s="8" t="s">
        <v>2557</v>
      </c>
      <c r="D576" s="2" t="s">
        <v>2607</v>
      </c>
      <c r="E576" s="2" t="s">
        <v>2606</v>
      </c>
      <c r="F576" s="2" t="s">
        <v>2608</v>
      </c>
      <c r="G576" s="2" t="s">
        <v>2609</v>
      </c>
      <c r="H576" s="2" t="s">
        <v>2610</v>
      </c>
      <c r="I576" s="13">
        <f>IFERROR(IF(SEARCH(Searchbox,MasterTable[[#This Row],[Name]]),(1-(ROW()/10000)),""),"")</f>
        <v>0.94240000000000002</v>
      </c>
      <c r="J576" s="14">
        <f>IFERROR(RANK(MasterTable[[#This Row],[Search Value]],MasterTable[Search Value],0),"")</f>
        <v>570</v>
      </c>
    </row>
    <row r="577" spans="2:10" ht="29.25" customHeight="1" x14ac:dyDescent="0.2">
      <c r="B577" s="8" t="s">
        <v>2557</v>
      </c>
      <c r="C577" s="8" t="s">
        <v>2557</v>
      </c>
      <c r="D577" s="10" t="s">
        <v>1743</v>
      </c>
      <c r="E577" s="10" t="s">
        <v>1742</v>
      </c>
      <c r="F577" s="10" t="s">
        <v>1744</v>
      </c>
      <c r="G577" s="10" t="s">
        <v>117</v>
      </c>
      <c r="H577" s="10" t="s">
        <v>1745</v>
      </c>
      <c r="I577" s="13">
        <f>IFERROR(IF(SEARCH(Searchbox,MasterTable[[#This Row],[Name]]),(1-(ROW()/10000)),""),"")</f>
        <v>0.94230000000000003</v>
      </c>
      <c r="J577" s="14">
        <f>IFERROR(RANK(MasterTable[[#This Row],[Search Value]],MasterTable[Search Value],0),"")</f>
        <v>571</v>
      </c>
    </row>
    <row r="578" spans="2:10" ht="29.25" customHeight="1" x14ac:dyDescent="0.2">
      <c r="B578" s="8" t="s">
        <v>2557</v>
      </c>
      <c r="C578" s="8" t="s">
        <v>2557</v>
      </c>
      <c r="D578" s="2" t="s">
        <v>2611</v>
      </c>
      <c r="E578" s="2" t="s">
        <v>2612</v>
      </c>
      <c r="F578" s="2" t="s">
        <v>2613</v>
      </c>
      <c r="G578" s="2" t="s">
        <v>2614</v>
      </c>
      <c r="H578" s="2" t="s">
        <v>2615</v>
      </c>
      <c r="I578" s="13">
        <f>IFERROR(IF(SEARCH(Searchbox,MasterTable[[#This Row],[Name]]),(1-(ROW()/10000)),""),"")</f>
        <v>0.94220000000000004</v>
      </c>
      <c r="J578" s="14">
        <f>IFERROR(RANK(MasterTable[[#This Row],[Search Value]],MasterTable[Search Value],0),"")</f>
        <v>572</v>
      </c>
    </row>
    <row r="579" spans="2:10" ht="29.25" customHeight="1" x14ac:dyDescent="0.2">
      <c r="B579" s="8" t="s">
        <v>2557</v>
      </c>
      <c r="C579" s="8" t="s">
        <v>2557</v>
      </c>
      <c r="D579" s="2" t="s">
        <v>2617</v>
      </c>
      <c r="E579" s="2" t="s">
        <v>2616</v>
      </c>
      <c r="F579" s="2" t="s">
        <v>117</v>
      </c>
      <c r="G579" s="2" t="s">
        <v>2618</v>
      </c>
      <c r="H579" s="2" t="s">
        <v>117</v>
      </c>
      <c r="I579" s="13">
        <f>IFERROR(IF(SEARCH(Searchbox,MasterTable[[#This Row],[Name]]),(1-(ROW()/10000)),""),"")</f>
        <v>0.94210000000000005</v>
      </c>
      <c r="J579" s="14">
        <f>IFERROR(RANK(MasterTable[[#This Row],[Search Value]],MasterTable[Search Value],0),"")</f>
        <v>573</v>
      </c>
    </row>
    <row r="580" spans="2:10" ht="29.25" customHeight="1" x14ac:dyDescent="0.2">
      <c r="B580" s="8" t="s">
        <v>2557</v>
      </c>
      <c r="C580" s="8" t="s">
        <v>2557</v>
      </c>
      <c r="D580" s="2" t="s">
        <v>2620</v>
      </c>
      <c r="E580" s="2" t="s">
        <v>2619</v>
      </c>
      <c r="F580" s="2" t="s">
        <v>2621</v>
      </c>
      <c r="G580" s="2" t="s">
        <v>2622</v>
      </c>
      <c r="H580" s="2" t="s">
        <v>2623</v>
      </c>
      <c r="I580" s="13">
        <f>IFERROR(IF(SEARCH(Searchbox,MasterTable[[#This Row],[Name]]),(1-(ROW()/10000)),""),"")</f>
        <v>0.94199999999999995</v>
      </c>
      <c r="J580" s="14">
        <f>IFERROR(RANK(MasterTable[[#This Row],[Search Value]],MasterTable[Search Value],0),"")</f>
        <v>574</v>
      </c>
    </row>
    <row r="581" spans="2:10" ht="29.25" customHeight="1" x14ac:dyDescent="0.2">
      <c r="B581" s="8" t="s">
        <v>2557</v>
      </c>
      <c r="C581" s="8" t="s">
        <v>2557</v>
      </c>
      <c r="D581" s="2" t="s">
        <v>2625</v>
      </c>
      <c r="E581" s="2" t="s">
        <v>2624</v>
      </c>
      <c r="F581" s="2" t="s">
        <v>2626</v>
      </c>
      <c r="G581" s="2" t="s">
        <v>117</v>
      </c>
      <c r="H581" s="2" t="s">
        <v>2627</v>
      </c>
      <c r="I581" s="13">
        <f>IFERROR(IF(SEARCH(Searchbox,MasterTable[[#This Row],[Name]]),(1-(ROW()/10000)),""),"")</f>
        <v>0.94189999999999996</v>
      </c>
      <c r="J581" s="14">
        <f>IFERROR(RANK(MasterTable[[#This Row],[Search Value]],MasterTable[Search Value],0),"")</f>
        <v>575</v>
      </c>
    </row>
    <row r="582" spans="2:10" ht="29.25" customHeight="1" x14ac:dyDescent="0.2">
      <c r="B582" s="8" t="s">
        <v>2557</v>
      </c>
      <c r="C582" s="8" t="s">
        <v>2557</v>
      </c>
      <c r="D582" s="2" t="s">
        <v>2629</v>
      </c>
      <c r="E582" s="2" t="s">
        <v>2628</v>
      </c>
      <c r="F582" s="2" t="s">
        <v>2630</v>
      </c>
      <c r="G582" s="2" t="s">
        <v>2631</v>
      </c>
      <c r="H582" s="2" t="s">
        <v>2632</v>
      </c>
      <c r="I582" s="13">
        <f>IFERROR(IF(SEARCH(Searchbox,MasterTable[[#This Row],[Name]]),(1-(ROW()/10000)),""),"")</f>
        <v>0.94179999999999997</v>
      </c>
      <c r="J582" s="14">
        <f>IFERROR(RANK(MasterTable[[#This Row],[Search Value]],MasterTable[Search Value],0),"")</f>
        <v>576</v>
      </c>
    </row>
    <row r="583" spans="2:10" ht="29.25" customHeight="1" x14ac:dyDescent="0.2">
      <c r="B583" s="8" t="s">
        <v>2557</v>
      </c>
      <c r="C583" s="8" t="s">
        <v>2557</v>
      </c>
      <c r="D583" s="2" t="s">
        <v>2634</v>
      </c>
      <c r="E583" s="2" t="s">
        <v>2633</v>
      </c>
      <c r="F583" s="2" t="s">
        <v>2636</v>
      </c>
      <c r="G583" s="2" t="s">
        <v>2635</v>
      </c>
      <c r="H583" s="2" t="s">
        <v>2637</v>
      </c>
      <c r="I583" s="13">
        <f>IFERROR(IF(SEARCH(Searchbox,MasterTable[[#This Row],[Name]]),(1-(ROW()/10000)),""),"")</f>
        <v>0.94169999999999998</v>
      </c>
      <c r="J583" s="14">
        <f>IFERROR(RANK(MasterTable[[#This Row],[Search Value]],MasterTable[Search Value],0),"")</f>
        <v>577</v>
      </c>
    </row>
    <row r="584" spans="2:10" ht="29.25" customHeight="1" x14ac:dyDescent="0.2">
      <c r="B584" s="8" t="s">
        <v>2557</v>
      </c>
      <c r="C584" s="8" t="s">
        <v>2557</v>
      </c>
      <c r="D584" s="2" t="s">
        <v>2639</v>
      </c>
      <c r="E584" s="2" t="s">
        <v>2638</v>
      </c>
      <c r="F584" s="2" t="s">
        <v>2640</v>
      </c>
      <c r="G584" s="2" t="s">
        <v>2641</v>
      </c>
      <c r="H584" s="2" t="s">
        <v>2642</v>
      </c>
      <c r="I584" s="13">
        <f>IFERROR(IF(SEARCH(Searchbox,MasterTable[[#This Row],[Name]]),(1-(ROW()/10000)),""),"")</f>
        <v>0.94159999999999999</v>
      </c>
      <c r="J584" s="14">
        <f>IFERROR(RANK(MasterTable[[#This Row],[Search Value]],MasterTable[Search Value],0),"")</f>
        <v>578</v>
      </c>
    </row>
    <row r="585" spans="2:10" ht="29.25" customHeight="1" x14ac:dyDescent="0.2">
      <c r="B585" s="8" t="s">
        <v>2557</v>
      </c>
      <c r="C585" s="8" t="s">
        <v>2557</v>
      </c>
      <c r="D585" s="2" t="s">
        <v>2644</v>
      </c>
      <c r="E585" s="2" t="s">
        <v>2643</v>
      </c>
      <c r="F585" s="2" t="s">
        <v>2645</v>
      </c>
      <c r="G585" s="2" t="s">
        <v>117</v>
      </c>
      <c r="H585" s="2" t="s">
        <v>2646</v>
      </c>
      <c r="I585" s="13">
        <f>IFERROR(IF(SEARCH(Searchbox,MasterTable[[#This Row],[Name]]),(1-(ROW()/10000)),""),"")</f>
        <v>0.9415</v>
      </c>
      <c r="J585" s="14">
        <f>IFERROR(RANK(MasterTable[[#This Row],[Search Value]],MasterTable[Search Value],0),"")</f>
        <v>579</v>
      </c>
    </row>
    <row r="586" spans="2:10" ht="29.25" customHeight="1" x14ac:dyDescent="0.2">
      <c r="B586" s="8" t="s">
        <v>2557</v>
      </c>
      <c r="C586" s="8" t="s">
        <v>2557</v>
      </c>
      <c r="D586" s="2" t="s">
        <v>2648</v>
      </c>
      <c r="E586" s="2" t="s">
        <v>2647</v>
      </c>
      <c r="F586" s="2" t="s">
        <v>2649</v>
      </c>
      <c r="G586" s="2" t="s">
        <v>2650</v>
      </c>
      <c r="H586" s="2" t="s">
        <v>2651</v>
      </c>
      <c r="I586" s="13">
        <f>IFERROR(IF(SEARCH(Searchbox,MasterTable[[#This Row],[Name]]),(1-(ROW()/10000)),""),"")</f>
        <v>0.94140000000000001</v>
      </c>
      <c r="J586" s="14">
        <f>IFERROR(RANK(MasterTable[[#This Row],[Search Value]],MasterTable[Search Value],0),"")</f>
        <v>580</v>
      </c>
    </row>
    <row r="587" spans="2:10" ht="29.25" customHeight="1" x14ac:dyDescent="0.2">
      <c r="B587" s="8" t="s">
        <v>2557</v>
      </c>
      <c r="C587" s="8" t="s">
        <v>2557</v>
      </c>
      <c r="D587" s="2" t="s">
        <v>2653</v>
      </c>
      <c r="E587" s="2" t="s">
        <v>2652</v>
      </c>
      <c r="F587" s="2" t="s">
        <v>2654</v>
      </c>
      <c r="G587" s="2" t="s">
        <v>2655</v>
      </c>
      <c r="H587" s="2" t="s">
        <v>2656</v>
      </c>
      <c r="I587" s="13">
        <f>IFERROR(IF(SEARCH(Searchbox,MasterTable[[#This Row],[Name]]),(1-(ROW()/10000)),""),"")</f>
        <v>0.94130000000000003</v>
      </c>
      <c r="J587" s="14">
        <f>IFERROR(RANK(MasterTable[[#This Row],[Search Value]],MasterTable[Search Value],0),"")</f>
        <v>581</v>
      </c>
    </row>
    <row r="588" spans="2:10" ht="29.25" customHeight="1" x14ac:dyDescent="0.2">
      <c r="B588" s="8" t="s">
        <v>2557</v>
      </c>
      <c r="C588" s="8" t="s">
        <v>2557</v>
      </c>
      <c r="D588" s="2" t="s">
        <v>2658</v>
      </c>
      <c r="E588" s="2" t="s">
        <v>2657</v>
      </c>
      <c r="F588" s="2" t="s">
        <v>2659</v>
      </c>
      <c r="G588" s="2" t="s">
        <v>2660</v>
      </c>
      <c r="H588" s="2" t="s">
        <v>2661</v>
      </c>
      <c r="I588" s="13">
        <f>IFERROR(IF(SEARCH(Searchbox,MasterTable[[#This Row],[Name]]),(1-(ROW()/10000)),""),"")</f>
        <v>0.94120000000000004</v>
      </c>
      <c r="J588" s="14">
        <f>IFERROR(RANK(MasterTable[[#This Row],[Search Value]],MasterTable[Search Value],0),"")</f>
        <v>582</v>
      </c>
    </row>
    <row r="589" spans="2:10" ht="29.25" customHeight="1" x14ac:dyDescent="0.2">
      <c r="B589" s="8" t="s">
        <v>2557</v>
      </c>
      <c r="C589" s="8" t="s">
        <v>2557</v>
      </c>
      <c r="D589" s="2" t="s">
        <v>2663</v>
      </c>
      <c r="E589" s="2" t="s">
        <v>2662</v>
      </c>
      <c r="F589" s="2" t="s">
        <v>2664</v>
      </c>
      <c r="G589" s="2" t="s">
        <v>2665</v>
      </c>
      <c r="H589" s="2" t="s">
        <v>117</v>
      </c>
      <c r="I589" s="13">
        <f>IFERROR(IF(SEARCH(Searchbox,MasterTable[[#This Row],[Name]]),(1-(ROW()/10000)),""),"")</f>
        <v>0.94110000000000005</v>
      </c>
      <c r="J589" s="14">
        <f>IFERROR(RANK(MasterTable[[#This Row],[Search Value]],MasterTable[Search Value],0),"")</f>
        <v>583</v>
      </c>
    </row>
    <row r="590" spans="2:10" ht="29.25" customHeight="1" x14ac:dyDescent="0.2">
      <c r="B590" s="8" t="s">
        <v>1071</v>
      </c>
      <c r="C590" s="8" t="s">
        <v>717</v>
      </c>
      <c r="D590" s="10" t="s">
        <v>522</v>
      </c>
      <c r="E590" s="10" t="s">
        <v>521</v>
      </c>
      <c r="F590" s="10" t="s">
        <v>523</v>
      </c>
      <c r="G590" s="10" t="s">
        <v>524</v>
      </c>
      <c r="H590" s="10" t="s">
        <v>525</v>
      </c>
      <c r="I590" s="13">
        <f>IFERROR(IF(SEARCH(Searchbox,MasterTable[[#This Row],[Name]]),(1-(ROW()/10000)),""),"")</f>
        <v>0.94100000000000006</v>
      </c>
      <c r="J590" s="14">
        <f>IFERROR(RANK(MasterTable[[#This Row],[Search Value]],MasterTable[Search Value],0),"")</f>
        <v>584</v>
      </c>
    </row>
    <row r="591" spans="2:10" ht="29.25" customHeight="1" x14ac:dyDescent="0.2">
      <c r="B591" s="8" t="s">
        <v>1071</v>
      </c>
      <c r="C591" s="8" t="s">
        <v>717</v>
      </c>
      <c r="D591" s="10" t="s">
        <v>1117</v>
      </c>
      <c r="E591" s="10" t="s">
        <v>117</v>
      </c>
      <c r="F591" s="10" t="s">
        <v>117</v>
      </c>
      <c r="G591" s="10" t="s">
        <v>117</v>
      </c>
      <c r="H591" s="10" t="s">
        <v>117</v>
      </c>
      <c r="I591" s="13">
        <f>IFERROR(IF(SEARCH(Searchbox,MasterTable[[#This Row],[Name]]),(1-(ROW()/10000)),""),"")</f>
        <v>0.94089999999999996</v>
      </c>
      <c r="J591" s="14">
        <f>IFERROR(RANK(MasterTable[[#This Row],[Search Value]],MasterTable[Search Value],0),"")</f>
        <v>585</v>
      </c>
    </row>
    <row r="592" spans="2:10" ht="29.25" customHeight="1" x14ac:dyDescent="0.2">
      <c r="B592" s="8" t="s">
        <v>1071</v>
      </c>
      <c r="C592" s="8" t="s">
        <v>1072</v>
      </c>
      <c r="D592" s="10" t="s">
        <v>413</v>
      </c>
      <c r="E592" s="10" t="s">
        <v>412</v>
      </c>
      <c r="F592" s="10" t="s">
        <v>1972</v>
      </c>
      <c r="G592" s="10" t="s">
        <v>117</v>
      </c>
      <c r="H592" s="10" t="s">
        <v>2219</v>
      </c>
      <c r="I592" s="13">
        <f>IFERROR(IF(SEARCH(Searchbox,MasterTable[[#This Row],[Name]]),(1-(ROW()/10000)),""),"")</f>
        <v>0.94079999999999997</v>
      </c>
      <c r="J592" s="14">
        <f>IFERROR(RANK(MasterTable[[#This Row],[Search Value]],MasterTable[Search Value],0),"")</f>
        <v>586</v>
      </c>
    </row>
    <row r="593" spans="2:10" ht="29.25" customHeight="1" x14ac:dyDescent="0.2">
      <c r="B593" s="8" t="s">
        <v>1071</v>
      </c>
      <c r="C593" s="8" t="s">
        <v>1072</v>
      </c>
      <c r="D593" s="10" t="s">
        <v>452</v>
      </c>
      <c r="E593" s="10" t="s">
        <v>451</v>
      </c>
      <c r="F593" s="10" t="s">
        <v>2064</v>
      </c>
      <c r="G593" s="10" t="s">
        <v>453</v>
      </c>
      <c r="H593" s="10" t="s">
        <v>454</v>
      </c>
      <c r="I593" s="13">
        <f>IFERROR(IF(SEARCH(Searchbox,MasterTable[[#This Row],[Name]]),(1-(ROW()/10000)),""),"")</f>
        <v>0.94069999999999998</v>
      </c>
      <c r="J593" s="14">
        <f>IFERROR(RANK(MasterTable[[#This Row],[Search Value]],MasterTable[Search Value],0),"")</f>
        <v>587</v>
      </c>
    </row>
    <row r="594" spans="2:10" ht="29.25" customHeight="1" x14ac:dyDescent="0.2">
      <c r="B594" s="8" t="s">
        <v>1071</v>
      </c>
      <c r="C594" s="8" t="s">
        <v>1072</v>
      </c>
      <c r="D594" s="10" t="s">
        <v>1058</v>
      </c>
      <c r="E594" s="10" t="s">
        <v>1057</v>
      </c>
      <c r="F594" s="10" t="s">
        <v>1059</v>
      </c>
      <c r="G594" s="10" t="s">
        <v>1060</v>
      </c>
      <c r="H594" s="10" t="s">
        <v>117</v>
      </c>
      <c r="I594" s="13">
        <f>IFERROR(IF(SEARCH(Searchbox,MasterTable[[#This Row],[Name]]),(1-(ROW()/10000)),""),"")</f>
        <v>0.94059999999999999</v>
      </c>
      <c r="J594" s="14">
        <f>IFERROR(RANK(MasterTable[[#This Row],[Search Value]],MasterTable[Search Value],0),"")</f>
        <v>588</v>
      </c>
    </row>
    <row r="595" spans="2:10" ht="29.25" customHeight="1" x14ac:dyDescent="0.2">
      <c r="B595" s="8" t="s">
        <v>1071</v>
      </c>
      <c r="C595" s="8" t="s">
        <v>1072</v>
      </c>
      <c r="D595" s="10" t="s">
        <v>1062</v>
      </c>
      <c r="E595" s="10" t="s">
        <v>1061</v>
      </c>
      <c r="F595" s="10" t="s">
        <v>2065</v>
      </c>
      <c r="G595" s="10" t="s">
        <v>1063</v>
      </c>
      <c r="H595" s="10" t="s">
        <v>2329</v>
      </c>
      <c r="I595" s="13">
        <f>IFERROR(IF(SEARCH(Searchbox,MasterTable[[#This Row],[Name]]),(1-(ROW()/10000)),""),"")</f>
        <v>0.9405</v>
      </c>
      <c r="J595" s="14">
        <f>IFERROR(RANK(MasterTable[[#This Row],[Search Value]],MasterTable[Search Value],0),"")</f>
        <v>589</v>
      </c>
    </row>
    <row r="596" spans="2:10" ht="29.25" customHeight="1" x14ac:dyDescent="0.2">
      <c r="B596" s="8" t="s">
        <v>1071</v>
      </c>
      <c r="C596" s="8" t="s">
        <v>1072</v>
      </c>
      <c r="D596" s="10" t="s">
        <v>1058</v>
      </c>
      <c r="E596" s="10" t="s">
        <v>1057</v>
      </c>
      <c r="F596" s="10" t="s">
        <v>1059</v>
      </c>
      <c r="G596" s="10" t="s">
        <v>1060</v>
      </c>
      <c r="H596" s="10" t="s">
        <v>117</v>
      </c>
      <c r="I596" s="13">
        <f>IFERROR(IF(SEARCH(Searchbox,MasterTable[[#This Row],[Name]]),(1-(ROW()/10000)),""),"")</f>
        <v>0.94040000000000001</v>
      </c>
      <c r="J596" s="14">
        <f>IFERROR(RANK(MasterTable[[#This Row],[Search Value]],MasterTable[Search Value],0),"")</f>
        <v>590</v>
      </c>
    </row>
    <row r="597" spans="2:10" ht="29.25" customHeight="1" x14ac:dyDescent="0.2">
      <c r="B597" s="8" t="s">
        <v>1071</v>
      </c>
      <c r="C597" s="8" t="s">
        <v>1072</v>
      </c>
      <c r="D597" s="10" t="s">
        <v>1065</v>
      </c>
      <c r="E597" s="10" t="s">
        <v>1064</v>
      </c>
      <c r="F597" s="2" t="s">
        <v>117</v>
      </c>
      <c r="G597" s="10" t="s">
        <v>1066</v>
      </c>
      <c r="H597" s="10" t="s">
        <v>2330</v>
      </c>
      <c r="I597" s="13">
        <f>IFERROR(IF(SEARCH(Searchbox,MasterTable[[#This Row],[Name]]),(1-(ROW()/10000)),""),"")</f>
        <v>0.94030000000000002</v>
      </c>
      <c r="J597" s="14">
        <f>IFERROR(RANK(MasterTable[[#This Row],[Search Value]],MasterTable[Search Value],0),"")</f>
        <v>591</v>
      </c>
    </row>
    <row r="598" spans="2:10" ht="29.25" customHeight="1" x14ac:dyDescent="0.2">
      <c r="B598" s="8" t="s">
        <v>1071</v>
      </c>
      <c r="C598" s="8" t="s">
        <v>1072</v>
      </c>
      <c r="D598" s="10" t="s">
        <v>1093</v>
      </c>
      <c r="E598" s="10" t="s">
        <v>1092</v>
      </c>
      <c r="F598" s="10" t="s">
        <v>1094</v>
      </c>
      <c r="G598" s="10" t="s">
        <v>1095</v>
      </c>
      <c r="H598" s="10" t="s">
        <v>2331</v>
      </c>
      <c r="I598" s="13">
        <f>IFERROR(IF(SEARCH(Searchbox,MasterTable[[#This Row],[Name]]),(1-(ROW()/10000)),""),"")</f>
        <v>0.94020000000000004</v>
      </c>
      <c r="J598" s="14">
        <f>IFERROR(RANK(MasterTable[[#This Row],[Search Value]],MasterTable[Search Value],0),"")</f>
        <v>592</v>
      </c>
    </row>
    <row r="599" spans="2:10" ht="29.25" customHeight="1" x14ac:dyDescent="0.2">
      <c r="B599" s="8" t="s">
        <v>1071</v>
      </c>
      <c r="C599" s="8" t="s">
        <v>1072</v>
      </c>
      <c r="D599" s="10" t="s">
        <v>1120</v>
      </c>
      <c r="E599" s="10" t="s">
        <v>1119</v>
      </c>
      <c r="F599" s="10" t="s">
        <v>1121</v>
      </c>
      <c r="G599" s="10" t="s">
        <v>117</v>
      </c>
      <c r="H599" s="10" t="s">
        <v>2332</v>
      </c>
      <c r="I599" s="13">
        <f>IFERROR(IF(SEARCH(Searchbox,MasterTable[[#This Row],[Name]]),(1-(ROW()/10000)),""),"")</f>
        <v>0.94010000000000005</v>
      </c>
      <c r="J599" s="14">
        <f>IFERROR(RANK(MasterTable[[#This Row],[Search Value]],MasterTable[Search Value],0),"")</f>
        <v>593</v>
      </c>
    </row>
    <row r="600" spans="2:10" ht="29.25" customHeight="1" x14ac:dyDescent="0.2">
      <c r="B600" s="8" t="s">
        <v>1071</v>
      </c>
      <c r="C600" s="8" t="s">
        <v>1072</v>
      </c>
      <c r="D600" s="10" t="s">
        <v>459</v>
      </c>
      <c r="E600" s="10" t="s">
        <v>458</v>
      </c>
      <c r="F600" s="10" t="s">
        <v>460</v>
      </c>
      <c r="G600" s="10" t="s">
        <v>461</v>
      </c>
      <c r="H600" s="10" t="s">
        <v>2333</v>
      </c>
      <c r="I600" s="13">
        <f>IFERROR(IF(SEARCH(Searchbox,MasterTable[[#This Row],[Name]]),(1-(ROW()/10000)),""),"")</f>
        <v>0.94</v>
      </c>
      <c r="J600" s="14">
        <f>IFERROR(RANK(MasterTable[[#This Row],[Search Value]],MasterTable[Search Value],0),"")</f>
        <v>594</v>
      </c>
    </row>
    <row r="601" spans="2:10" ht="29.25" customHeight="1" x14ac:dyDescent="0.2">
      <c r="B601" s="8" t="s">
        <v>1071</v>
      </c>
      <c r="C601" s="8" t="s">
        <v>1118</v>
      </c>
      <c r="D601" s="10" t="s">
        <v>1080</v>
      </c>
      <c r="E601" s="10" t="s">
        <v>1079</v>
      </c>
      <c r="F601" s="10" t="s">
        <v>1081</v>
      </c>
      <c r="G601" s="10" t="s">
        <v>1082</v>
      </c>
      <c r="H601" s="10" t="s">
        <v>2337</v>
      </c>
      <c r="I601" s="13">
        <f>IFERROR(IF(SEARCH(Searchbox,MasterTable[[#This Row],[Name]]),(1-(ROW()/10000)),""),"")</f>
        <v>0.93989999999999996</v>
      </c>
      <c r="J601" s="14">
        <f>IFERROR(RANK(MasterTable[[#This Row],[Search Value]],MasterTable[Search Value],0),"")</f>
        <v>595</v>
      </c>
    </row>
    <row r="602" spans="2:10" ht="29.25" customHeight="1" x14ac:dyDescent="0.2">
      <c r="B602" s="8" t="s">
        <v>1071</v>
      </c>
      <c r="C602" s="8" t="s">
        <v>1118</v>
      </c>
      <c r="D602" s="10" t="s">
        <v>1112</v>
      </c>
      <c r="E602" s="10" t="s">
        <v>1111</v>
      </c>
      <c r="F602" s="10" t="s">
        <v>2068</v>
      </c>
      <c r="G602" s="10" t="s">
        <v>759</v>
      </c>
      <c r="H602" s="10" t="s">
        <v>2338</v>
      </c>
      <c r="I602" s="13">
        <f>IFERROR(IF(SEARCH(Searchbox,MasterTable[[#This Row],[Name]]),(1-(ROW()/10000)),""),"")</f>
        <v>0.93979999999999997</v>
      </c>
      <c r="J602" s="14">
        <f>IFERROR(RANK(MasterTable[[#This Row],[Search Value]],MasterTable[Search Value],0),"")</f>
        <v>596</v>
      </c>
    </row>
    <row r="603" spans="2:10" ht="29.25" customHeight="1" x14ac:dyDescent="0.2">
      <c r="B603" s="8" t="s">
        <v>1071</v>
      </c>
      <c r="C603" s="8" t="s">
        <v>1118</v>
      </c>
      <c r="D603" s="10" t="s">
        <v>1114</v>
      </c>
      <c r="E603" s="10" t="s">
        <v>1113</v>
      </c>
      <c r="F603" s="10" t="s">
        <v>2069</v>
      </c>
      <c r="G603" s="10" t="s">
        <v>1115</v>
      </c>
      <c r="H603" s="10" t="s">
        <v>1116</v>
      </c>
      <c r="I603" s="13">
        <f>IFERROR(IF(SEARCH(Searchbox,MasterTable[[#This Row],[Name]]),(1-(ROW()/10000)),""),"")</f>
        <v>0.93969999999999998</v>
      </c>
      <c r="J603" s="14">
        <f>IFERROR(RANK(MasterTable[[#This Row],[Search Value]],MasterTable[Search Value],0),"")</f>
        <v>597</v>
      </c>
    </row>
    <row r="604" spans="2:10" ht="29.25" customHeight="1" x14ac:dyDescent="0.2">
      <c r="B604" s="8" t="s">
        <v>1071</v>
      </c>
      <c r="C604" s="8" t="s">
        <v>1118</v>
      </c>
      <c r="D604" s="10" t="s">
        <v>752</v>
      </c>
      <c r="E604" s="10" t="s">
        <v>751</v>
      </c>
      <c r="F604" s="10" t="s">
        <v>753</v>
      </c>
      <c r="G604" s="10" t="s">
        <v>754</v>
      </c>
      <c r="H604" s="10" t="s">
        <v>755</v>
      </c>
      <c r="I604" s="13">
        <f>IFERROR(IF(SEARCH(Searchbox,MasterTable[[#This Row],[Name]]),(1-(ROW()/10000)),""),"")</f>
        <v>0.93959999999999999</v>
      </c>
      <c r="J604" s="14">
        <f>IFERROR(RANK(MasterTable[[#This Row],[Search Value]],MasterTable[Search Value],0),"")</f>
        <v>598</v>
      </c>
    </row>
    <row r="605" spans="2:10" ht="29.25" customHeight="1" x14ac:dyDescent="0.2">
      <c r="B605" s="8" t="s">
        <v>1071</v>
      </c>
      <c r="C605" s="8" t="s">
        <v>1118</v>
      </c>
      <c r="D605" s="10" t="s">
        <v>757</v>
      </c>
      <c r="E605" s="10" t="s">
        <v>756</v>
      </c>
      <c r="F605" s="10" t="s">
        <v>2029</v>
      </c>
      <c r="G605" s="10" t="s">
        <v>758</v>
      </c>
      <c r="H605" s="10" t="s">
        <v>2284</v>
      </c>
      <c r="I605" s="13">
        <f>IFERROR(IF(SEARCH(Searchbox,MasterTable[[#This Row],[Name]]),(1-(ROW()/10000)),""),"")</f>
        <v>0.9395</v>
      </c>
      <c r="J605" s="14">
        <f>IFERROR(RANK(MasterTable[[#This Row],[Search Value]],MasterTable[Search Value],0),"")</f>
        <v>599</v>
      </c>
    </row>
    <row r="606" spans="2:10" ht="29.25" customHeight="1" x14ac:dyDescent="0.2">
      <c r="B606" s="8" t="s">
        <v>1071</v>
      </c>
      <c r="C606" s="8" t="s">
        <v>1930</v>
      </c>
      <c r="D606" s="10" t="s">
        <v>1104</v>
      </c>
      <c r="E606" s="10" t="s">
        <v>1103</v>
      </c>
      <c r="F606" s="10" t="s">
        <v>1105</v>
      </c>
      <c r="G606" s="10" t="s">
        <v>1106</v>
      </c>
      <c r="H606" s="10" t="s">
        <v>2345</v>
      </c>
      <c r="I606" s="13">
        <f>IFERROR(IF(SEARCH(Searchbox,MasterTable[[#This Row],[Name]]),(1-(ROW()/10000)),""),"")</f>
        <v>0.93940000000000001</v>
      </c>
      <c r="J606" s="14">
        <f>IFERROR(RANK(MasterTable[[#This Row],[Search Value]],MasterTable[Search Value],0),"")</f>
        <v>600</v>
      </c>
    </row>
    <row r="607" spans="2:10" ht="29.25" customHeight="1" x14ac:dyDescent="0.2">
      <c r="B607" s="8" t="s">
        <v>1071</v>
      </c>
      <c r="C607" s="8" t="s">
        <v>1930</v>
      </c>
      <c r="D607" s="10" t="s">
        <v>1108</v>
      </c>
      <c r="E607" s="10" t="s">
        <v>1107</v>
      </c>
      <c r="F607" s="10" t="s">
        <v>1109</v>
      </c>
      <c r="G607" s="10" t="s">
        <v>1110</v>
      </c>
      <c r="H607" s="10" t="s">
        <v>2346</v>
      </c>
      <c r="I607" s="13">
        <f>IFERROR(IF(SEARCH(Searchbox,MasterTable[[#This Row],[Name]]),(1-(ROW()/10000)),""),"")</f>
        <v>0.93930000000000002</v>
      </c>
      <c r="J607" s="14">
        <f>IFERROR(RANK(MasterTable[[#This Row],[Search Value]],MasterTable[Search Value],0),"")</f>
        <v>601</v>
      </c>
    </row>
    <row r="608" spans="2:10" ht="29.25" customHeight="1" x14ac:dyDescent="0.2">
      <c r="B608" s="8" t="s">
        <v>1071</v>
      </c>
      <c r="C608" s="8" t="s">
        <v>1930</v>
      </c>
      <c r="D608" s="10" t="s">
        <v>1133</v>
      </c>
      <c r="E608" s="10" t="s">
        <v>1132</v>
      </c>
      <c r="F608" s="10" t="s">
        <v>1134</v>
      </c>
      <c r="G608" s="10" t="s">
        <v>1135</v>
      </c>
      <c r="H608" s="10" t="s">
        <v>2347</v>
      </c>
      <c r="I608" s="13">
        <f>IFERROR(IF(SEARCH(Searchbox,MasterTable[[#This Row],[Name]]),(1-(ROW()/10000)),""),"")</f>
        <v>0.93920000000000003</v>
      </c>
      <c r="J608" s="14">
        <f>IFERROR(RANK(MasterTable[[#This Row],[Search Value]],MasterTable[Search Value],0),"")</f>
        <v>602</v>
      </c>
    </row>
    <row r="609" spans="2:10" ht="29.25" customHeight="1" x14ac:dyDescent="0.2">
      <c r="B609" s="8" t="s">
        <v>1071</v>
      </c>
      <c r="C609" s="8" t="s">
        <v>1075</v>
      </c>
      <c r="D609" s="10" t="s">
        <v>1225</v>
      </c>
      <c r="E609" s="10" t="s">
        <v>1224</v>
      </c>
      <c r="F609" s="10" t="s">
        <v>1226</v>
      </c>
      <c r="G609" s="10" t="s">
        <v>1227</v>
      </c>
      <c r="H609" s="10" t="s">
        <v>2340</v>
      </c>
      <c r="I609" s="13">
        <f>IFERROR(IF(SEARCH(Searchbox,MasterTable[[#This Row],[Name]]),(1-(ROW()/10000)),""),"")</f>
        <v>0.93910000000000005</v>
      </c>
      <c r="J609" s="14">
        <f>IFERROR(RANK(MasterTable[[#This Row],[Search Value]],MasterTable[Search Value],0),"")</f>
        <v>603</v>
      </c>
    </row>
    <row r="610" spans="2:10" ht="29.25" customHeight="1" x14ac:dyDescent="0.2">
      <c r="B610" s="8" t="s">
        <v>1071</v>
      </c>
      <c r="C610" s="8" t="s">
        <v>1075</v>
      </c>
      <c r="D610" s="10" t="s">
        <v>659</v>
      </c>
      <c r="E610" s="10" t="s">
        <v>660</v>
      </c>
      <c r="F610" s="10" t="s">
        <v>661</v>
      </c>
      <c r="G610" s="10" t="s">
        <v>662</v>
      </c>
      <c r="H610" s="10" t="s">
        <v>2341</v>
      </c>
      <c r="I610" s="13">
        <f>IFERROR(IF(SEARCH(Searchbox,MasterTable[[#This Row],[Name]]),(1-(ROW()/10000)),""),"")</f>
        <v>0.93900000000000006</v>
      </c>
      <c r="J610" s="14">
        <f>IFERROR(RANK(MasterTable[[#This Row],[Search Value]],MasterTable[Search Value],0),"")</f>
        <v>604</v>
      </c>
    </row>
    <row r="611" spans="2:10" ht="29.25" customHeight="1" x14ac:dyDescent="0.2">
      <c r="B611" s="8" t="s">
        <v>1071</v>
      </c>
      <c r="C611" s="8" t="s">
        <v>1075</v>
      </c>
      <c r="D611" s="10" t="s">
        <v>1123</v>
      </c>
      <c r="E611" s="10" t="s">
        <v>1122</v>
      </c>
      <c r="F611" s="10" t="s">
        <v>1124</v>
      </c>
      <c r="G611" s="10" t="s">
        <v>1125</v>
      </c>
      <c r="H611" s="10" t="s">
        <v>117</v>
      </c>
      <c r="I611" s="13">
        <f>IFERROR(IF(SEARCH(Searchbox,MasterTable[[#This Row],[Name]]),(1-(ROW()/10000)),""),"")</f>
        <v>0.93889999999999996</v>
      </c>
      <c r="J611" s="14">
        <f>IFERROR(RANK(MasterTable[[#This Row],[Search Value]],MasterTable[Search Value],0),"")</f>
        <v>605</v>
      </c>
    </row>
    <row r="612" spans="2:10" ht="29.25" customHeight="1" x14ac:dyDescent="0.2">
      <c r="B612" s="8" t="s">
        <v>1071</v>
      </c>
      <c r="C612" s="8" t="s">
        <v>1075</v>
      </c>
      <c r="D612" s="10" t="s">
        <v>437</v>
      </c>
      <c r="E612" s="10" t="s">
        <v>438</v>
      </c>
      <c r="F612" s="10" t="s">
        <v>439</v>
      </c>
      <c r="G612" s="10" t="s">
        <v>440</v>
      </c>
      <c r="H612" s="10" t="s">
        <v>2342</v>
      </c>
      <c r="I612" s="13">
        <f>IFERROR(IF(SEARCH(Searchbox,MasterTable[[#This Row],[Name]]),(1-(ROW()/10000)),""),"")</f>
        <v>0.93879999999999997</v>
      </c>
      <c r="J612" s="14">
        <f>IFERROR(RANK(MasterTable[[#This Row],[Search Value]],MasterTable[Search Value],0),"")</f>
        <v>606</v>
      </c>
    </row>
    <row r="613" spans="2:10" ht="29.25" customHeight="1" x14ac:dyDescent="0.2">
      <c r="B613" s="8" t="s">
        <v>1071</v>
      </c>
      <c r="C613" s="8" t="s">
        <v>1075</v>
      </c>
      <c r="D613" s="10" t="s">
        <v>1128</v>
      </c>
      <c r="E613" s="10" t="s">
        <v>1127</v>
      </c>
      <c r="F613" s="10" t="s">
        <v>2666</v>
      </c>
      <c r="G613" s="10" t="s">
        <v>1129</v>
      </c>
      <c r="H613" s="10" t="s">
        <v>2343</v>
      </c>
      <c r="I613" s="13">
        <f>IFERROR(IF(SEARCH(Searchbox,MasterTable[[#This Row],[Name]]),(1-(ROW()/10000)),""),"")</f>
        <v>0.93869999999999998</v>
      </c>
      <c r="J613" s="14">
        <f>IFERROR(RANK(MasterTable[[#This Row],[Search Value]],MasterTable[Search Value],0),"")</f>
        <v>607</v>
      </c>
    </row>
    <row r="614" spans="2:10" ht="29.25" customHeight="1" x14ac:dyDescent="0.2">
      <c r="B614" s="8" t="s">
        <v>1071</v>
      </c>
      <c r="C614" s="8" t="s">
        <v>1075</v>
      </c>
      <c r="D614" s="10" t="s">
        <v>1131</v>
      </c>
      <c r="E614" s="10" t="s">
        <v>1130</v>
      </c>
      <c r="F614" s="10" t="s">
        <v>117</v>
      </c>
      <c r="G614" s="10" t="s">
        <v>117</v>
      </c>
      <c r="H614" s="10" t="s">
        <v>2344</v>
      </c>
      <c r="I614" s="13">
        <f>IFERROR(IF(SEARCH(Searchbox,MasterTable[[#This Row],[Name]]),(1-(ROW()/10000)),""),"")</f>
        <v>0.93859999999999999</v>
      </c>
      <c r="J614" s="14">
        <f>IFERROR(RANK(MasterTable[[#This Row],[Search Value]],MasterTable[Search Value],0),"")</f>
        <v>608</v>
      </c>
    </row>
    <row r="615" spans="2:10" ht="29.25" customHeight="1" x14ac:dyDescent="0.2">
      <c r="B615" s="8" t="s">
        <v>1071</v>
      </c>
      <c r="C615" s="8" t="s">
        <v>1074</v>
      </c>
      <c r="D615" s="10" t="s">
        <v>1054</v>
      </c>
      <c r="E615" s="10" t="s">
        <v>1053</v>
      </c>
      <c r="F615" s="10" t="s">
        <v>1055</v>
      </c>
      <c r="G615" s="10" t="s">
        <v>1056</v>
      </c>
      <c r="H615" s="10" t="s">
        <v>2336</v>
      </c>
      <c r="I615" s="13">
        <f>IFERROR(IF(SEARCH(Searchbox,MasterTable[[#This Row],[Name]]),(1-(ROW()/10000)),""),"")</f>
        <v>0.9385</v>
      </c>
      <c r="J615" s="14">
        <f>IFERROR(RANK(MasterTable[[#This Row],[Search Value]],MasterTable[Search Value],0),"")</f>
        <v>609</v>
      </c>
    </row>
    <row r="616" spans="2:10" ht="29.25" customHeight="1" x14ac:dyDescent="0.2">
      <c r="B616" s="8" t="s">
        <v>1071</v>
      </c>
      <c r="C616" s="8" t="s">
        <v>1074</v>
      </c>
      <c r="D616" s="10" t="s">
        <v>1206</v>
      </c>
      <c r="E616" s="10" t="s">
        <v>1205</v>
      </c>
      <c r="F616" s="10" t="s">
        <v>1207</v>
      </c>
      <c r="G616" s="10" t="s">
        <v>1208</v>
      </c>
      <c r="H616" s="10" t="s">
        <v>1209</v>
      </c>
      <c r="I616" s="13">
        <f>IFERROR(IF(SEARCH(Searchbox,MasterTable[[#This Row],[Name]]),(1-(ROW()/10000)),""),"")</f>
        <v>0.93840000000000001</v>
      </c>
      <c r="J616" s="14">
        <f>IFERROR(RANK(MasterTable[[#This Row],[Search Value]],MasterTable[Search Value],0),"")</f>
        <v>610</v>
      </c>
    </row>
    <row r="617" spans="2:10" ht="29.25" customHeight="1" x14ac:dyDescent="0.2">
      <c r="B617" s="8" t="s">
        <v>1071</v>
      </c>
      <c r="C617" s="8" t="s">
        <v>1126</v>
      </c>
      <c r="D617" s="10" t="s">
        <v>780</v>
      </c>
      <c r="E617" s="10" t="s">
        <v>779</v>
      </c>
      <c r="F617" s="10" t="s">
        <v>781</v>
      </c>
      <c r="G617" s="10" t="s">
        <v>782</v>
      </c>
      <c r="H617" s="10" t="s">
        <v>783</v>
      </c>
      <c r="I617" s="13">
        <f>IFERROR(IF(SEARCH(Searchbox,MasterTable[[#This Row],[Name]]),(1-(ROW()/10000)),""),"")</f>
        <v>0.93830000000000002</v>
      </c>
      <c r="J617" s="14">
        <f>IFERROR(RANK(MasterTable[[#This Row],[Search Value]],MasterTable[Search Value],0),"")</f>
        <v>611</v>
      </c>
    </row>
    <row r="618" spans="2:10" ht="29.25" customHeight="1" x14ac:dyDescent="0.2">
      <c r="B618" s="8" t="s">
        <v>1071</v>
      </c>
      <c r="C618" s="8" t="s">
        <v>1126</v>
      </c>
      <c r="D618" s="10" t="s">
        <v>1068</v>
      </c>
      <c r="E618" s="10" t="s">
        <v>1067</v>
      </c>
      <c r="F618" s="10" t="s">
        <v>2070</v>
      </c>
      <c r="G618" s="10" t="s">
        <v>1069</v>
      </c>
      <c r="H618" s="10" t="s">
        <v>1070</v>
      </c>
      <c r="I618" s="13">
        <f>IFERROR(IF(SEARCH(Searchbox,MasterTable[[#This Row],[Name]]),(1-(ROW()/10000)),""),"")</f>
        <v>0.93820000000000003</v>
      </c>
      <c r="J618" s="14">
        <f>IFERROR(RANK(MasterTable[[#This Row],[Search Value]],MasterTable[Search Value],0),"")</f>
        <v>612</v>
      </c>
    </row>
    <row r="619" spans="2:10" ht="29.25" customHeight="1" x14ac:dyDescent="0.2">
      <c r="B619" s="8" t="s">
        <v>1071</v>
      </c>
      <c r="C619" s="8" t="s">
        <v>1126</v>
      </c>
      <c r="D619" s="10" t="s">
        <v>1077</v>
      </c>
      <c r="E619" s="10" t="s">
        <v>1076</v>
      </c>
      <c r="F619" s="10" t="s">
        <v>2071</v>
      </c>
      <c r="G619" s="10" t="s">
        <v>1078</v>
      </c>
      <c r="H619" s="10" t="s">
        <v>2339</v>
      </c>
      <c r="I619" s="13">
        <f>IFERROR(IF(SEARCH(Searchbox,MasterTable[[#This Row],[Name]]),(1-(ROW()/10000)),""),"")</f>
        <v>0.93810000000000004</v>
      </c>
      <c r="J619" s="14">
        <f>IFERROR(RANK(MasterTable[[#This Row],[Search Value]],MasterTable[Search Value],0),"")</f>
        <v>613</v>
      </c>
    </row>
    <row r="620" spans="2:10" ht="29.25" customHeight="1" x14ac:dyDescent="0.2">
      <c r="B620" s="8" t="s">
        <v>1071</v>
      </c>
      <c r="C620" s="8" t="s">
        <v>1126</v>
      </c>
      <c r="D620" s="10" t="s">
        <v>1084</v>
      </c>
      <c r="E620" s="10" t="s">
        <v>1083</v>
      </c>
      <c r="F620" s="10" t="s">
        <v>1085</v>
      </c>
      <c r="G620" s="10" t="s">
        <v>1086</v>
      </c>
      <c r="H620" s="10" t="s">
        <v>1087</v>
      </c>
      <c r="I620" s="13">
        <f>IFERROR(IF(SEARCH(Searchbox,MasterTable[[#This Row],[Name]]),(1-(ROW()/10000)),""),"")</f>
        <v>0.93799999999999994</v>
      </c>
      <c r="J620" s="14">
        <f>IFERROR(RANK(MasterTable[[#This Row],[Search Value]],MasterTable[Search Value],0),"")</f>
        <v>614</v>
      </c>
    </row>
    <row r="621" spans="2:10" ht="29.25" customHeight="1" x14ac:dyDescent="0.2">
      <c r="B621" s="8" t="s">
        <v>1071</v>
      </c>
      <c r="C621" s="8" t="s">
        <v>1126</v>
      </c>
      <c r="D621" s="10" t="s">
        <v>1097</v>
      </c>
      <c r="E621" s="10" t="s">
        <v>1096</v>
      </c>
      <c r="F621" s="10" t="s">
        <v>2072</v>
      </c>
      <c r="G621" s="10" t="s">
        <v>1098</v>
      </c>
      <c r="H621" s="10" t="s">
        <v>1099</v>
      </c>
      <c r="I621" s="13">
        <f>IFERROR(IF(SEARCH(Searchbox,MasterTable[[#This Row],[Name]]),(1-(ROW()/10000)),""),"")</f>
        <v>0.93789999999999996</v>
      </c>
      <c r="J621" s="14">
        <f>IFERROR(RANK(MasterTable[[#This Row],[Search Value]],MasterTable[Search Value],0),"")</f>
        <v>615</v>
      </c>
    </row>
    <row r="622" spans="2:10" ht="29.25" customHeight="1" x14ac:dyDescent="0.2">
      <c r="B622" s="8" t="s">
        <v>1071</v>
      </c>
      <c r="C622" s="8" t="s">
        <v>1073</v>
      </c>
      <c r="D622" s="10" t="s">
        <v>495</v>
      </c>
      <c r="E622" s="10" t="s">
        <v>494</v>
      </c>
      <c r="F622" s="10" t="s">
        <v>2066</v>
      </c>
      <c r="G622" s="10" t="s">
        <v>496</v>
      </c>
      <c r="H622" s="10" t="s">
        <v>2334</v>
      </c>
      <c r="I622" s="13">
        <f>IFERROR(IF(SEARCH(Searchbox,MasterTable[[#This Row],[Name]]),(1-(ROW()/10000)),""),"")</f>
        <v>0.93779999999999997</v>
      </c>
      <c r="J622" s="14">
        <f>IFERROR(RANK(MasterTable[[#This Row],[Search Value]],MasterTable[Search Value],0),"")</f>
        <v>616</v>
      </c>
    </row>
    <row r="623" spans="2:10" ht="29.25" customHeight="1" x14ac:dyDescent="0.2">
      <c r="B623" s="8" t="s">
        <v>1071</v>
      </c>
      <c r="C623" s="8" t="s">
        <v>1073</v>
      </c>
      <c r="D623" s="10" t="s">
        <v>519</v>
      </c>
      <c r="E623" s="10" t="s">
        <v>518</v>
      </c>
      <c r="F623" s="10" t="s">
        <v>2067</v>
      </c>
      <c r="G623" s="10" t="s">
        <v>520</v>
      </c>
      <c r="H623" s="10" t="s">
        <v>2335</v>
      </c>
      <c r="I623" s="13">
        <f>IFERROR(IF(SEARCH(Searchbox,MasterTable[[#This Row],[Name]]),(1-(ROW()/10000)),""),"")</f>
        <v>0.93769999999999998</v>
      </c>
      <c r="J623" s="14">
        <f>IFERROR(RANK(MasterTable[[#This Row],[Search Value]],MasterTable[Search Value],0),"")</f>
        <v>617</v>
      </c>
    </row>
    <row r="624" spans="2:10" ht="29.25" customHeight="1" x14ac:dyDescent="0.2">
      <c r="B624" s="34"/>
      <c r="C624" s="34"/>
      <c r="D624" s="2"/>
      <c r="E624" s="2"/>
      <c r="F624" s="2"/>
      <c r="G624" s="2"/>
      <c r="H624" s="2"/>
      <c r="I624" s="13" t="str">
        <f>IFERROR(IF(SEARCH(Searchbox,MasterTable[[#This Row],[Name]]),(1-(ROW()/10000)),""),"")</f>
        <v/>
      </c>
      <c r="J624" s="14" t="str">
        <f>IFERROR(RANK(MasterTable[[#This Row],[Search Value]],MasterTable[Search Value],0),"")</f>
        <v/>
      </c>
    </row>
    <row r="625" spans="2:10" ht="29.25" customHeight="1" x14ac:dyDescent="0.2">
      <c r="B625" s="34"/>
      <c r="C625" s="34"/>
      <c r="D625" s="2"/>
      <c r="E625" s="2"/>
      <c r="F625" s="2"/>
      <c r="G625" s="2"/>
      <c r="H625" s="2"/>
      <c r="I625" s="13" t="str">
        <f>IFERROR(IF(SEARCH(Searchbox,MasterTable[[#This Row],[Name]]),(1-(ROW()/10000)),""),"")</f>
        <v/>
      </c>
      <c r="J625" s="14" t="str">
        <f>IFERROR(RANK(MasterTable[[#This Row],[Search Value]],MasterTable[Search Value],0),"")</f>
        <v/>
      </c>
    </row>
    <row r="626" spans="2:10" ht="29.25" customHeight="1" x14ac:dyDescent="0.2">
      <c r="B626" s="34"/>
      <c r="C626" s="34"/>
      <c r="D626" s="2"/>
      <c r="E626" s="2"/>
      <c r="F626" s="2"/>
      <c r="G626" s="2"/>
      <c r="H626" s="2"/>
      <c r="I626" s="13" t="str">
        <f>IFERROR(IF(SEARCH(Searchbox,MasterTable[[#This Row],[Name]]),(1-(ROW()/10000)),""),"")</f>
        <v/>
      </c>
      <c r="J626" s="14" t="str">
        <f>IFERROR(RANK(MasterTable[[#This Row],[Search Value]],MasterTable[Search Value],0),"")</f>
        <v/>
      </c>
    </row>
    <row r="627" spans="2:10" ht="29.25" customHeight="1" x14ac:dyDescent="0.2">
      <c r="B627" s="34"/>
      <c r="C627" s="34"/>
      <c r="D627" s="2"/>
      <c r="E627" s="2"/>
      <c r="F627" s="2"/>
      <c r="G627" s="2"/>
      <c r="H627" s="2"/>
      <c r="I627" s="13" t="str">
        <f>IFERROR(IF(SEARCH(Searchbox,MasterTable[[#This Row],[Name]]),(1-(ROW()/10000)),""),"")</f>
        <v/>
      </c>
      <c r="J627" s="14" t="str">
        <f>IFERROR(RANK(MasterTable[[#This Row],[Search Value]],MasterTable[Search Value],0),"")</f>
        <v/>
      </c>
    </row>
    <row r="628" spans="2:10" ht="29.25" customHeight="1" x14ac:dyDescent="0.2">
      <c r="B628" s="34"/>
      <c r="C628" s="34"/>
      <c r="D628" s="2"/>
      <c r="E628" s="2"/>
      <c r="F628" s="2"/>
      <c r="G628" s="2"/>
      <c r="H628" s="2"/>
      <c r="I628" s="13" t="str">
        <f>IFERROR(IF(SEARCH(Searchbox,MasterTable[[#This Row],[Name]]),(1-(ROW()/10000)),""),"")</f>
        <v/>
      </c>
      <c r="J628" s="14" t="str">
        <f>IFERROR(RANK(MasterTable[[#This Row],[Search Value]],MasterTable[Search Value],0),"")</f>
        <v/>
      </c>
    </row>
    <row r="629" spans="2:10" ht="29.25" customHeight="1" x14ac:dyDescent="0.2">
      <c r="B629" s="34"/>
      <c r="C629" s="34"/>
      <c r="D629" s="2"/>
      <c r="E629" s="2"/>
      <c r="F629" s="2"/>
      <c r="G629" s="2"/>
      <c r="H629" s="2"/>
      <c r="I629" s="13" t="str">
        <f>IFERROR(IF(SEARCH(Searchbox,MasterTable[[#This Row],[Name]]),(1-(ROW()/10000)),""),"")</f>
        <v/>
      </c>
      <c r="J629" s="14" t="str">
        <f>IFERROR(RANK(MasterTable[[#This Row],[Search Value]],MasterTable[Search Value],0),"")</f>
        <v/>
      </c>
    </row>
    <row r="630" spans="2:10" ht="29.25" customHeight="1" x14ac:dyDescent="0.2">
      <c r="B630" s="34"/>
      <c r="C630" s="34"/>
      <c r="D630" s="2"/>
      <c r="E630" s="2"/>
      <c r="F630" s="2"/>
      <c r="G630" s="2"/>
      <c r="H630" s="2"/>
      <c r="I630" s="13" t="str">
        <f>IFERROR(IF(SEARCH(Searchbox,MasterTable[[#This Row],[Name]]),(1-(ROW()/10000)),""),"")</f>
        <v/>
      </c>
      <c r="J630" s="14" t="str">
        <f>IFERROR(RANK(MasterTable[[#This Row],[Search Value]],MasterTable[Search Value],0),"")</f>
        <v/>
      </c>
    </row>
    <row r="631" spans="2:10" ht="29.25" customHeight="1" x14ac:dyDescent="0.2">
      <c r="B631" s="34"/>
      <c r="C631" s="34"/>
      <c r="D631" s="2"/>
      <c r="E631" s="2"/>
      <c r="F631" s="2"/>
      <c r="G631" s="2"/>
      <c r="H631" s="2"/>
      <c r="I631" s="13" t="str">
        <f>IFERROR(IF(SEARCH(Searchbox,MasterTable[[#This Row],[Name]]),(1-(ROW()/10000)),""),"")</f>
        <v/>
      </c>
      <c r="J631" s="14" t="str">
        <f>IFERROR(RANK(MasterTable[[#This Row],[Search Value]],MasterTable[Search Value],0),"")</f>
        <v/>
      </c>
    </row>
    <row r="632" spans="2:10" ht="29.25" customHeight="1" x14ac:dyDescent="0.2">
      <c r="B632" s="34"/>
      <c r="C632" s="34"/>
      <c r="D632" s="2"/>
      <c r="E632" s="2"/>
      <c r="F632" s="2"/>
      <c r="G632" s="2"/>
      <c r="H632" s="2"/>
      <c r="I632" s="13" t="str">
        <f>IFERROR(IF(SEARCH(Searchbox,MasterTable[[#This Row],[Name]]),(1-(ROW()/10000)),""),"")</f>
        <v/>
      </c>
      <c r="J632" s="14" t="str">
        <f>IFERROR(RANK(MasterTable[[#This Row],[Search Value]],MasterTable[Search Value],0),"")</f>
        <v/>
      </c>
    </row>
    <row r="633" spans="2:10" ht="29.25" customHeight="1" x14ac:dyDescent="0.2">
      <c r="B633" s="34"/>
      <c r="C633" s="34"/>
      <c r="D633" s="2"/>
      <c r="E633" s="2"/>
      <c r="F633" s="2"/>
      <c r="G633" s="2"/>
      <c r="H633" s="2"/>
      <c r="I633" s="13" t="str">
        <f>IFERROR(IF(SEARCH(Searchbox,MasterTable[[#This Row],[Name]]),(1-(ROW()/10000)),""),"")</f>
        <v/>
      </c>
      <c r="J633" s="14" t="str">
        <f>IFERROR(RANK(MasterTable[[#This Row],[Search Value]],MasterTable[Search Value],0),"")</f>
        <v/>
      </c>
    </row>
    <row r="634" spans="2:10" ht="29.25" customHeight="1" x14ac:dyDescent="0.2">
      <c r="B634" s="34"/>
      <c r="C634" s="34"/>
      <c r="D634" s="2"/>
      <c r="E634" s="2"/>
      <c r="F634" s="2"/>
      <c r="G634" s="2"/>
      <c r="H634" s="2"/>
      <c r="I634" s="13" t="str">
        <f>IFERROR(IF(SEARCH(Searchbox,MasterTable[[#This Row],[Name]]),(1-(ROW()/10000)),""),"")</f>
        <v/>
      </c>
      <c r="J634" s="14" t="str">
        <f>IFERROR(RANK(MasterTable[[#This Row],[Search Value]],MasterTable[Search Value],0),"")</f>
        <v/>
      </c>
    </row>
    <row r="635" spans="2:10" ht="29.25" customHeight="1" x14ac:dyDescent="0.2">
      <c r="B635" s="34"/>
      <c r="C635" s="34"/>
      <c r="D635" s="2"/>
      <c r="E635" s="2"/>
      <c r="F635" s="2"/>
      <c r="G635" s="2"/>
      <c r="H635" s="2"/>
      <c r="I635" s="13" t="str">
        <f>IFERROR(IF(SEARCH(Searchbox,MasterTable[[#This Row],[Name]]),(1-(ROW()/10000)),""),"")</f>
        <v/>
      </c>
      <c r="J635" s="14" t="str">
        <f>IFERROR(RANK(MasterTable[[#This Row],[Search Value]],MasterTable[Search Value],0),"")</f>
        <v/>
      </c>
    </row>
    <row r="636" spans="2:10" ht="29.25" customHeight="1" x14ac:dyDescent="0.2">
      <c r="B636" s="34"/>
      <c r="C636" s="34"/>
      <c r="D636" s="2"/>
      <c r="E636" s="2"/>
      <c r="F636" s="2"/>
      <c r="G636" s="2"/>
      <c r="H636" s="2"/>
      <c r="I636" s="13" t="str">
        <f>IFERROR(IF(SEARCH(Searchbox,MasterTable[[#This Row],[Name]]),(1-(ROW()/10000)),""),"")</f>
        <v/>
      </c>
      <c r="J636" s="14" t="str">
        <f>IFERROR(RANK(MasterTable[[#This Row],[Search Value]],MasterTable[Search Value],0),"")</f>
        <v/>
      </c>
    </row>
    <row r="637" spans="2:10" ht="29.25" customHeight="1" x14ac:dyDescent="0.2">
      <c r="B637" s="34"/>
      <c r="C637" s="34"/>
      <c r="D637" s="2"/>
      <c r="E637" s="2"/>
      <c r="F637" s="2"/>
      <c r="G637" s="2"/>
      <c r="H637" s="2"/>
      <c r="I637" s="13" t="str">
        <f>IFERROR(IF(SEARCH(Searchbox,MasterTable[[#This Row],[Name]]),(1-(ROW()/10000)),""),"")</f>
        <v/>
      </c>
      <c r="J637" s="14" t="str">
        <f>IFERROR(RANK(MasterTable[[#This Row],[Search Value]],MasterTable[Search Value],0),"")</f>
        <v/>
      </c>
    </row>
    <row r="638" spans="2:10" ht="29.25" customHeight="1" x14ac:dyDescent="0.2">
      <c r="B638" s="34"/>
      <c r="C638" s="34"/>
      <c r="D638" s="2"/>
      <c r="E638" s="2"/>
      <c r="F638" s="2"/>
      <c r="G638" s="2"/>
      <c r="H638" s="2"/>
      <c r="I638" s="13" t="str">
        <f>IFERROR(IF(SEARCH(Searchbox,MasterTable[[#This Row],[Name]]),(1-(ROW()/10000)),""),"")</f>
        <v/>
      </c>
      <c r="J638" s="14" t="str">
        <f>IFERROR(RANK(MasterTable[[#This Row],[Search Value]],MasterTable[Search Value],0),"")</f>
        <v/>
      </c>
    </row>
    <row r="639" spans="2:10" ht="29.25" customHeight="1" x14ac:dyDescent="0.2">
      <c r="B639" s="34"/>
      <c r="C639" s="34"/>
      <c r="D639" s="2"/>
      <c r="E639" s="2"/>
      <c r="F639" s="2"/>
      <c r="G639" s="2"/>
      <c r="H639" s="2"/>
      <c r="I639" s="13" t="str">
        <f>IFERROR(IF(SEARCH(Searchbox,MasterTable[[#This Row],[Name]]),(1-(ROW()/10000)),""),"")</f>
        <v/>
      </c>
      <c r="J639" s="14" t="str">
        <f>IFERROR(RANK(MasterTable[[#This Row],[Search Value]],MasterTable[Search Value],0),"")</f>
        <v/>
      </c>
    </row>
    <row r="640" spans="2:10" ht="29.25" customHeight="1" x14ac:dyDescent="0.2">
      <c r="B640" s="34"/>
      <c r="C640" s="34"/>
      <c r="D640" s="2"/>
      <c r="E640" s="2"/>
      <c r="F640" s="2"/>
      <c r="G640" s="2"/>
      <c r="H640" s="2"/>
      <c r="I640" s="13" t="str">
        <f>IFERROR(IF(SEARCH(Searchbox,MasterTable[[#This Row],[Name]]),(1-(ROW()/10000)),""),"")</f>
        <v/>
      </c>
      <c r="J640" s="14" t="str">
        <f>IFERROR(RANK(MasterTable[[#This Row],[Search Value]],MasterTable[Search Value],0),"")</f>
        <v/>
      </c>
    </row>
    <row r="641" spans="2:10" ht="29.25" customHeight="1" x14ac:dyDescent="0.2">
      <c r="B641" s="34"/>
      <c r="C641" s="34"/>
      <c r="D641" s="2"/>
      <c r="E641" s="2"/>
      <c r="F641" s="2"/>
      <c r="G641" s="2"/>
      <c r="H641" s="2"/>
      <c r="I641" s="13" t="str">
        <f>IFERROR(IF(SEARCH(Searchbox,MasterTable[[#This Row],[Name]]),(1-(ROW()/10000)),""),"")</f>
        <v/>
      </c>
      <c r="J641" s="14" t="str">
        <f>IFERROR(RANK(MasterTable[[#This Row],[Search Value]],MasterTable[Search Value],0),"")</f>
        <v/>
      </c>
    </row>
    <row r="642" spans="2:10" ht="29.25" customHeight="1" x14ac:dyDescent="0.2">
      <c r="B642" s="34"/>
      <c r="C642" s="34"/>
      <c r="D642" s="2"/>
      <c r="E642" s="2"/>
      <c r="F642" s="2"/>
      <c r="G642" s="2"/>
      <c r="H642" s="2"/>
      <c r="I642" s="13" t="str">
        <f>IFERROR(IF(SEARCH(Searchbox,MasterTable[[#This Row],[Name]]),(1-(ROW()/10000)),""),"")</f>
        <v/>
      </c>
      <c r="J642" s="14" t="str">
        <f>IFERROR(RANK(MasterTable[[#This Row],[Search Value]],MasterTable[Search Value],0),"")</f>
        <v/>
      </c>
    </row>
    <row r="643" spans="2:10" ht="29.25" customHeight="1" x14ac:dyDescent="0.2">
      <c r="B643" s="34"/>
      <c r="C643" s="34"/>
      <c r="D643" s="2"/>
      <c r="E643" s="2"/>
      <c r="F643" s="2"/>
      <c r="G643" s="2"/>
      <c r="H643" s="2"/>
      <c r="I643" s="13" t="str">
        <f>IFERROR(IF(SEARCH(Searchbox,MasterTable[[#This Row],[Name]]),(1-(ROW()/10000)),""),"")</f>
        <v/>
      </c>
      <c r="J643" s="14" t="str">
        <f>IFERROR(RANK(MasterTable[[#This Row],[Search Value]],MasterTable[Search Value],0),"")</f>
        <v/>
      </c>
    </row>
    <row r="644" spans="2:10" ht="29.25" customHeight="1" x14ac:dyDescent="0.2">
      <c r="B644" s="34"/>
      <c r="C644" s="34"/>
      <c r="D644" s="2"/>
      <c r="E644" s="2"/>
      <c r="F644" s="2"/>
      <c r="G644" s="2"/>
      <c r="H644" s="2"/>
      <c r="I644" s="13" t="str">
        <f>IFERROR(IF(SEARCH(Searchbox,MasterTable[[#This Row],[Name]]),(1-(ROW()/10000)),""),"")</f>
        <v/>
      </c>
      <c r="J644" s="14" t="str">
        <f>IFERROR(RANK(MasterTable[[#This Row],[Search Value]],MasterTable[Search Value],0),"")</f>
        <v/>
      </c>
    </row>
    <row r="645" spans="2:10" ht="29.25" customHeight="1" x14ac:dyDescent="0.2">
      <c r="B645" s="34"/>
      <c r="C645" s="34"/>
      <c r="D645" s="2"/>
      <c r="E645" s="2"/>
      <c r="F645" s="2"/>
      <c r="G645" s="2"/>
      <c r="H645" s="2"/>
      <c r="I645" s="13" t="str">
        <f>IFERROR(IF(SEARCH(Searchbox,MasterTable[[#This Row],[Name]]),(1-(ROW()/10000)),""),"")</f>
        <v/>
      </c>
      <c r="J645" s="14" t="str">
        <f>IFERROR(RANK(MasterTable[[#This Row],[Search Value]],MasterTable[Search Value],0),"")</f>
        <v/>
      </c>
    </row>
    <row r="646" spans="2:10" ht="29.25" customHeight="1" x14ac:dyDescent="0.2">
      <c r="B646" s="34"/>
      <c r="C646" s="34"/>
      <c r="D646" s="2"/>
      <c r="E646" s="2"/>
      <c r="F646" s="2"/>
      <c r="G646" s="2"/>
      <c r="H646" s="2"/>
      <c r="I646" s="13" t="str">
        <f>IFERROR(IF(SEARCH(Searchbox,MasterTable[[#This Row],[Name]]),(1-(ROW()/10000)),""),"")</f>
        <v/>
      </c>
      <c r="J646" s="14" t="str">
        <f>IFERROR(RANK(MasterTable[[#This Row],[Search Value]],MasterTable[Search Value],0),"")</f>
        <v/>
      </c>
    </row>
    <row r="647" spans="2:10" ht="29.25" customHeight="1" x14ac:dyDescent="0.2">
      <c r="B647" s="34"/>
      <c r="C647" s="34"/>
      <c r="D647" s="2"/>
      <c r="E647" s="2"/>
      <c r="F647" s="2"/>
      <c r="G647" s="2"/>
      <c r="H647" s="2"/>
      <c r="I647" s="13" t="str">
        <f>IFERROR(IF(SEARCH(Searchbox,MasterTable[[#This Row],[Name]]),(1-(ROW()/10000)),""),"")</f>
        <v/>
      </c>
      <c r="J647" s="14" t="str">
        <f>IFERROR(RANK(MasterTable[[#This Row],[Search Value]],MasterTable[Search Value],0),"")</f>
        <v/>
      </c>
    </row>
    <row r="648" spans="2:10" ht="29.25" customHeight="1" x14ac:dyDescent="0.2">
      <c r="B648" s="34"/>
      <c r="C648" s="34"/>
      <c r="D648" s="2"/>
      <c r="E648" s="2"/>
      <c r="F648" s="2"/>
      <c r="G648" s="2"/>
      <c r="H648" s="2"/>
      <c r="I648" s="13" t="str">
        <f>IFERROR(IF(SEARCH(Searchbox,MasterTable[[#This Row],[Name]]),(1-(ROW()/10000)),""),"")</f>
        <v/>
      </c>
      <c r="J648" s="14" t="str">
        <f>IFERROR(RANK(MasterTable[[#This Row],[Search Value]],MasterTable[Search Value],0),"")</f>
        <v/>
      </c>
    </row>
    <row r="649" spans="2:10" ht="29.25" customHeight="1" x14ac:dyDescent="0.2">
      <c r="B649" s="34"/>
      <c r="C649" s="34"/>
      <c r="D649" s="2"/>
      <c r="E649" s="2"/>
      <c r="F649" s="2"/>
      <c r="G649" s="2"/>
      <c r="H649" s="2"/>
      <c r="I649" s="13" t="str">
        <f>IFERROR(IF(SEARCH(Searchbox,MasterTable[[#This Row],[Name]]),(1-(ROW()/10000)),""),"")</f>
        <v/>
      </c>
      <c r="J649" s="14" t="str">
        <f>IFERROR(RANK(MasterTable[[#This Row],[Search Value]],MasterTable[Search Value],0),"")</f>
        <v/>
      </c>
    </row>
    <row r="650" spans="2:10" ht="29.25" customHeight="1" x14ac:dyDescent="0.2">
      <c r="B650" s="34"/>
      <c r="C650" s="34"/>
      <c r="D650" s="2"/>
      <c r="E650" s="2"/>
      <c r="F650" s="2"/>
      <c r="G650" s="2"/>
      <c r="H650" s="2"/>
      <c r="I650" s="13" t="str">
        <f>IFERROR(IF(SEARCH(Searchbox,MasterTable[[#This Row],[Name]]),(1-(ROW()/10000)),""),"")</f>
        <v/>
      </c>
      <c r="J650" s="14" t="str">
        <f>IFERROR(RANK(MasterTable[[#This Row],[Search Value]],MasterTable[Search Value],0),"")</f>
        <v/>
      </c>
    </row>
    <row r="651" spans="2:10" ht="29.25" customHeight="1" x14ac:dyDescent="0.2">
      <c r="B651" s="34"/>
      <c r="C651" s="34"/>
      <c r="D651" s="2"/>
      <c r="E651" s="2"/>
      <c r="F651" s="2"/>
      <c r="G651" s="2"/>
      <c r="H651" s="2"/>
      <c r="I651" s="13" t="str">
        <f>IFERROR(IF(SEARCH(Searchbox,MasterTable[[#This Row],[Name]]),(1-(ROW()/10000)),""),"")</f>
        <v/>
      </c>
      <c r="J651" s="14" t="str">
        <f>IFERROR(RANK(MasterTable[[#This Row],[Search Value]],MasterTable[Search Value],0),"")</f>
        <v/>
      </c>
    </row>
    <row r="652" spans="2:10" ht="29.25" customHeight="1" x14ac:dyDescent="0.2">
      <c r="B652" s="34"/>
      <c r="C652" s="34"/>
      <c r="D652" s="2"/>
      <c r="E652" s="2"/>
      <c r="F652" s="2"/>
      <c r="G652" s="2"/>
      <c r="H652" s="2"/>
      <c r="I652" s="13" t="str">
        <f>IFERROR(IF(SEARCH(Searchbox,MasterTable[[#This Row],[Name]]),(1-(ROW()/10000)),""),"")</f>
        <v/>
      </c>
      <c r="J652" s="14" t="str">
        <f>IFERROR(RANK(MasterTable[[#This Row],[Search Value]],MasterTable[Search Value],0),"")</f>
        <v/>
      </c>
    </row>
    <row r="653" spans="2:10" ht="29.25" customHeight="1" x14ac:dyDescent="0.2">
      <c r="B653" s="34"/>
      <c r="C653" s="34"/>
      <c r="D653" s="2"/>
      <c r="E653" s="2"/>
      <c r="F653" s="2"/>
      <c r="G653" s="2"/>
      <c r="H653" s="2"/>
      <c r="I653" s="13" t="str">
        <f>IFERROR(IF(SEARCH(Searchbox,MasterTable[[#This Row],[Name]]),(1-(ROW()/10000)),""),"")</f>
        <v/>
      </c>
      <c r="J653" s="14" t="str">
        <f>IFERROR(RANK(MasterTable[[#This Row],[Search Value]],MasterTable[Search Value],0),"")</f>
        <v/>
      </c>
    </row>
    <row r="654" spans="2:10" ht="29.25" customHeight="1" x14ac:dyDescent="0.2">
      <c r="B654" s="34"/>
      <c r="C654" s="34"/>
      <c r="D654" s="2"/>
      <c r="E654" s="2"/>
      <c r="F654" s="2"/>
      <c r="G654" s="2"/>
      <c r="H654" s="2"/>
      <c r="I654" s="13" t="str">
        <f>IFERROR(IF(SEARCH(Searchbox,MasterTable[[#This Row],[Name]]),(1-(ROW()/10000)),""),"")</f>
        <v/>
      </c>
      <c r="J654" s="14" t="str">
        <f>IFERROR(RANK(MasterTable[[#This Row],[Search Value]],MasterTable[Search Value],0),"")</f>
        <v/>
      </c>
    </row>
    <row r="655" spans="2:10" ht="29.25" customHeight="1" x14ac:dyDescent="0.2">
      <c r="B655" s="34"/>
      <c r="C655" s="34"/>
      <c r="D655" s="2"/>
      <c r="E655" s="2"/>
      <c r="F655" s="2"/>
      <c r="G655" s="2"/>
      <c r="H655" s="2"/>
      <c r="I655" s="13" t="str">
        <f>IFERROR(IF(SEARCH(Searchbox,MasterTable[[#This Row],[Name]]),(1-(ROW()/10000)),""),"")</f>
        <v/>
      </c>
      <c r="J655" s="14" t="str">
        <f>IFERROR(RANK(MasterTable[[#This Row],[Search Value]],MasterTable[Search Value],0),"")</f>
        <v/>
      </c>
    </row>
    <row r="656" spans="2:10" ht="29.25" customHeight="1" x14ac:dyDescent="0.2">
      <c r="B656" s="34"/>
      <c r="C656" s="34"/>
      <c r="D656" s="2"/>
      <c r="E656" s="2"/>
      <c r="F656" s="2"/>
      <c r="G656" s="2"/>
      <c r="H656" s="2"/>
      <c r="I656" s="13" t="str">
        <f>IFERROR(IF(SEARCH(Searchbox,MasterTable[[#This Row],[Name]]),(1-(ROW()/10000)),""),"")</f>
        <v/>
      </c>
      <c r="J656" s="14" t="str">
        <f>IFERROR(RANK(MasterTable[[#This Row],[Search Value]],MasterTable[Search Value],0),"")</f>
        <v/>
      </c>
    </row>
    <row r="657" spans="2:10" ht="29.25" customHeight="1" x14ac:dyDescent="0.2">
      <c r="B657" s="34"/>
      <c r="C657" s="34"/>
      <c r="D657" s="2"/>
      <c r="E657" s="2"/>
      <c r="F657" s="2"/>
      <c r="G657" s="2"/>
      <c r="H657" s="2"/>
      <c r="I657" s="13" t="str">
        <f>IFERROR(IF(SEARCH(Searchbox,MasterTable[[#This Row],[Name]]),(1-(ROW()/10000)),""),"")</f>
        <v/>
      </c>
      <c r="J657" s="14" t="str">
        <f>IFERROR(RANK(MasterTable[[#This Row],[Search Value]],MasterTable[Search Value],0),"")</f>
        <v/>
      </c>
    </row>
    <row r="658" spans="2:10" ht="29.25" customHeight="1" x14ac:dyDescent="0.2">
      <c r="B658" s="34"/>
      <c r="C658" s="34"/>
      <c r="D658" s="2"/>
      <c r="E658" s="2"/>
      <c r="F658" s="2"/>
      <c r="G658" s="2"/>
      <c r="H658" s="2"/>
      <c r="I658" s="13" t="str">
        <f>IFERROR(IF(SEARCH(Searchbox,MasterTable[[#This Row],[Name]]),(1-(ROW()/10000)),""),"")</f>
        <v/>
      </c>
      <c r="J658" s="14" t="str">
        <f>IFERROR(RANK(MasterTable[[#This Row],[Search Value]],MasterTable[Search Value],0),"")</f>
        <v/>
      </c>
    </row>
    <row r="659" spans="2:10" ht="29.25" customHeight="1" x14ac:dyDescent="0.2">
      <c r="B659" s="34"/>
      <c r="C659" s="34"/>
      <c r="D659" s="2"/>
      <c r="E659" s="2"/>
      <c r="F659" s="2"/>
      <c r="G659" s="2"/>
      <c r="H659" s="2"/>
      <c r="I659" s="13" t="str">
        <f>IFERROR(IF(SEARCH(Searchbox,MasterTable[[#This Row],[Name]]),(1-(ROW()/10000)),""),"")</f>
        <v/>
      </c>
      <c r="J659" s="14" t="str">
        <f>IFERROR(RANK(MasterTable[[#This Row],[Search Value]],MasterTable[Search Value],0),"")</f>
        <v/>
      </c>
    </row>
    <row r="660" spans="2:10" ht="29.25" customHeight="1" x14ac:dyDescent="0.2">
      <c r="B660" s="34"/>
      <c r="C660" s="34"/>
      <c r="D660" s="2"/>
      <c r="E660" s="2"/>
      <c r="F660" s="2"/>
      <c r="G660" s="2"/>
      <c r="H660" s="2"/>
      <c r="I660" s="13" t="str">
        <f>IFERROR(IF(SEARCH(Searchbox,MasterTable[[#This Row],[Name]]),(1-(ROW()/10000)),""),"")</f>
        <v/>
      </c>
      <c r="J660" s="14" t="str">
        <f>IFERROR(RANK(MasterTable[[#This Row],[Search Value]],MasterTable[Search Value],0),"")</f>
        <v/>
      </c>
    </row>
    <row r="661" spans="2:10" ht="29.25" customHeight="1" x14ac:dyDescent="0.2">
      <c r="B661" s="34"/>
      <c r="C661" s="34"/>
      <c r="D661" s="2"/>
      <c r="E661" s="2"/>
      <c r="F661" s="2"/>
      <c r="G661" s="2"/>
      <c r="H661" s="2"/>
      <c r="I661" s="13" t="str">
        <f>IFERROR(IF(SEARCH(Searchbox,MasterTable[[#This Row],[Name]]),(1-(ROW()/10000)),""),"")</f>
        <v/>
      </c>
      <c r="J661" s="14" t="str">
        <f>IFERROR(RANK(MasterTable[[#This Row],[Search Value]],MasterTable[Search Value],0),"")</f>
        <v/>
      </c>
    </row>
    <row r="662" spans="2:10" ht="29.25" customHeight="1" x14ac:dyDescent="0.2">
      <c r="B662" s="34"/>
      <c r="C662" s="34"/>
      <c r="D662" s="2"/>
      <c r="E662" s="2"/>
      <c r="F662" s="2"/>
      <c r="G662" s="2"/>
      <c r="H662" s="2"/>
      <c r="I662" s="13" t="str">
        <f>IFERROR(IF(SEARCH(Searchbox,MasterTable[[#This Row],[Name]]),(1-(ROW()/10000)),""),"")</f>
        <v/>
      </c>
      <c r="J662" s="14" t="str">
        <f>IFERROR(RANK(MasterTable[[#This Row],[Search Value]],MasterTable[Search Value],0),"")</f>
        <v/>
      </c>
    </row>
    <row r="663" spans="2:10" ht="29.25" customHeight="1" x14ac:dyDescent="0.2">
      <c r="B663" s="34"/>
      <c r="C663" s="34"/>
      <c r="D663" s="2"/>
      <c r="E663" s="2"/>
      <c r="F663" s="2"/>
      <c r="G663" s="2"/>
      <c r="H663" s="2"/>
      <c r="I663" s="13" t="str">
        <f>IFERROR(IF(SEARCH(Searchbox,MasterTable[[#This Row],[Name]]),(1-(ROW()/10000)),""),"")</f>
        <v/>
      </c>
      <c r="J663" s="14" t="str">
        <f>IFERROR(RANK(MasterTable[[#This Row],[Search Value]],MasterTable[Search Value],0),"")</f>
        <v/>
      </c>
    </row>
    <row r="664" spans="2:10" ht="29.25" customHeight="1" x14ac:dyDescent="0.2">
      <c r="B664" s="34"/>
      <c r="C664" s="34"/>
      <c r="D664" s="2"/>
      <c r="E664" s="2"/>
      <c r="F664" s="2"/>
      <c r="G664" s="2"/>
      <c r="H664" s="2"/>
      <c r="I664" s="13" t="str">
        <f>IFERROR(IF(SEARCH(Searchbox,MasterTable[[#This Row],[Name]]),(1-(ROW()/10000)),""),"")</f>
        <v/>
      </c>
      <c r="J664" s="14" t="str">
        <f>IFERROR(RANK(MasterTable[[#This Row],[Search Value]],MasterTable[Search Value],0),"")</f>
        <v/>
      </c>
    </row>
    <row r="665" spans="2:10" ht="29.25" customHeight="1" x14ac:dyDescent="0.2">
      <c r="B665" s="34"/>
      <c r="C665" s="34"/>
      <c r="D665" s="2"/>
      <c r="E665" s="2"/>
      <c r="F665" s="2"/>
      <c r="G665" s="2"/>
      <c r="H665" s="2"/>
      <c r="I665" s="13" t="str">
        <f>IFERROR(IF(SEARCH(Searchbox,MasterTable[[#This Row],[Name]]),(1-(ROW()/10000)),""),"")</f>
        <v/>
      </c>
      <c r="J665" s="14" t="str">
        <f>IFERROR(RANK(MasterTable[[#This Row],[Search Value]],MasterTable[Search Value],0),"")</f>
        <v/>
      </c>
    </row>
    <row r="666" spans="2:10" ht="29.25" customHeight="1" x14ac:dyDescent="0.2">
      <c r="B666" s="34"/>
      <c r="C666" s="34"/>
      <c r="D666" s="2"/>
      <c r="E666" s="2"/>
      <c r="F666" s="2"/>
      <c r="G666" s="2"/>
      <c r="H666" s="2"/>
      <c r="I666" s="13" t="str">
        <f>IFERROR(IF(SEARCH(Searchbox,MasterTable[[#This Row],[Name]]),(1-(ROW()/10000)),""),"")</f>
        <v/>
      </c>
      <c r="J666" s="14" t="str">
        <f>IFERROR(RANK(MasterTable[[#This Row],[Search Value]],MasterTable[Search Value],0),"")</f>
        <v/>
      </c>
    </row>
    <row r="667" spans="2:10" ht="29.25" customHeight="1" x14ac:dyDescent="0.2">
      <c r="B667" s="34"/>
      <c r="C667" s="34"/>
      <c r="D667" s="2"/>
      <c r="E667" s="2"/>
      <c r="F667" s="2"/>
      <c r="G667" s="2"/>
      <c r="H667" s="2"/>
      <c r="I667" s="13" t="str">
        <f>IFERROR(IF(SEARCH(Searchbox,MasterTable[[#This Row],[Name]]),(1-(ROW()/10000)),""),"")</f>
        <v/>
      </c>
      <c r="J667" s="14" t="str">
        <f>IFERROR(RANK(MasterTable[[#This Row],[Search Value]],MasterTable[Search Value],0),"")</f>
        <v/>
      </c>
    </row>
    <row r="668" spans="2:10" ht="29.25" customHeight="1" x14ac:dyDescent="0.2">
      <c r="B668" s="34"/>
      <c r="C668" s="34"/>
      <c r="D668" s="2"/>
      <c r="E668" s="2"/>
      <c r="F668" s="2"/>
      <c r="G668" s="2"/>
      <c r="H668" s="2"/>
      <c r="I668" s="13" t="str">
        <f>IFERROR(IF(SEARCH(Searchbox,MasterTable[[#This Row],[Name]]),(1-(ROW()/10000)),""),"")</f>
        <v/>
      </c>
      <c r="J668" s="14" t="str">
        <f>IFERROR(RANK(MasterTable[[#This Row],[Search Value]],MasterTable[Search Value],0),"")</f>
        <v/>
      </c>
    </row>
    <row r="669" spans="2:10" ht="29.25" customHeight="1" x14ac:dyDescent="0.2">
      <c r="B669" s="34"/>
      <c r="C669" s="34"/>
      <c r="D669" s="2"/>
      <c r="E669" s="2"/>
      <c r="F669" s="2"/>
      <c r="G669" s="2"/>
      <c r="H669" s="2"/>
      <c r="I669" s="13" t="str">
        <f>IFERROR(IF(SEARCH(Searchbox,MasterTable[[#This Row],[Name]]),(1-(ROW()/10000)),""),"")</f>
        <v/>
      </c>
      <c r="J669" s="14" t="str">
        <f>IFERROR(RANK(MasterTable[[#This Row],[Search Value]],MasterTable[Search Value],0),"")</f>
        <v/>
      </c>
    </row>
    <row r="670" spans="2:10" ht="29.25" customHeight="1" x14ac:dyDescent="0.2">
      <c r="B670" s="34"/>
      <c r="C670" s="34"/>
      <c r="D670" s="2"/>
      <c r="E670" s="2"/>
      <c r="F670" s="2"/>
      <c r="G670" s="2"/>
      <c r="H670" s="2"/>
      <c r="I670" s="13" t="str">
        <f>IFERROR(IF(SEARCH(Searchbox,MasterTable[[#This Row],[Name]]),(1-(ROW()/10000)),""),"")</f>
        <v/>
      </c>
      <c r="J670" s="14" t="str">
        <f>IFERROR(RANK(MasterTable[[#This Row],[Search Value]],MasterTable[Search Value],0),"")</f>
        <v/>
      </c>
    </row>
    <row r="671" spans="2:10" ht="29.25" customHeight="1" x14ac:dyDescent="0.2">
      <c r="B671" s="34"/>
      <c r="C671" s="34"/>
      <c r="D671" s="2"/>
      <c r="E671" s="2"/>
      <c r="F671" s="2"/>
      <c r="G671" s="2"/>
      <c r="H671" s="2"/>
      <c r="I671" s="13" t="str">
        <f>IFERROR(IF(SEARCH(Searchbox,MasterTable[[#This Row],[Name]]),(1-(ROW()/10000)),""),"")</f>
        <v/>
      </c>
      <c r="J671" s="14" t="str">
        <f>IFERROR(RANK(MasterTable[[#This Row],[Search Value]],MasterTable[Search Value],0),"")</f>
        <v/>
      </c>
    </row>
    <row r="672" spans="2:10" ht="29.25" customHeight="1" x14ac:dyDescent="0.2">
      <c r="B672" s="34"/>
      <c r="C672" s="34"/>
      <c r="D672" s="2"/>
      <c r="E672" s="2"/>
      <c r="F672" s="2"/>
      <c r="G672" s="2"/>
      <c r="H672" s="2"/>
      <c r="I672" s="13" t="str">
        <f>IFERROR(IF(SEARCH(Searchbox,MasterTable[[#This Row],[Name]]),(1-(ROW()/10000)),""),"")</f>
        <v/>
      </c>
      <c r="J672" s="14" t="str">
        <f>IFERROR(RANK(MasterTable[[#This Row],[Search Value]],MasterTable[Search Value],0),"")</f>
        <v/>
      </c>
    </row>
    <row r="673" spans="2:10" ht="29.25" customHeight="1" x14ac:dyDescent="0.2">
      <c r="B673" s="34"/>
      <c r="C673" s="34"/>
      <c r="D673" s="2"/>
      <c r="E673" s="2"/>
      <c r="F673" s="2"/>
      <c r="G673" s="2"/>
      <c r="H673" s="2"/>
      <c r="I673" s="13" t="str">
        <f>IFERROR(IF(SEARCH(Searchbox,MasterTable[[#This Row],[Name]]),(1-(ROW()/10000)),""),"")</f>
        <v/>
      </c>
      <c r="J673" s="14" t="str">
        <f>IFERROR(RANK(MasterTable[[#This Row],[Search Value]],MasterTable[Search Value],0),"")</f>
        <v/>
      </c>
    </row>
    <row r="674" spans="2:10" ht="29.25" customHeight="1" x14ac:dyDescent="0.2">
      <c r="B674" s="34"/>
      <c r="C674" s="34"/>
      <c r="D674" s="2"/>
      <c r="E674" s="2"/>
      <c r="F674" s="2"/>
      <c r="G674" s="2"/>
      <c r="H674" s="2"/>
      <c r="I674" s="13" t="str">
        <f>IFERROR(IF(SEARCH(Searchbox,MasterTable[[#This Row],[Name]]),(1-(ROW()/10000)),""),"")</f>
        <v/>
      </c>
      <c r="J674" s="14" t="str">
        <f>IFERROR(RANK(MasterTable[[#This Row],[Search Value]],MasterTable[Search Value],0),"")</f>
        <v/>
      </c>
    </row>
    <row r="675" spans="2:10" ht="29.25" customHeight="1" x14ac:dyDescent="0.2">
      <c r="B675" s="34"/>
      <c r="C675" s="34"/>
      <c r="D675" s="2"/>
      <c r="E675" s="2"/>
      <c r="F675" s="2"/>
      <c r="G675" s="2"/>
      <c r="H675" s="2"/>
      <c r="I675" s="13" t="str">
        <f>IFERROR(IF(SEARCH(Searchbox,MasterTable[[#This Row],[Name]]),(1-(ROW()/10000)),""),"")</f>
        <v/>
      </c>
      <c r="J675" s="14" t="str">
        <f>IFERROR(RANK(MasterTable[[#This Row],[Search Value]],MasterTable[Search Value],0),"")</f>
        <v/>
      </c>
    </row>
    <row r="676" spans="2:10" ht="29.25" customHeight="1" x14ac:dyDescent="0.2">
      <c r="B676" s="34"/>
      <c r="C676" s="34"/>
      <c r="D676" s="2"/>
      <c r="E676" s="2"/>
      <c r="F676" s="2"/>
      <c r="G676" s="2"/>
      <c r="H676" s="2"/>
      <c r="I676" s="13" t="str">
        <f>IFERROR(IF(SEARCH(Searchbox,MasterTable[[#This Row],[Name]]),(1-(ROW()/10000)),""),"")</f>
        <v/>
      </c>
      <c r="J676" s="14" t="str">
        <f>IFERROR(RANK(MasterTable[[#This Row],[Search Value]],MasterTable[Search Value],0),"")</f>
        <v/>
      </c>
    </row>
    <row r="677" spans="2:10" ht="29.25" customHeight="1" x14ac:dyDescent="0.2">
      <c r="B677" s="34"/>
      <c r="C677" s="34"/>
      <c r="D677" s="2"/>
      <c r="E677" s="2"/>
      <c r="F677" s="2"/>
      <c r="G677" s="2"/>
      <c r="H677" s="2"/>
      <c r="I677" s="13" t="str">
        <f>IFERROR(IF(SEARCH(Searchbox,MasterTable[[#This Row],[Name]]),(1-(ROW()/10000)),""),"")</f>
        <v/>
      </c>
      <c r="J677" s="14" t="str">
        <f>IFERROR(RANK(MasterTable[[#This Row],[Search Value]],MasterTable[Search Value],0),"")</f>
        <v/>
      </c>
    </row>
    <row r="678" spans="2:10" ht="29.25" customHeight="1" x14ac:dyDescent="0.2">
      <c r="B678" s="34"/>
      <c r="C678" s="34"/>
      <c r="D678" s="2"/>
      <c r="E678" s="2"/>
      <c r="F678" s="2"/>
      <c r="G678" s="2"/>
      <c r="H678" s="2"/>
      <c r="I678" s="13" t="str">
        <f>IFERROR(IF(SEARCH(Searchbox,MasterTable[[#This Row],[Name]]),(1-(ROW()/10000)),""),"")</f>
        <v/>
      </c>
      <c r="J678" s="14" t="str">
        <f>IFERROR(RANK(MasterTable[[#This Row],[Search Value]],MasterTable[Search Value],0),"")</f>
        <v/>
      </c>
    </row>
    <row r="679" spans="2:10" ht="29.25" customHeight="1" x14ac:dyDescent="0.2">
      <c r="B679" s="34"/>
      <c r="C679" s="34"/>
      <c r="D679" s="2"/>
      <c r="E679" s="2"/>
      <c r="F679" s="2"/>
      <c r="G679" s="2"/>
      <c r="H679" s="2"/>
      <c r="I679" s="13" t="str">
        <f>IFERROR(IF(SEARCH(Searchbox,MasterTable[[#This Row],[Name]]),(1-(ROW()/10000)),""),"")</f>
        <v/>
      </c>
      <c r="J679" s="14" t="str">
        <f>IFERROR(RANK(MasterTable[[#This Row],[Search Value]],MasterTable[Search Value],0),"")</f>
        <v/>
      </c>
    </row>
    <row r="680" spans="2:10" ht="29.25" customHeight="1" x14ac:dyDescent="0.2">
      <c r="B680" s="34"/>
      <c r="C680" s="34"/>
      <c r="D680" s="2"/>
      <c r="E680" s="2"/>
      <c r="F680" s="2"/>
      <c r="G680" s="2"/>
      <c r="H680" s="2"/>
      <c r="I680" s="13" t="str">
        <f>IFERROR(IF(SEARCH(Searchbox,MasterTable[[#This Row],[Name]]),(1-(ROW()/10000)),""),"")</f>
        <v/>
      </c>
      <c r="J680" s="14" t="str">
        <f>IFERROR(RANK(MasterTable[[#This Row],[Search Value]],MasterTable[Search Value],0),"")</f>
        <v/>
      </c>
    </row>
    <row r="681" spans="2:10" ht="29.25" customHeight="1" x14ac:dyDescent="0.2">
      <c r="B681" s="34"/>
      <c r="C681" s="34"/>
      <c r="D681" s="2"/>
      <c r="E681" s="2"/>
      <c r="F681" s="2"/>
      <c r="G681" s="2"/>
      <c r="H681" s="2"/>
      <c r="I681" s="13" t="str">
        <f>IFERROR(IF(SEARCH(Searchbox,MasterTable[[#This Row],[Name]]),(1-(ROW()/10000)),""),"")</f>
        <v/>
      </c>
      <c r="J681" s="14" t="str">
        <f>IFERROR(RANK(MasterTable[[#This Row],[Search Value]],MasterTable[Search Value],0),"")</f>
        <v/>
      </c>
    </row>
    <row r="682" spans="2:10" ht="29.25" customHeight="1" x14ac:dyDescent="0.2">
      <c r="B682" s="34"/>
      <c r="C682" s="34"/>
      <c r="D682" s="2"/>
      <c r="E682" s="2"/>
      <c r="F682" s="2"/>
      <c r="G682" s="2"/>
      <c r="H682" s="2"/>
      <c r="I682" s="13" t="str">
        <f>IFERROR(IF(SEARCH(Searchbox,MasterTable[[#This Row],[Name]]),(1-(ROW()/10000)),""),"")</f>
        <v/>
      </c>
      <c r="J682" s="14" t="str">
        <f>IFERROR(RANK(MasterTable[[#This Row],[Search Value]],MasterTable[Search Value],0),"")</f>
        <v/>
      </c>
    </row>
    <row r="683" spans="2:10" ht="29.25" customHeight="1" x14ac:dyDescent="0.2">
      <c r="B683" s="34"/>
      <c r="C683" s="34"/>
      <c r="D683" s="2"/>
      <c r="E683" s="2"/>
      <c r="F683" s="2"/>
      <c r="G683" s="2"/>
      <c r="H683" s="2"/>
      <c r="I683" s="13" t="str">
        <f>IFERROR(IF(SEARCH(Searchbox,MasterTable[[#This Row],[Name]]),(1-(ROW()/10000)),""),"")</f>
        <v/>
      </c>
      <c r="J683" s="14" t="str">
        <f>IFERROR(RANK(MasterTable[[#This Row],[Search Value]],MasterTable[Search Value],0),"")</f>
        <v/>
      </c>
    </row>
    <row r="684" spans="2:10" ht="29.25" customHeight="1" x14ac:dyDescent="0.2">
      <c r="B684" s="34"/>
      <c r="C684" s="34"/>
      <c r="D684" s="2"/>
      <c r="E684" s="2"/>
      <c r="F684" s="2"/>
      <c r="G684" s="2"/>
      <c r="H684" s="2"/>
      <c r="I684" s="13" t="str">
        <f>IFERROR(IF(SEARCH(Searchbox,MasterTable[[#This Row],[Name]]),(1-(ROW()/10000)),""),"")</f>
        <v/>
      </c>
      <c r="J684" s="14" t="str">
        <f>IFERROR(RANK(MasterTable[[#This Row],[Search Value]],MasterTable[Search Value],0),"")</f>
        <v/>
      </c>
    </row>
    <row r="685" spans="2:10" ht="29.25" customHeight="1" x14ac:dyDescent="0.2">
      <c r="B685" s="34"/>
      <c r="C685" s="34"/>
      <c r="D685" s="2"/>
      <c r="E685" s="2"/>
      <c r="F685" s="2"/>
      <c r="G685" s="2"/>
      <c r="H685" s="2"/>
      <c r="I685" s="13" t="str">
        <f>IFERROR(IF(SEARCH(Searchbox,MasterTable[[#This Row],[Name]]),(1-(ROW()/10000)),""),"")</f>
        <v/>
      </c>
      <c r="J685" s="14" t="str">
        <f>IFERROR(RANK(MasterTable[[#This Row],[Search Value]],MasterTable[Search Value],0),"")</f>
        <v/>
      </c>
    </row>
    <row r="686" spans="2:10" ht="29.25" customHeight="1" x14ac:dyDescent="0.2">
      <c r="B686" s="34"/>
      <c r="C686" s="34"/>
      <c r="D686" s="2"/>
      <c r="E686" s="2"/>
      <c r="F686" s="2"/>
      <c r="G686" s="2"/>
      <c r="H686" s="2"/>
      <c r="I686" s="13" t="str">
        <f>IFERROR(IF(SEARCH(Searchbox,MasterTable[[#This Row],[Name]]),(1-(ROW()/10000)),""),"")</f>
        <v/>
      </c>
      <c r="J686" s="14" t="str">
        <f>IFERROR(RANK(MasterTable[[#This Row],[Search Value]],MasterTable[Search Value],0),"")</f>
        <v/>
      </c>
    </row>
    <row r="687" spans="2:10" ht="29.25" customHeight="1" x14ac:dyDescent="0.2">
      <c r="B687" s="34"/>
      <c r="C687" s="34"/>
      <c r="D687" s="2"/>
      <c r="E687" s="2"/>
      <c r="F687" s="2"/>
      <c r="G687" s="2"/>
      <c r="H687" s="2"/>
      <c r="I687" s="13" t="str">
        <f>IFERROR(IF(SEARCH(Searchbox,MasterTable[[#This Row],[Name]]),(1-(ROW()/10000)),""),"")</f>
        <v/>
      </c>
      <c r="J687" s="14" t="str">
        <f>IFERROR(RANK(MasterTable[[#This Row],[Search Value]],MasterTable[Search Value],0),"")</f>
        <v/>
      </c>
    </row>
    <row r="688" spans="2:10" ht="29.25" customHeight="1" x14ac:dyDescent="0.2">
      <c r="B688" s="34"/>
      <c r="C688" s="34"/>
      <c r="D688" s="2"/>
      <c r="E688" s="2"/>
      <c r="F688" s="2"/>
      <c r="G688" s="2"/>
      <c r="H688" s="2"/>
      <c r="I688" s="13" t="str">
        <f>IFERROR(IF(SEARCH(Searchbox,MasterTable[[#This Row],[Name]]),(1-(ROW()/10000)),""),"")</f>
        <v/>
      </c>
      <c r="J688" s="14" t="str">
        <f>IFERROR(RANK(MasterTable[[#This Row],[Search Value]],MasterTable[Search Value],0),"")</f>
        <v/>
      </c>
    </row>
    <row r="689" spans="2:10" ht="29.25" customHeight="1" x14ac:dyDescent="0.2">
      <c r="B689" s="34"/>
      <c r="C689" s="34"/>
      <c r="D689" s="2"/>
      <c r="E689" s="2"/>
      <c r="F689" s="2"/>
      <c r="G689" s="2"/>
      <c r="H689" s="2"/>
      <c r="I689" s="13" t="str">
        <f>IFERROR(IF(SEARCH(Searchbox,MasterTable[[#This Row],[Name]]),(1-(ROW()/10000)),""),"")</f>
        <v/>
      </c>
      <c r="J689" s="14" t="str">
        <f>IFERROR(RANK(MasterTable[[#This Row],[Search Value]],MasterTable[Search Value],0),"")</f>
        <v/>
      </c>
    </row>
    <row r="690" spans="2:10" ht="29.25" customHeight="1" x14ac:dyDescent="0.2">
      <c r="B690" s="34"/>
      <c r="C690" s="34"/>
      <c r="D690" s="2"/>
      <c r="E690" s="2"/>
      <c r="F690" s="2"/>
      <c r="G690" s="2"/>
      <c r="H690" s="2"/>
      <c r="I690" s="13" t="str">
        <f>IFERROR(IF(SEARCH(Searchbox,MasterTable[[#This Row],[Name]]),(1-(ROW()/10000)),""),"")</f>
        <v/>
      </c>
      <c r="J690" s="14" t="str">
        <f>IFERROR(RANK(MasterTable[[#This Row],[Search Value]],MasterTable[Search Value],0),"")</f>
        <v/>
      </c>
    </row>
    <row r="691" spans="2:10" ht="29.25" customHeight="1" x14ac:dyDescent="0.2">
      <c r="B691" s="34"/>
      <c r="C691" s="34"/>
      <c r="D691" s="2"/>
      <c r="E691" s="2"/>
      <c r="F691" s="2"/>
      <c r="G691" s="2"/>
      <c r="H691" s="2"/>
      <c r="I691" s="13" t="str">
        <f>IFERROR(IF(SEARCH(Searchbox,MasterTable[[#This Row],[Name]]),(1-(ROW()/10000)),""),"")</f>
        <v/>
      </c>
      <c r="J691" s="14" t="str">
        <f>IFERROR(RANK(MasterTable[[#This Row],[Search Value]],MasterTable[Search Value],0),"")</f>
        <v/>
      </c>
    </row>
    <row r="692" spans="2:10" ht="29.25" customHeight="1" x14ac:dyDescent="0.2">
      <c r="B692" s="34"/>
      <c r="C692" s="34"/>
      <c r="D692" s="2"/>
      <c r="E692" s="2"/>
      <c r="F692" s="2"/>
      <c r="G692" s="2"/>
      <c r="H692" s="2"/>
      <c r="I692" s="13" t="str">
        <f>IFERROR(IF(SEARCH(Searchbox,MasterTable[[#This Row],[Name]]),(1-(ROW()/10000)),""),"")</f>
        <v/>
      </c>
      <c r="J692" s="14" t="str">
        <f>IFERROR(RANK(MasterTable[[#This Row],[Search Value]],MasterTable[Search Value],0),"")</f>
        <v/>
      </c>
    </row>
    <row r="693" spans="2:10" ht="29.25" customHeight="1" x14ac:dyDescent="0.2">
      <c r="B693" s="34"/>
      <c r="C693" s="34"/>
      <c r="D693" s="2"/>
      <c r="E693" s="2"/>
      <c r="F693" s="2"/>
      <c r="G693" s="2"/>
      <c r="H693" s="2"/>
      <c r="I693" s="13" t="str">
        <f>IFERROR(IF(SEARCH(Searchbox,MasterTable[[#This Row],[Name]]),(1-(ROW()/10000)),""),"")</f>
        <v/>
      </c>
      <c r="J693" s="14" t="str">
        <f>IFERROR(RANK(MasterTable[[#This Row],[Search Value]],MasterTable[Search Value],0),"")</f>
        <v/>
      </c>
    </row>
    <row r="694" spans="2:10" ht="29.25" customHeight="1" x14ac:dyDescent="0.2">
      <c r="B694" s="34"/>
      <c r="C694" s="34"/>
      <c r="D694" s="2"/>
      <c r="E694" s="2"/>
      <c r="F694" s="2"/>
      <c r="G694" s="2"/>
      <c r="H694" s="2"/>
      <c r="I694" s="13" t="str">
        <f>IFERROR(IF(SEARCH(Searchbox,MasterTable[[#This Row],[Name]]),(1-(ROW()/10000)),""),"")</f>
        <v/>
      </c>
      <c r="J694" s="14" t="str">
        <f>IFERROR(RANK(MasterTable[[#This Row],[Search Value]],MasterTable[Search Value],0),"")</f>
        <v/>
      </c>
    </row>
    <row r="695" spans="2:10" ht="29.25" customHeight="1" x14ac:dyDescent="0.2">
      <c r="B695" s="34"/>
      <c r="C695" s="34"/>
      <c r="D695" s="2"/>
      <c r="E695" s="2"/>
      <c r="F695" s="2"/>
      <c r="G695" s="2"/>
      <c r="H695" s="2"/>
      <c r="I695" s="13" t="str">
        <f>IFERROR(IF(SEARCH(Searchbox,MasterTable[[#This Row],[Name]]),(1-(ROW()/10000)),""),"")</f>
        <v/>
      </c>
      <c r="J695" s="14" t="str">
        <f>IFERROR(RANK(MasterTable[[#This Row],[Search Value]],MasterTable[Search Value],0),"")</f>
        <v/>
      </c>
    </row>
    <row r="696" spans="2:10" ht="29.25" customHeight="1" x14ac:dyDescent="0.2">
      <c r="B696" s="34"/>
      <c r="C696" s="34"/>
      <c r="D696" s="2"/>
      <c r="E696" s="2"/>
      <c r="F696" s="2"/>
      <c r="G696" s="2"/>
      <c r="H696" s="2"/>
      <c r="I696" s="13" t="str">
        <f>IFERROR(IF(SEARCH(Searchbox,MasterTable[[#This Row],[Name]]),(1-(ROW()/10000)),""),"")</f>
        <v/>
      </c>
      <c r="J696" s="14" t="str">
        <f>IFERROR(RANK(MasterTable[[#This Row],[Search Value]],MasterTable[Search Value],0),"")</f>
        <v/>
      </c>
    </row>
    <row r="697" spans="2:10" ht="29.25" customHeight="1" x14ac:dyDescent="0.2">
      <c r="B697" s="34"/>
      <c r="C697" s="34"/>
      <c r="D697" s="2"/>
      <c r="E697" s="2"/>
      <c r="F697" s="2"/>
      <c r="G697" s="2"/>
      <c r="H697" s="2"/>
      <c r="I697" s="13" t="str">
        <f>IFERROR(IF(SEARCH(Searchbox,MasterTable[[#This Row],[Name]]),(1-(ROW()/10000)),""),"")</f>
        <v/>
      </c>
      <c r="J697" s="14" t="str">
        <f>IFERROR(RANK(MasterTable[[#This Row],[Search Value]],MasterTable[Search Value],0),"")</f>
        <v/>
      </c>
    </row>
    <row r="698" spans="2:10" ht="29.25" customHeight="1" x14ac:dyDescent="0.2">
      <c r="B698" s="34"/>
      <c r="C698" s="34"/>
      <c r="D698" s="2"/>
      <c r="E698" s="2"/>
      <c r="F698" s="2"/>
      <c r="G698" s="2"/>
      <c r="H698" s="2"/>
      <c r="I698" s="13" t="str">
        <f>IFERROR(IF(SEARCH(Searchbox,MasterTable[[#This Row],[Name]]),(1-(ROW()/10000)),""),"")</f>
        <v/>
      </c>
      <c r="J698" s="14" t="str">
        <f>IFERROR(RANK(MasterTable[[#This Row],[Search Value]],MasterTable[Search Value],0),"")</f>
        <v/>
      </c>
    </row>
    <row r="699" spans="2:10" ht="29.25" customHeight="1" x14ac:dyDescent="0.2">
      <c r="B699" s="34"/>
      <c r="C699" s="34"/>
      <c r="D699" s="2"/>
      <c r="E699" s="2"/>
      <c r="F699" s="2"/>
      <c r="G699" s="2"/>
      <c r="H699" s="2"/>
      <c r="I699" s="13" t="str">
        <f>IFERROR(IF(SEARCH(Searchbox,MasterTable[[#This Row],[Name]]),(1-(ROW()/10000)),""),"")</f>
        <v/>
      </c>
      <c r="J699" s="14" t="str">
        <f>IFERROR(RANK(MasterTable[[#This Row],[Search Value]],MasterTable[Search Value],0),"")</f>
        <v/>
      </c>
    </row>
    <row r="700" spans="2:10" ht="29.25" customHeight="1" x14ac:dyDescent="0.2">
      <c r="B700" s="34"/>
      <c r="C700" s="34"/>
      <c r="D700" s="2"/>
      <c r="E700" s="2"/>
      <c r="F700" s="2"/>
      <c r="G700" s="2"/>
      <c r="H700" s="2"/>
      <c r="I700" s="13" t="str">
        <f>IFERROR(IF(SEARCH(Searchbox,MasterTable[[#This Row],[Name]]),(1-(ROW()/10000)),""),"")</f>
        <v/>
      </c>
      <c r="J700" s="14" t="str">
        <f>IFERROR(RANK(MasterTable[[#This Row],[Search Value]],MasterTable[Search Value],0),"")</f>
        <v/>
      </c>
    </row>
    <row r="701" spans="2:10" ht="29.25" customHeight="1" x14ac:dyDescent="0.2">
      <c r="B701" s="34"/>
      <c r="C701" s="34"/>
      <c r="D701" s="2"/>
      <c r="E701" s="2"/>
      <c r="F701" s="2"/>
      <c r="G701" s="2"/>
      <c r="H701" s="2"/>
      <c r="I701" s="13" t="str">
        <f>IFERROR(IF(SEARCH(Searchbox,MasterTable[[#This Row],[Name]]),(1-(ROW()/10000)),""),"")</f>
        <v/>
      </c>
      <c r="J701" s="14" t="str">
        <f>IFERROR(RANK(MasterTable[[#This Row],[Search Value]],MasterTable[Search Value],0),"")</f>
        <v/>
      </c>
    </row>
    <row r="702" spans="2:10" ht="29.25" customHeight="1" x14ac:dyDescent="0.2">
      <c r="B702" s="34"/>
      <c r="C702" s="34"/>
      <c r="D702" s="2"/>
      <c r="E702" s="2"/>
      <c r="F702" s="2"/>
      <c r="G702" s="2"/>
      <c r="H702" s="2"/>
      <c r="I702" s="13" t="str">
        <f>IFERROR(IF(SEARCH(Searchbox,MasterTable[[#This Row],[Name]]),(1-(ROW()/10000)),""),"")</f>
        <v/>
      </c>
      <c r="J702" s="14" t="str">
        <f>IFERROR(RANK(MasterTable[[#This Row],[Search Value]],MasterTable[Search Value],0),"")</f>
        <v/>
      </c>
    </row>
    <row r="703" spans="2:10" ht="29.25" customHeight="1" x14ac:dyDescent="0.2">
      <c r="B703" s="34"/>
      <c r="C703" s="34"/>
      <c r="D703" s="2"/>
      <c r="E703" s="2"/>
      <c r="F703" s="2"/>
      <c r="G703" s="2"/>
      <c r="H703" s="2"/>
      <c r="I703" s="13" t="str">
        <f>IFERROR(IF(SEARCH(Searchbox,MasterTable[[#This Row],[Name]]),(1-(ROW()/10000)),""),"")</f>
        <v/>
      </c>
      <c r="J703" s="14" t="str">
        <f>IFERROR(RANK(MasterTable[[#This Row],[Search Value]],MasterTable[Search Value],0),"")</f>
        <v/>
      </c>
    </row>
    <row r="704" spans="2:10" ht="29.25" customHeight="1" x14ac:dyDescent="0.2">
      <c r="B704" s="34"/>
      <c r="C704" s="34"/>
      <c r="D704" s="2"/>
      <c r="E704" s="2"/>
      <c r="F704" s="2"/>
      <c r="G704" s="2"/>
      <c r="H704" s="2"/>
      <c r="I704" s="13" t="str">
        <f>IFERROR(IF(SEARCH(Searchbox,MasterTable[[#This Row],[Name]]),(1-(ROW()/10000)),""),"")</f>
        <v/>
      </c>
      <c r="J704" s="14" t="str">
        <f>IFERROR(RANK(MasterTable[[#This Row],[Search Value]],MasterTable[Search Value],0),"")</f>
        <v/>
      </c>
    </row>
    <row r="705" spans="2:10" ht="29.25" customHeight="1" x14ac:dyDescent="0.2">
      <c r="B705" s="34"/>
      <c r="C705" s="34"/>
      <c r="D705" s="2"/>
      <c r="E705" s="2"/>
      <c r="F705" s="2"/>
      <c r="G705" s="2"/>
      <c r="H705" s="2"/>
      <c r="I705" s="13" t="str">
        <f>IFERROR(IF(SEARCH(Searchbox,MasterTable[[#This Row],[Name]]),(1-(ROW()/10000)),""),"")</f>
        <v/>
      </c>
      <c r="J705" s="14" t="str">
        <f>IFERROR(RANK(MasterTable[[#This Row],[Search Value]],MasterTable[Search Value],0),"")</f>
        <v/>
      </c>
    </row>
    <row r="706" spans="2:10" ht="29.25" customHeight="1" x14ac:dyDescent="0.2">
      <c r="B706" s="34"/>
      <c r="C706" s="34"/>
      <c r="D706" s="2"/>
      <c r="E706" s="2"/>
      <c r="F706" s="2"/>
      <c r="G706" s="2"/>
      <c r="H706" s="2"/>
      <c r="I706" s="13" t="str">
        <f>IFERROR(IF(SEARCH(Searchbox,MasterTable[[#This Row],[Name]]),(1-(ROW()/10000)),""),"")</f>
        <v/>
      </c>
      <c r="J706" s="14" t="str">
        <f>IFERROR(RANK(MasterTable[[#This Row],[Search Value]],MasterTable[Search Value],0),"")</f>
        <v/>
      </c>
    </row>
    <row r="707" spans="2:10" ht="29.25" customHeight="1" x14ac:dyDescent="0.2">
      <c r="B707" s="34"/>
      <c r="C707" s="34"/>
      <c r="D707" s="2"/>
      <c r="E707" s="2"/>
      <c r="F707" s="2"/>
      <c r="G707" s="2"/>
      <c r="H707" s="2"/>
      <c r="I707" s="13" t="str">
        <f>IFERROR(IF(SEARCH(Searchbox,MasterTable[[#This Row],[Name]]),(1-(ROW()/10000)),""),"")</f>
        <v/>
      </c>
      <c r="J707" s="14" t="str">
        <f>IFERROR(RANK(MasterTable[[#This Row],[Search Value]],MasterTable[Search Value],0),"")</f>
        <v/>
      </c>
    </row>
    <row r="708" spans="2:10" ht="29.25" customHeight="1" x14ac:dyDescent="0.2">
      <c r="B708" s="34"/>
      <c r="C708" s="34"/>
      <c r="D708" s="2"/>
      <c r="E708" s="2"/>
      <c r="F708" s="2"/>
      <c r="G708" s="2"/>
      <c r="H708" s="2"/>
      <c r="I708" s="13" t="str">
        <f>IFERROR(IF(SEARCH(Searchbox,MasterTable[[#This Row],[Name]]),(1-(ROW()/10000)),""),"")</f>
        <v/>
      </c>
      <c r="J708" s="14" t="str">
        <f>IFERROR(RANK(MasterTable[[#This Row],[Search Value]],MasterTable[Search Value],0),"")</f>
        <v/>
      </c>
    </row>
    <row r="709" spans="2:10" ht="29.25" customHeight="1" x14ac:dyDescent="0.2">
      <c r="B709" s="34"/>
      <c r="C709" s="34"/>
      <c r="D709" s="2"/>
      <c r="E709" s="2"/>
      <c r="F709" s="2"/>
      <c r="G709" s="2"/>
      <c r="H709" s="2"/>
      <c r="I709" s="13" t="str">
        <f>IFERROR(IF(SEARCH(Searchbox,MasterTable[[#This Row],[Name]]),(1-(ROW()/10000)),""),"")</f>
        <v/>
      </c>
      <c r="J709" s="14" t="str">
        <f>IFERROR(RANK(MasterTable[[#This Row],[Search Value]],MasterTable[Search Value],0),"")</f>
        <v/>
      </c>
    </row>
    <row r="710" spans="2:10" ht="29.25" customHeight="1" x14ac:dyDescent="0.2">
      <c r="B710" s="34"/>
      <c r="C710" s="34"/>
      <c r="D710" s="2"/>
      <c r="E710" s="2"/>
      <c r="F710" s="2"/>
      <c r="G710" s="2"/>
      <c r="H710" s="2"/>
      <c r="I710" s="13" t="str">
        <f>IFERROR(IF(SEARCH(Searchbox,MasterTable[[#This Row],[Name]]),(1-(ROW()/10000)),""),"")</f>
        <v/>
      </c>
      <c r="J710" s="14" t="str">
        <f>IFERROR(RANK(MasterTable[[#This Row],[Search Value]],MasterTable[Search Value],0),"")</f>
        <v/>
      </c>
    </row>
    <row r="711" spans="2:10" ht="29.25" customHeight="1" x14ac:dyDescent="0.2">
      <c r="B711" s="34"/>
      <c r="C711" s="34"/>
      <c r="D711" s="2"/>
      <c r="E711" s="2"/>
      <c r="F711" s="2"/>
      <c r="G711" s="2"/>
      <c r="H711" s="2"/>
      <c r="I711" s="13" t="str">
        <f>IFERROR(IF(SEARCH(Searchbox,MasterTable[[#This Row],[Name]]),(1-(ROW()/10000)),""),"")</f>
        <v/>
      </c>
      <c r="J711" s="14" t="str">
        <f>IFERROR(RANK(MasterTable[[#This Row],[Search Value]],MasterTable[Search Value],0),"")</f>
        <v/>
      </c>
    </row>
    <row r="712" spans="2:10" ht="29.25" customHeight="1" x14ac:dyDescent="0.2">
      <c r="B712" s="34"/>
      <c r="C712" s="34"/>
      <c r="D712" s="2"/>
      <c r="E712" s="2"/>
      <c r="F712" s="2"/>
      <c r="G712" s="2"/>
      <c r="H712" s="2"/>
      <c r="I712" s="13" t="str">
        <f>IFERROR(IF(SEARCH(Searchbox,MasterTable[[#This Row],[Name]]),(1-(ROW()/10000)),""),"")</f>
        <v/>
      </c>
      <c r="J712" s="14" t="str">
        <f>IFERROR(RANK(MasterTable[[#This Row],[Search Value]],MasterTable[Search Value],0),"")</f>
        <v/>
      </c>
    </row>
    <row r="713" spans="2:10" ht="29.25" customHeight="1" x14ac:dyDescent="0.2">
      <c r="B713" s="34"/>
      <c r="C713" s="34"/>
      <c r="D713" s="2"/>
      <c r="E713" s="2"/>
      <c r="F713" s="2"/>
      <c r="G713" s="2"/>
      <c r="H713" s="2"/>
      <c r="I713" s="13" t="str">
        <f>IFERROR(IF(SEARCH(Searchbox,MasterTable[[#This Row],[Name]]),(1-(ROW()/10000)),""),"")</f>
        <v/>
      </c>
      <c r="J713" s="14" t="str">
        <f>IFERROR(RANK(MasterTable[[#This Row],[Search Value]],MasterTable[Search Value],0),"")</f>
        <v/>
      </c>
    </row>
    <row r="714" spans="2:10" ht="29.25" customHeight="1" x14ac:dyDescent="0.2">
      <c r="B714" s="34"/>
      <c r="C714" s="34"/>
      <c r="D714" s="2"/>
      <c r="E714" s="2"/>
      <c r="F714" s="2"/>
      <c r="G714" s="2"/>
      <c r="H714" s="2"/>
      <c r="I714" s="13" t="str">
        <f>IFERROR(IF(SEARCH(Searchbox,MasterTable[[#This Row],[Name]]),(1-(ROW()/10000)),""),"")</f>
        <v/>
      </c>
      <c r="J714" s="14" t="str">
        <f>IFERROR(RANK(MasterTable[[#This Row],[Search Value]],MasterTable[Search Value],0),"")</f>
        <v/>
      </c>
    </row>
    <row r="715" spans="2:10" ht="29.25" customHeight="1" x14ac:dyDescent="0.2">
      <c r="B715" s="34"/>
      <c r="C715" s="34"/>
      <c r="D715" s="2"/>
      <c r="E715" s="2"/>
      <c r="F715" s="2"/>
      <c r="G715" s="2"/>
      <c r="H715" s="2"/>
      <c r="I715" s="13" t="str">
        <f>IFERROR(IF(SEARCH(Searchbox,MasterTable[[#This Row],[Name]]),(1-(ROW()/10000)),""),"")</f>
        <v/>
      </c>
      <c r="J715" s="14" t="str">
        <f>IFERROR(RANK(MasterTable[[#This Row],[Search Value]],MasterTable[Search Value],0),"")</f>
        <v/>
      </c>
    </row>
    <row r="716" spans="2:10" ht="29.25" customHeight="1" x14ac:dyDescent="0.2">
      <c r="B716" s="34"/>
      <c r="C716" s="34"/>
      <c r="D716" s="2"/>
      <c r="E716" s="2"/>
      <c r="F716" s="2"/>
      <c r="G716" s="2"/>
      <c r="H716" s="2"/>
      <c r="I716" s="13" t="str">
        <f>IFERROR(IF(SEARCH(Searchbox,MasterTable[[#This Row],[Name]]),(1-(ROW()/10000)),""),"")</f>
        <v/>
      </c>
      <c r="J716" s="14" t="str">
        <f>IFERROR(RANK(MasterTable[[#This Row],[Search Value]],MasterTable[Search Value],0),"")</f>
        <v/>
      </c>
    </row>
    <row r="717" spans="2:10" ht="29.25" customHeight="1" x14ac:dyDescent="0.2">
      <c r="B717" s="34"/>
      <c r="C717" s="34"/>
      <c r="D717" s="2"/>
      <c r="E717" s="2"/>
      <c r="F717" s="2"/>
      <c r="G717" s="2"/>
      <c r="H717" s="2"/>
      <c r="I717" s="13" t="str">
        <f>IFERROR(IF(SEARCH(Searchbox,MasterTable[[#This Row],[Name]]),(1-(ROW()/10000)),""),"")</f>
        <v/>
      </c>
      <c r="J717" s="14" t="str">
        <f>IFERROR(RANK(MasterTable[[#This Row],[Search Value]],MasterTable[Search Value],0),"")</f>
        <v/>
      </c>
    </row>
    <row r="718" spans="2:10" ht="29.25" customHeight="1" x14ac:dyDescent="0.2">
      <c r="B718" s="34"/>
      <c r="C718" s="34"/>
      <c r="D718" s="2"/>
      <c r="E718" s="2"/>
      <c r="F718" s="2"/>
      <c r="G718" s="2"/>
      <c r="H718" s="2"/>
      <c r="I718" s="13" t="str">
        <f>IFERROR(IF(SEARCH(Searchbox,MasterTable[[#This Row],[Name]]),(1-(ROW()/10000)),""),"")</f>
        <v/>
      </c>
      <c r="J718" s="14" t="str">
        <f>IFERROR(RANK(MasterTable[[#This Row],[Search Value]],MasterTable[Search Value],0),"")</f>
        <v/>
      </c>
    </row>
    <row r="719" spans="2:10" ht="29.25" customHeight="1" x14ac:dyDescent="0.2">
      <c r="B719" s="34"/>
      <c r="C719" s="34"/>
      <c r="D719" s="2"/>
      <c r="E719" s="2"/>
      <c r="F719" s="2"/>
      <c r="G719" s="2"/>
      <c r="H719" s="2"/>
      <c r="I719" s="13" t="str">
        <f>IFERROR(IF(SEARCH(Searchbox,MasterTable[[#This Row],[Name]]),(1-(ROW()/10000)),""),"")</f>
        <v/>
      </c>
      <c r="J719" s="14" t="str">
        <f>IFERROR(RANK(MasterTable[[#This Row],[Search Value]],MasterTable[Search Value],0),"")</f>
        <v/>
      </c>
    </row>
    <row r="720" spans="2:10" ht="29.25" customHeight="1" x14ac:dyDescent="0.2">
      <c r="B720" s="34"/>
      <c r="C720" s="34"/>
      <c r="D720" s="2"/>
      <c r="E720" s="2"/>
      <c r="F720" s="2"/>
      <c r="G720" s="2"/>
      <c r="H720" s="2"/>
      <c r="I720" s="13" t="str">
        <f>IFERROR(IF(SEARCH(Searchbox,MasterTable[[#This Row],[Name]]),(1-(ROW()/10000)),""),"")</f>
        <v/>
      </c>
      <c r="J720" s="14" t="str">
        <f>IFERROR(RANK(MasterTable[[#This Row],[Search Value]],MasterTable[Search Value],0),"")</f>
        <v/>
      </c>
    </row>
    <row r="721" spans="2:10" ht="29.25" customHeight="1" x14ac:dyDescent="0.2">
      <c r="B721" s="34"/>
      <c r="C721" s="34"/>
      <c r="D721" s="2"/>
      <c r="E721" s="2"/>
      <c r="F721" s="2"/>
      <c r="G721" s="2"/>
      <c r="H721" s="2"/>
      <c r="I721" s="13" t="str">
        <f>IFERROR(IF(SEARCH(Searchbox,MasterTable[[#This Row],[Name]]),(1-(ROW()/10000)),""),"")</f>
        <v/>
      </c>
      <c r="J721" s="14" t="str">
        <f>IFERROR(RANK(MasterTable[[#This Row],[Search Value]],MasterTable[Search Value],0),"")</f>
        <v/>
      </c>
    </row>
    <row r="722" spans="2:10" ht="29.25" customHeight="1" x14ac:dyDescent="0.2">
      <c r="B722" s="34"/>
      <c r="C722" s="34"/>
      <c r="D722" s="2"/>
      <c r="E722" s="2"/>
      <c r="F722" s="2"/>
      <c r="G722" s="2"/>
      <c r="H722" s="2"/>
      <c r="I722" s="13" t="str">
        <f>IFERROR(IF(SEARCH(Searchbox,MasterTable[[#This Row],[Name]]),(1-(ROW()/10000)),""),"")</f>
        <v/>
      </c>
      <c r="J722" s="14" t="str">
        <f>IFERROR(RANK(MasterTable[[#This Row],[Search Value]],MasterTable[Search Value],0),"")</f>
        <v/>
      </c>
    </row>
    <row r="723" spans="2:10" ht="29.25" customHeight="1" x14ac:dyDescent="0.2">
      <c r="B723" s="34"/>
      <c r="C723" s="34"/>
      <c r="D723" s="2"/>
      <c r="E723" s="2"/>
      <c r="F723" s="2"/>
      <c r="G723" s="2"/>
      <c r="H723" s="2"/>
      <c r="I723" s="13" t="str">
        <f>IFERROR(IF(SEARCH(Searchbox,MasterTable[[#This Row],[Name]]),(1-(ROW()/10000)),""),"")</f>
        <v/>
      </c>
      <c r="J723" s="14" t="str">
        <f>IFERROR(RANK(MasterTable[[#This Row],[Search Value]],MasterTable[Search Value],0),"")</f>
        <v/>
      </c>
    </row>
    <row r="724" spans="2:10" ht="29.25" customHeight="1" x14ac:dyDescent="0.2">
      <c r="B724" s="34"/>
      <c r="C724" s="34"/>
      <c r="D724" s="2"/>
      <c r="E724" s="2"/>
      <c r="F724" s="2"/>
      <c r="G724" s="2"/>
      <c r="H724" s="2"/>
      <c r="I724" s="13" t="str">
        <f>IFERROR(IF(SEARCH(Searchbox,MasterTable[[#This Row],[Name]]),(1-(ROW()/10000)),""),"")</f>
        <v/>
      </c>
      <c r="J724" s="14" t="str">
        <f>IFERROR(RANK(MasterTable[[#This Row],[Search Value]],MasterTable[Search Value],0),"")</f>
        <v/>
      </c>
    </row>
    <row r="725" spans="2:10" ht="29.25" customHeight="1" x14ac:dyDescent="0.2">
      <c r="B725" s="34"/>
      <c r="C725" s="34"/>
      <c r="D725" s="2"/>
      <c r="E725" s="2"/>
      <c r="F725" s="2"/>
      <c r="G725" s="2"/>
      <c r="H725" s="2"/>
      <c r="I725" s="13" t="str">
        <f>IFERROR(IF(SEARCH(Searchbox,MasterTable[[#This Row],[Name]]),(1-(ROW()/10000)),""),"")</f>
        <v/>
      </c>
      <c r="J725" s="14" t="str">
        <f>IFERROR(RANK(MasterTable[[#This Row],[Search Value]],MasterTable[Search Value],0),"")</f>
        <v/>
      </c>
    </row>
    <row r="726" spans="2:10" ht="29.25" customHeight="1" x14ac:dyDescent="0.2">
      <c r="B726" s="34"/>
      <c r="C726" s="34"/>
      <c r="D726" s="2"/>
      <c r="E726" s="2"/>
      <c r="F726" s="2"/>
      <c r="G726" s="2"/>
      <c r="H726" s="2"/>
      <c r="I726" s="13" t="str">
        <f>IFERROR(IF(SEARCH(Searchbox,MasterTable[[#This Row],[Name]]),(1-(ROW()/10000)),""),"")</f>
        <v/>
      </c>
      <c r="J726" s="14" t="str">
        <f>IFERROR(RANK(MasterTable[[#This Row],[Search Value]],MasterTable[Search Value],0),"")</f>
        <v/>
      </c>
    </row>
    <row r="727" spans="2:10" ht="29.25" customHeight="1" x14ac:dyDescent="0.2">
      <c r="B727" s="34"/>
      <c r="C727" s="34"/>
      <c r="D727" s="2"/>
      <c r="E727" s="2"/>
      <c r="F727" s="2"/>
      <c r="G727" s="2"/>
      <c r="H727" s="2"/>
      <c r="I727" s="13" t="str">
        <f>IFERROR(IF(SEARCH(Searchbox,MasterTable[[#This Row],[Name]]),(1-(ROW()/10000)),""),"")</f>
        <v/>
      </c>
      <c r="J727" s="14" t="str">
        <f>IFERROR(RANK(MasterTable[[#This Row],[Search Value]],MasterTable[Search Value],0),"")</f>
        <v/>
      </c>
    </row>
    <row r="728" spans="2:10" ht="29.25" customHeight="1" x14ac:dyDescent="0.2">
      <c r="B728" s="34"/>
      <c r="C728" s="34"/>
      <c r="D728" s="2"/>
      <c r="E728" s="2"/>
      <c r="F728" s="2"/>
      <c r="G728" s="2"/>
      <c r="H728" s="2"/>
      <c r="I728" s="13" t="str">
        <f>IFERROR(IF(SEARCH(Searchbox,MasterTable[[#This Row],[Name]]),(1-(ROW()/10000)),""),"")</f>
        <v/>
      </c>
      <c r="J728" s="14" t="str">
        <f>IFERROR(RANK(MasterTable[[#This Row],[Search Value]],MasterTable[Search Value],0),"")</f>
        <v/>
      </c>
    </row>
    <row r="729" spans="2:10" ht="29.25" customHeight="1" x14ac:dyDescent="0.2">
      <c r="B729" s="34"/>
      <c r="C729" s="34"/>
      <c r="D729" s="2"/>
      <c r="E729" s="2"/>
      <c r="F729" s="2"/>
      <c r="G729" s="2"/>
      <c r="H729" s="2"/>
      <c r="I729" s="13" t="str">
        <f>IFERROR(IF(SEARCH(Searchbox,MasterTable[[#This Row],[Name]]),(1-(ROW()/10000)),""),"")</f>
        <v/>
      </c>
      <c r="J729" s="14" t="str">
        <f>IFERROR(RANK(MasterTable[[#This Row],[Search Value]],MasterTable[Search Value],0),"")</f>
        <v/>
      </c>
    </row>
    <row r="730" spans="2:10" ht="29.25" customHeight="1" x14ac:dyDescent="0.2">
      <c r="B730" s="34"/>
      <c r="C730" s="34"/>
      <c r="D730" s="2"/>
      <c r="E730" s="2"/>
      <c r="F730" s="2"/>
      <c r="G730" s="2"/>
      <c r="H730" s="2"/>
      <c r="I730" s="13" t="str">
        <f>IFERROR(IF(SEARCH(Searchbox,MasterTable[[#This Row],[Name]]),(1-(ROW()/10000)),""),"")</f>
        <v/>
      </c>
      <c r="J730" s="14" t="str">
        <f>IFERROR(RANK(MasterTable[[#This Row],[Search Value]],MasterTable[Search Value],0),"")</f>
        <v/>
      </c>
    </row>
    <row r="731" spans="2:10" ht="29.25" customHeight="1" x14ac:dyDescent="0.2">
      <c r="B731" s="34"/>
      <c r="C731" s="34"/>
      <c r="D731" s="2"/>
      <c r="E731" s="2"/>
      <c r="F731" s="2"/>
      <c r="G731" s="2"/>
      <c r="H731" s="2"/>
      <c r="I731" s="13" t="str">
        <f>IFERROR(IF(SEARCH(Searchbox,MasterTable[[#This Row],[Name]]),(1-(ROW()/10000)),""),"")</f>
        <v/>
      </c>
      <c r="J731" s="14" t="str">
        <f>IFERROR(RANK(MasterTable[[#This Row],[Search Value]],MasterTable[Search Value],0),"")</f>
        <v/>
      </c>
    </row>
    <row r="732" spans="2:10" ht="29.25" customHeight="1" x14ac:dyDescent="0.2">
      <c r="B732" s="34"/>
      <c r="C732" s="34"/>
      <c r="D732" s="2"/>
      <c r="E732" s="2"/>
      <c r="F732" s="2"/>
      <c r="G732" s="2"/>
      <c r="H732" s="2"/>
      <c r="I732" s="13" t="str">
        <f>IFERROR(IF(SEARCH(Searchbox,MasterTable[[#This Row],[Name]]),(1-(ROW()/10000)),""),"")</f>
        <v/>
      </c>
      <c r="J732" s="14" t="str">
        <f>IFERROR(RANK(MasterTable[[#This Row],[Search Value]],MasterTable[Search Value],0),"")</f>
        <v/>
      </c>
    </row>
    <row r="733" spans="2:10" ht="29.25" customHeight="1" x14ac:dyDescent="0.2">
      <c r="B733" s="34"/>
      <c r="C733" s="34"/>
      <c r="D733" s="2"/>
      <c r="E733" s="2"/>
      <c r="F733" s="2"/>
      <c r="G733" s="2"/>
      <c r="H733" s="2"/>
      <c r="I733" s="13" t="str">
        <f>IFERROR(IF(SEARCH(Searchbox,MasterTable[[#This Row],[Name]]),(1-(ROW()/10000)),""),"")</f>
        <v/>
      </c>
      <c r="J733" s="14" t="str">
        <f>IFERROR(RANK(MasterTable[[#This Row],[Search Value]],MasterTable[Search Value],0),"")</f>
        <v/>
      </c>
    </row>
    <row r="734" spans="2:10" ht="29.25" customHeight="1" x14ac:dyDescent="0.2">
      <c r="B734" s="34"/>
      <c r="C734" s="34"/>
      <c r="D734" s="2"/>
      <c r="E734" s="2"/>
      <c r="F734" s="2"/>
      <c r="G734" s="2"/>
      <c r="H734" s="2"/>
      <c r="I734" s="13" t="str">
        <f>IFERROR(IF(SEARCH(Searchbox,MasterTable[[#This Row],[Name]]),(1-(ROW()/10000)),""),"")</f>
        <v/>
      </c>
      <c r="J734" s="14" t="str">
        <f>IFERROR(RANK(MasterTable[[#This Row],[Search Value]],MasterTable[Search Value],0),"")</f>
        <v/>
      </c>
    </row>
    <row r="735" spans="2:10" ht="29.25" customHeight="1" x14ac:dyDescent="0.2">
      <c r="B735" s="34"/>
      <c r="C735" s="34"/>
      <c r="D735" s="2"/>
      <c r="E735" s="2"/>
      <c r="F735" s="2"/>
      <c r="G735" s="2"/>
      <c r="H735" s="2"/>
      <c r="I735" s="13" t="str">
        <f>IFERROR(IF(SEARCH(Searchbox,MasterTable[[#This Row],[Name]]),(1-(ROW()/10000)),""),"")</f>
        <v/>
      </c>
      <c r="J735" s="14" t="str">
        <f>IFERROR(RANK(MasterTable[[#This Row],[Search Value]],MasterTable[Search Value],0),"")</f>
        <v/>
      </c>
    </row>
    <row r="736" spans="2:10" ht="29.25" customHeight="1" x14ac:dyDescent="0.2">
      <c r="B736" s="34"/>
      <c r="C736" s="34"/>
      <c r="D736" s="2"/>
      <c r="E736" s="2"/>
      <c r="F736" s="2"/>
      <c r="G736" s="2"/>
      <c r="H736" s="2"/>
      <c r="I736" s="13" t="str">
        <f>IFERROR(IF(SEARCH(Searchbox,MasterTable[[#This Row],[Name]]),(1-(ROW()/10000)),""),"")</f>
        <v/>
      </c>
      <c r="J736" s="14" t="str">
        <f>IFERROR(RANK(MasterTable[[#This Row],[Search Value]],MasterTable[Search Value],0),"")</f>
        <v/>
      </c>
    </row>
    <row r="737" spans="2:10" ht="29.25" customHeight="1" x14ac:dyDescent="0.2">
      <c r="B737" s="34"/>
      <c r="C737" s="34"/>
      <c r="D737" s="2"/>
      <c r="E737" s="2"/>
      <c r="F737" s="2"/>
      <c r="G737" s="2"/>
      <c r="H737" s="2"/>
      <c r="I737" s="13" t="str">
        <f>IFERROR(IF(SEARCH(Searchbox,MasterTable[[#This Row],[Name]]),(1-(ROW()/10000)),""),"")</f>
        <v/>
      </c>
      <c r="J737" s="14" t="str">
        <f>IFERROR(RANK(MasterTable[[#This Row],[Search Value]],MasterTable[Search Value],0),"")</f>
        <v/>
      </c>
    </row>
    <row r="738" spans="2:10" ht="29.25" customHeight="1" x14ac:dyDescent="0.2">
      <c r="B738" s="34"/>
      <c r="C738" s="34"/>
      <c r="D738" s="2"/>
      <c r="E738" s="2"/>
      <c r="F738" s="2"/>
      <c r="G738" s="2"/>
      <c r="H738" s="2"/>
      <c r="I738" s="13" t="str">
        <f>IFERROR(IF(SEARCH(Searchbox,MasterTable[[#This Row],[Name]]),(1-(ROW()/10000)),""),"")</f>
        <v/>
      </c>
      <c r="J738" s="14" t="str">
        <f>IFERROR(RANK(MasterTable[[#This Row],[Search Value]],MasterTable[Search Value],0),"")</f>
        <v/>
      </c>
    </row>
    <row r="739" spans="2:10" ht="29.25" customHeight="1" x14ac:dyDescent="0.2">
      <c r="B739" s="34"/>
      <c r="C739" s="34"/>
      <c r="D739" s="2"/>
      <c r="E739" s="2"/>
      <c r="F739" s="2"/>
      <c r="G739" s="2"/>
      <c r="H739" s="2"/>
      <c r="I739" s="13" t="str">
        <f>IFERROR(IF(SEARCH(Searchbox,MasterTable[[#This Row],[Name]]),(1-(ROW()/10000)),""),"")</f>
        <v/>
      </c>
      <c r="J739" s="14" t="str">
        <f>IFERROR(RANK(MasterTable[[#This Row],[Search Value]],MasterTable[Search Value],0),"")</f>
        <v/>
      </c>
    </row>
    <row r="740" spans="2:10" ht="29.25" customHeight="1" x14ac:dyDescent="0.2">
      <c r="B740" s="34"/>
      <c r="C740" s="34"/>
      <c r="D740" s="2"/>
      <c r="E740" s="2"/>
      <c r="F740" s="2"/>
      <c r="G740" s="2"/>
      <c r="H740" s="2"/>
      <c r="I740" s="13" t="str">
        <f>IFERROR(IF(SEARCH(Searchbox,MasterTable[[#This Row],[Name]]),(1-(ROW()/10000)),""),"")</f>
        <v/>
      </c>
      <c r="J740" s="14" t="str">
        <f>IFERROR(RANK(MasterTable[[#This Row],[Search Value]],MasterTable[Search Value],0),"")</f>
        <v/>
      </c>
    </row>
    <row r="741" spans="2:10" ht="29.25" customHeight="1" x14ac:dyDescent="0.2">
      <c r="B741" s="34"/>
      <c r="C741" s="34"/>
      <c r="D741" s="2"/>
      <c r="E741" s="2"/>
      <c r="F741" s="2"/>
      <c r="G741" s="2"/>
      <c r="H741" s="2"/>
      <c r="I741" s="13" t="str">
        <f>IFERROR(IF(SEARCH(Searchbox,MasterTable[[#This Row],[Name]]),(1-(ROW()/10000)),""),"")</f>
        <v/>
      </c>
      <c r="J741" s="14" t="str">
        <f>IFERROR(RANK(MasterTable[[#This Row],[Search Value]],MasterTable[Search Value],0),"")</f>
        <v/>
      </c>
    </row>
    <row r="742" spans="2:10" ht="29.25" customHeight="1" x14ac:dyDescent="0.2">
      <c r="B742" s="34"/>
      <c r="C742" s="34"/>
      <c r="D742" s="2"/>
      <c r="E742" s="2"/>
      <c r="F742" s="2"/>
      <c r="G742" s="2"/>
      <c r="H742" s="2"/>
      <c r="I742" s="13" t="str">
        <f>IFERROR(IF(SEARCH(Searchbox,MasterTable[[#This Row],[Name]]),(1-(ROW()/10000)),""),"")</f>
        <v/>
      </c>
      <c r="J742" s="14" t="str">
        <f>IFERROR(RANK(MasterTable[[#This Row],[Search Value]],MasterTable[Search Value],0),"")</f>
        <v/>
      </c>
    </row>
    <row r="743" spans="2:10" ht="29.25" customHeight="1" x14ac:dyDescent="0.2">
      <c r="B743" s="34"/>
      <c r="C743" s="34"/>
      <c r="D743" s="2"/>
      <c r="E743" s="2"/>
      <c r="F743" s="2"/>
      <c r="G743" s="2"/>
      <c r="H743" s="2"/>
      <c r="I743" s="13" t="str">
        <f>IFERROR(IF(SEARCH(Searchbox,MasterTable[[#This Row],[Name]]),(1-(ROW()/10000)),""),"")</f>
        <v/>
      </c>
      <c r="J743" s="14" t="str">
        <f>IFERROR(RANK(MasterTable[[#This Row],[Search Value]],MasterTable[Search Value],0),"")</f>
        <v/>
      </c>
    </row>
    <row r="744" spans="2:10" ht="29.25" customHeight="1" x14ac:dyDescent="0.2">
      <c r="B744" s="34"/>
      <c r="C744" s="34"/>
      <c r="D744" s="2"/>
      <c r="E744" s="2"/>
      <c r="F744" s="2"/>
      <c r="G744" s="2"/>
      <c r="H744" s="2"/>
      <c r="I744" s="13" t="str">
        <f>IFERROR(IF(SEARCH(Searchbox,MasterTable[[#This Row],[Name]]),(1-(ROW()/10000)),""),"")</f>
        <v/>
      </c>
      <c r="J744" s="14" t="str">
        <f>IFERROR(RANK(MasterTable[[#This Row],[Search Value]],MasterTable[Search Value],0),"")</f>
        <v/>
      </c>
    </row>
    <row r="745" spans="2:10" ht="29.25" customHeight="1" x14ac:dyDescent="0.2">
      <c r="B745" s="34"/>
      <c r="C745" s="34"/>
      <c r="D745" s="2"/>
      <c r="E745" s="2"/>
      <c r="F745" s="2"/>
      <c r="G745" s="2"/>
      <c r="H745" s="2"/>
      <c r="I745" s="13" t="str">
        <f>IFERROR(IF(SEARCH(Searchbox,MasterTable[[#This Row],[Name]]),(1-(ROW()/10000)),""),"")</f>
        <v/>
      </c>
      <c r="J745" s="14" t="str">
        <f>IFERROR(RANK(MasterTable[[#This Row],[Search Value]],MasterTable[Search Value],0),"")</f>
        <v/>
      </c>
    </row>
    <row r="746" spans="2:10" ht="29.25" customHeight="1" x14ac:dyDescent="0.2">
      <c r="B746" s="34"/>
      <c r="C746" s="34"/>
      <c r="D746" s="2"/>
      <c r="E746" s="2"/>
      <c r="F746" s="2"/>
      <c r="G746" s="2"/>
      <c r="H746" s="2"/>
      <c r="I746" s="13" t="str">
        <f>IFERROR(IF(SEARCH(Searchbox,MasterTable[[#This Row],[Name]]),(1-(ROW()/10000)),""),"")</f>
        <v/>
      </c>
      <c r="J746" s="14" t="str">
        <f>IFERROR(RANK(MasterTable[[#This Row],[Search Value]],MasterTable[Search Value],0),"")</f>
        <v/>
      </c>
    </row>
    <row r="747" spans="2:10" ht="29.25" customHeight="1" x14ac:dyDescent="0.2">
      <c r="B747" s="34"/>
      <c r="C747" s="34"/>
      <c r="D747" s="2"/>
      <c r="E747" s="2"/>
      <c r="F747" s="2"/>
      <c r="G747" s="2"/>
      <c r="H747" s="2"/>
      <c r="I747" s="13" t="str">
        <f>IFERROR(IF(SEARCH(Searchbox,MasterTable[[#This Row],[Name]]),(1-(ROW()/10000)),""),"")</f>
        <v/>
      </c>
      <c r="J747" s="14" t="str">
        <f>IFERROR(RANK(MasterTable[[#This Row],[Search Value]],MasterTable[Search Value],0),"")</f>
        <v/>
      </c>
    </row>
    <row r="748" spans="2:10" ht="29.25" customHeight="1" x14ac:dyDescent="0.2">
      <c r="B748" s="34"/>
      <c r="C748" s="34"/>
      <c r="D748" s="2"/>
      <c r="E748" s="2"/>
      <c r="F748" s="2"/>
      <c r="G748" s="2"/>
      <c r="H748" s="2"/>
      <c r="I748" s="13" t="str">
        <f>IFERROR(IF(SEARCH(Searchbox,MasterTable[[#This Row],[Name]]),(1-(ROW()/10000)),""),"")</f>
        <v/>
      </c>
      <c r="J748" s="14" t="str">
        <f>IFERROR(RANK(MasterTable[[#This Row],[Search Value]],MasterTable[Search Value],0),"")</f>
        <v/>
      </c>
    </row>
    <row r="749" spans="2:10" ht="29.25" customHeight="1" x14ac:dyDescent="0.2">
      <c r="B749" s="34"/>
      <c r="C749" s="34"/>
      <c r="D749" s="2"/>
      <c r="E749" s="2"/>
      <c r="F749" s="2"/>
      <c r="G749" s="2"/>
      <c r="H749" s="2"/>
      <c r="I749" s="13" t="str">
        <f>IFERROR(IF(SEARCH(Searchbox,MasterTable[[#This Row],[Name]]),(1-(ROW()/10000)),""),"")</f>
        <v/>
      </c>
      <c r="J749" s="14" t="str">
        <f>IFERROR(RANK(MasterTable[[#This Row],[Search Value]],MasterTable[Search Value],0),"")</f>
        <v/>
      </c>
    </row>
    <row r="750" spans="2:10" ht="29.25" customHeight="1" x14ac:dyDescent="0.2">
      <c r="B750" s="34"/>
      <c r="C750" s="34"/>
      <c r="D750" s="2"/>
      <c r="E750" s="2"/>
      <c r="F750" s="2"/>
      <c r="G750" s="2"/>
      <c r="H750" s="2"/>
      <c r="I750" s="13" t="str">
        <f>IFERROR(IF(SEARCH(Searchbox,MasterTable[[#This Row],[Name]]),(1-(ROW()/10000)),""),"")</f>
        <v/>
      </c>
      <c r="J750" s="14" t="str">
        <f>IFERROR(RANK(MasterTable[[#This Row],[Search Value]],MasterTable[Search Value],0),"")</f>
        <v/>
      </c>
    </row>
    <row r="751" spans="2:10" ht="29.25" customHeight="1" x14ac:dyDescent="0.2">
      <c r="B751" s="34"/>
      <c r="C751" s="34"/>
      <c r="D751" s="2"/>
      <c r="E751" s="2"/>
      <c r="F751" s="2"/>
      <c r="G751" s="2"/>
      <c r="H751" s="2"/>
      <c r="I751" s="13" t="str">
        <f>IFERROR(IF(SEARCH(Searchbox,MasterTable[[#This Row],[Name]]),(1-(ROW()/10000)),""),"")</f>
        <v/>
      </c>
      <c r="J751" s="14" t="str">
        <f>IFERROR(RANK(MasterTable[[#This Row],[Search Value]],MasterTable[Search Value],0),"")</f>
        <v/>
      </c>
    </row>
    <row r="752" spans="2:10" ht="29.25" customHeight="1" x14ac:dyDescent="0.2">
      <c r="B752" s="34"/>
      <c r="C752" s="34"/>
      <c r="D752" s="2"/>
      <c r="E752" s="2"/>
      <c r="F752" s="2"/>
      <c r="G752" s="2"/>
      <c r="H752" s="2"/>
      <c r="I752" s="13" t="str">
        <f>IFERROR(IF(SEARCH(Searchbox,MasterTable[[#This Row],[Name]]),(1-(ROW()/10000)),""),"")</f>
        <v/>
      </c>
      <c r="J752" s="14" t="str">
        <f>IFERROR(RANK(MasterTable[[#This Row],[Search Value]],MasterTable[Search Value],0),"")</f>
        <v/>
      </c>
    </row>
    <row r="753" spans="2:10" ht="29.25" customHeight="1" x14ac:dyDescent="0.2">
      <c r="B753" s="34"/>
      <c r="C753" s="34"/>
      <c r="D753" s="2"/>
      <c r="E753" s="2"/>
      <c r="F753" s="2"/>
      <c r="G753" s="2"/>
      <c r="H753" s="2"/>
      <c r="I753" s="13" t="str">
        <f>IFERROR(IF(SEARCH(Searchbox,MasterTable[[#This Row],[Name]]),(1-(ROW()/10000)),""),"")</f>
        <v/>
      </c>
      <c r="J753" s="14" t="str">
        <f>IFERROR(RANK(MasterTable[[#This Row],[Search Value]],MasterTable[Search Value],0),"")</f>
        <v/>
      </c>
    </row>
    <row r="754" spans="2:10" ht="29.25" customHeight="1" x14ac:dyDescent="0.2">
      <c r="B754" s="34"/>
      <c r="C754" s="34"/>
      <c r="D754" s="2"/>
      <c r="E754" s="2"/>
      <c r="F754" s="2"/>
      <c r="G754" s="2"/>
      <c r="H754" s="2"/>
      <c r="I754" s="13" t="str">
        <f>IFERROR(IF(SEARCH(Searchbox,MasterTable[[#This Row],[Name]]),(1-(ROW()/10000)),""),"")</f>
        <v/>
      </c>
      <c r="J754" s="14" t="str">
        <f>IFERROR(RANK(MasterTable[[#This Row],[Search Value]],MasterTable[Search Value],0),"")</f>
        <v/>
      </c>
    </row>
    <row r="755" spans="2:10" ht="29.25" customHeight="1" x14ac:dyDescent="0.2">
      <c r="B755" s="34"/>
      <c r="C755" s="34"/>
      <c r="D755" s="2"/>
      <c r="E755" s="2"/>
      <c r="F755" s="2"/>
      <c r="G755" s="2"/>
      <c r="H755" s="2"/>
      <c r="I755" s="13" t="str">
        <f>IFERROR(IF(SEARCH(Searchbox,MasterTable[[#This Row],[Name]]),(1-(ROW()/10000)),""),"")</f>
        <v/>
      </c>
      <c r="J755" s="14" t="str">
        <f>IFERROR(RANK(MasterTable[[#This Row],[Search Value]],MasterTable[Search Value],0),"")</f>
        <v/>
      </c>
    </row>
    <row r="756" spans="2:10" ht="29.25" customHeight="1" x14ac:dyDescent="0.2">
      <c r="B756" s="34"/>
      <c r="C756" s="34"/>
      <c r="D756" s="2"/>
      <c r="E756" s="2"/>
      <c r="F756" s="2"/>
      <c r="G756" s="2"/>
      <c r="H756" s="2"/>
      <c r="I756" s="13" t="str">
        <f>IFERROR(IF(SEARCH(Searchbox,MasterTable[[#This Row],[Name]]),(1-(ROW()/10000)),""),"")</f>
        <v/>
      </c>
      <c r="J756" s="14" t="str">
        <f>IFERROR(RANK(MasterTable[[#This Row],[Search Value]],MasterTable[Search Value],0),"")</f>
        <v/>
      </c>
    </row>
    <row r="757" spans="2:10" ht="29.25" customHeight="1" x14ac:dyDescent="0.2">
      <c r="B757" s="34"/>
      <c r="C757" s="34"/>
      <c r="D757" s="2"/>
      <c r="E757" s="2"/>
      <c r="F757" s="2"/>
      <c r="G757" s="2"/>
      <c r="H757" s="2"/>
      <c r="I757" s="13" t="str">
        <f>IFERROR(IF(SEARCH(Searchbox,MasterTable[[#This Row],[Name]]),(1-(ROW()/10000)),""),"")</f>
        <v/>
      </c>
      <c r="J757" s="14" t="str">
        <f>IFERROR(RANK(MasterTable[[#This Row],[Search Value]],MasterTable[Search Value],0),"")</f>
        <v/>
      </c>
    </row>
    <row r="758" spans="2:10" ht="29.25" customHeight="1" x14ac:dyDescent="0.2">
      <c r="B758" s="34"/>
      <c r="C758" s="34"/>
      <c r="D758" s="2"/>
      <c r="E758" s="2"/>
      <c r="F758" s="2"/>
      <c r="G758" s="2"/>
      <c r="H758" s="2"/>
      <c r="I758" s="13" t="str">
        <f>IFERROR(IF(SEARCH(Searchbox,MasterTable[[#This Row],[Name]]),(1-(ROW()/10000)),""),"")</f>
        <v/>
      </c>
      <c r="J758" s="14" t="str">
        <f>IFERROR(RANK(MasterTable[[#This Row],[Search Value]],MasterTable[Search Value],0),"")</f>
        <v/>
      </c>
    </row>
    <row r="759" spans="2:10" ht="29.25" customHeight="1" x14ac:dyDescent="0.2">
      <c r="B759" s="34"/>
      <c r="C759" s="34"/>
      <c r="D759" s="2"/>
      <c r="E759" s="2"/>
      <c r="F759" s="2"/>
      <c r="G759" s="2"/>
      <c r="H759" s="2"/>
      <c r="I759" s="13" t="str">
        <f>IFERROR(IF(SEARCH(Searchbox,MasterTable[[#This Row],[Name]]),(1-(ROW()/10000)),""),"")</f>
        <v/>
      </c>
      <c r="J759" s="14" t="str">
        <f>IFERROR(RANK(MasterTable[[#This Row],[Search Value]],MasterTable[Search Value],0),"")</f>
        <v/>
      </c>
    </row>
    <row r="760" spans="2:10" ht="29.25" customHeight="1" x14ac:dyDescent="0.2">
      <c r="B760" s="34"/>
      <c r="C760" s="34"/>
      <c r="D760" s="2"/>
      <c r="E760" s="2"/>
      <c r="F760" s="2"/>
      <c r="G760" s="2"/>
      <c r="H760" s="2"/>
      <c r="I760" s="13" t="str">
        <f>IFERROR(IF(SEARCH(Searchbox,MasterTable[[#This Row],[Name]]),(1-(ROW()/10000)),""),"")</f>
        <v/>
      </c>
      <c r="J760" s="14" t="str">
        <f>IFERROR(RANK(MasterTable[[#This Row],[Search Value]],MasterTable[Search Value],0),"")</f>
        <v/>
      </c>
    </row>
    <row r="761" spans="2:10" ht="29.25" customHeight="1" x14ac:dyDescent="0.2">
      <c r="B761" s="34"/>
      <c r="C761" s="34"/>
      <c r="D761" s="2"/>
      <c r="E761" s="2"/>
      <c r="F761" s="2"/>
      <c r="G761" s="2"/>
      <c r="H761" s="2"/>
      <c r="I761" s="13" t="str">
        <f>IFERROR(IF(SEARCH(Searchbox,MasterTable[[#This Row],[Name]]),(1-(ROW()/10000)),""),"")</f>
        <v/>
      </c>
      <c r="J761" s="14" t="str">
        <f>IFERROR(RANK(MasterTable[[#This Row],[Search Value]],MasterTable[Search Value],0),"")</f>
        <v/>
      </c>
    </row>
    <row r="762" spans="2:10" ht="29.25" customHeight="1" x14ac:dyDescent="0.2">
      <c r="B762" s="34"/>
      <c r="C762" s="34"/>
      <c r="D762" s="2"/>
      <c r="E762" s="2"/>
      <c r="F762" s="2"/>
      <c r="G762" s="2"/>
      <c r="H762" s="2"/>
      <c r="I762" s="13" t="str">
        <f>IFERROR(IF(SEARCH(Searchbox,MasterTable[[#This Row],[Name]]),(1-(ROW()/10000)),""),"")</f>
        <v/>
      </c>
      <c r="J762" s="14" t="str">
        <f>IFERROR(RANK(MasterTable[[#This Row],[Search Value]],MasterTable[Search Value],0),"")</f>
        <v/>
      </c>
    </row>
    <row r="763" spans="2:10" ht="29.25" customHeight="1" x14ac:dyDescent="0.2">
      <c r="B763" s="34"/>
      <c r="C763" s="34"/>
      <c r="D763" s="2"/>
      <c r="E763" s="2"/>
      <c r="F763" s="2"/>
      <c r="G763" s="2"/>
      <c r="H763" s="2"/>
      <c r="I763" s="13" t="str">
        <f>IFERROR(IF(SEARCH(Searchbox,MasterTable[[#This Row],[Name]]),(1-(ROW()/10000)),""),"")</f>
        <v/>
      </c>
      <c r="J763" s="14" t="str">
        <f>IFERROR(RANK(MasterTable[[#This Row],[Search Value]],MasterTable[Search Value],0),"")</f>
        <v/>
      </c>
    </row>
    <row r="764" spans="2:10" ht="29.25" customHeight="1" x14ac:dyDescent="0.2">
      <c r="B764" s="34"/>
      <c r="C764" s="34"/>
      <c r="D764" s="2"/>
      <c r="E764" s="2"/>
      <c r="F764" s="2"/>
      <c r="G764" s="2"/>
      <c r="H764" s="2"/>
      <c r="I764" s="13" t="str">
        <f>IFERROR(IF(SEARCH(Searchbox,MasterTable[[#This Row],[Name]]),(1-(ROW()/10000)),""),"")</f>
        <v/>
      </c>
      <c r="J764" s="14" t="str">
        <f>IFERROR(RANK(MasterTable[[#This Row],[Search Value]],MasterTable[Search Value],0),"")</f>
        <v/>
      </c>
    </row>
    <row r="765" spans="2:10" ht="29.25" customHeight="1" x14ac:dyDescent="0.2">
      <c r="B765" s="34"/>
      <c r="C765" s="34"/>
      <c r="D765" s="2"/>
      <c r="E765" s="2"/>
      <c r="F765" s="2"/>
      <c r="G765" s="2"/>
      <c r="H765" s="2"/>
      <c r="I765" s="13" t="str">
        <f>IFERROR(IF(SEARCH(Searchbox,MasterTable[[#This Row],[Name]]),(1-(ROW()/10000)),""),"")</f>
        <v/>
      </c>
      <c r="J765" s="14" t="str">
        <f>IFERROR(RANK(MasterTable[[#This Row],[Search Value]],MasterTable[Search Value],0),"")</f>
        <v/>
      </c>
    </row>
    <row r="766" spans="2:10" ht="29.25" customHeight="1" x14ac:dyDescent="0.2">
      <c r="B766" s="34"/>
      <c r="C766" s="34"/>
      <c r="D766" s="2"/>
      <c r="E766" s="2"/>
      <c r="F766" s="2"/>
      <c r="G766" s="2"/>
      <c r="H766" s="2"/>
      <c r="I766" s="13" t="str">
        <f>IFERROR(IF(SEARCH(Searchbox,MasterTable[[#This Row],[Name]]),(1-(ROW()/10000)),""),"")</f>
        <v/>
      </c>
      <c r="J766" s="14" t="str">
        <f>IFERROR(RANK(MasterTable[[#This Row],[Search Value]],MasterTable[Search Value],0),"")</f>
        <v/>
      </c>
    </row>
    <row r="767" spans="2:10" ht="29.25" customHeight="1" x14ac:dyDescent="0.2">
      <c r="B767" s="34"/>
      <c r="C767" s="34"/>
      <c r="D767" s="2"/>
      <c r="E767" s="2"/>
      <c r="F767" s="2"/>
      <c r="G767" s="2"/>
      <c r="H767" s="2"/>
      <c r="I767" s="13" t="str">
        <f>IFERROR(IF(SEARCH(Searchbox,MasterTable[[#This Row],[Name]]),(1-(ROW()/10000)),""),"")</f>
        <v/>
      </c>
      <c r="J767" s="14" t="str">
        <f>IFERROR(RANK(MasterTable[[#This Row],[Search Value]],MasterTable[Search Value],0),"")</f>
        <v/>
      </c>
    </row>
    <row r="768" spans="2:10" ht="29.25" customHeight="1" x14ac:dyDescent="0.2">
      <c r="B768" s="34"/>
      <c r="C768" s="34"/>
      <c r="D768" s="2"/>
      <c r="E768" s="2"/>
      <c r="F768" s="2"/>
      <c r="G768" s="2"/>
      <c r="H768" s="2"/>
      <c r="I768" s="13" t="str">
        <f>IFERROR(IF(SEARCH(Searchbox,MasterTable[[#This Row],[Name]]),(1-(ROW()/10000)),""),"")</f>
        <v/>
      </c>
      <c r="J768" s="14" t="str">
        <f>IFERROR(RANK(MasterTable[[#This Row],[Search Value]],MasterTable[Search Value],0),"")</f>
        <v/>
      </c>
    </row>
    <row r="769" spans="2:10" ht="29.25" customHeight="1" x14ac:dyDescent="0.2">
      <c r="B769" s="34"/>
      <c r="C769" s="34"/>
      <c r="D769" s="2"/>
      <c r="E769" s="2"/>
      <c r="F769" s="2"/>
      <c r="G769" s="2"/>
      <c r="H769" s="2"/>
      <c r="I769" s="13" t="str">
        <f>IFERROR(IF(SEARCH(Searchbox,MasterTable[[#This Row],[Name]]),(1-(ROW()/10000)),""),"")</f>
        <v/>
      </c>
      <c r="J769" s="14" t="str">
        <f>IFERROR(RANK(MasterTable[[#This Row],[Search Value]],MasterTable[Search Value],0),"")</f>
        <v/>
      </c>
    </row>
    <row r="770" spans="2:10" ht="29.25" customHeight="1" x14ac:dyDescent="0.2">
      <c r="B770" s="34"/>
      <c r="C770" s="34"/>
      <c r="D770" s="2"/>
      <c r="E770" s="2"/>
      <c r="F770" s="2"/>
      <c r="G770" s="2"/>
      <c r="H770" s="2"/>
      <c r="I770" s="13" t="str">
        <f>IFERROR(IF(SEARCH(Searchbox,MasterTable[[#This Row],[Name]]),(1-(ROW()/10000)),""),"")</f>
        <v/>
      </c>
      <c r="J770" s="14" t="str">
        <f>IFERROR(RANK(MasterTable[[#This Row],[Search Value]],MasterTable[Search Value],0),"")</f>
        <v/>
      </c>
    </row>
    <row r="771" spans="2:10" ht="29.25" customHeight="1" x14ac:dyDescent="0.2">
      <c r="B771" s="34"/>
      <c r="C771" s="34"/>
      <c r="D771" s="2"/>
      <c r="E771" s="2"/>
      <c r="F771" s="2"/>
      <c r="G771" s="2"/>
      <c r="H771" s="2"/>
      <c r="I771" s="13" t="str">
        <f>IFERROR(IF(SEARCH(Searchbox,MasterTable[[#This Row],[Name]]),(1-(ROW()/10000)),""),"")</f>
        <v/>
      </c>
      <c r="J771" s="14" t="str">
        <f>IFERROR(RANK(MasterTable[[#This Row],[Search Value]],MasterTable[Search Value],0),"")</f>
        <v/>
      </c>
    </row>
    <row r="772" spans="2:10" ht="29.25" customHeight="1" x14ac:dyDescent="0.2">
      <c r="B772" s="34"/>
      <c r="C772" s="34"/>
      <c r="D772" s="2"/>
      <c r="E772" s="2"/>
      <c r="F772" s="2"/>
      <c r="G772" s="2"/>
      <c r="H772" s="2"/>
      <c r="I772" s="13" t="str">
        <f>IFERROR(IF(SEARCH(Searchbox,MasterTable[[#This Row],[Name]]),(1-(ROW()/10000)),""),"")</f>
        <v/>
      </c>
      <c r="J772" s="14" t="str">
        <f>IFERROR(RANK(MasterTable[[#This Row],[Search Value]],MasterTable[Search Value],0),"")</f>
        <v/>
      </c>
    </row>
    <row r="773" spans="2:10" ht="29.25" customHeight="1" x14ac:dyDescent="0.2">
      <c r="B773" s="34"/>
      <c r="C773" s="34"/>
      <c r="D773" s="2"/>
      <c r="E773" s="2"/>
      <c r="F773" s="2"/>
      <c r="G773" s="2"/>
      <c r="H773" s="2"/>
      <c r="I773" s="13" t="str">
        <f>IFERROR(IF(SEARCH(Searchbox,MasterTable[[#This Row],[Name]]),(1-(ROW()/10000)),""),"")</f>
        <v/>
      </c>
      <c r="J773" s="14" t="str">
        <f>IFERROR(RANK(MasterTable[[#This Row],[Search Value]],MasterTable[Search Value],0),"")</f>
        <v/>
      </c>
    </row>
    <row r="774" spans="2:10" ht="29.25" customHeight="1" x14ac:dyDescent="0.2">
      <c r="B774" s="34"/>
      <c r="C774" s="34"/>
      <c r="D774" s="2"/>
      <c r="E774" s="2"/>
      <c r="F774" s="2"/>
      <c r="G774" s="2"/>
      <c r="H774" s="2"/>
      <c r="I774" s="13" t="str">
        <f>IFERROR(IF(SEARCH(Searchbox,MasterTable[[#This Row],[Name]]),(1-(ROW()/10000)),""),"")</f>
        <v/>
      </c>
      <c r="J774" s="14" t="str">
        <f>IFERROR(RANK(MasterTable[[#This Row],[Search Value]],MasterTable[Search Value],0),"")</f>
        <v/>
      </c>
    </row>
    <row r="775" spans="2:10" ht="29.25" customHeight="1" x14ac:dyDescent="0.2">
      <c r="B775" s="34"/>
      <c r="C775" s="34"/>
      <c r="D775" s="2"/>
      <c r="E775" s="2"/>
      <c r="F775" s="2"/>
      <c r="G775" s="2"/>
      <c r="H775" s="2"/>
      <c r="I775" s="13" t="str">
        <f>IFERROR(IF(SEARCH(Searchbox,MasterTable[[#This Row],[Name]]),(1-(ROW()/10000)),""),"")</f>
        <v/>
      </c>
      <c r="J775" s="14" t="str">
        <f>IFERROR(RANK(MasterTable[[#This Row],[Search Value]],MasterTable[Search Value],0),"")</f>
        <v/>
      </c>
    </row>
    <row r="776" spans="2:10" ht="29.25" customHeight="1" x14ac:dyDescent="0.2">
      <c r="B776" s="34"/>
      <c r="C776" s="34"/>
      <c r="D776" s="2"/>
      <c r="E776" s="2"/>
      <c r="F776" s="2"/>
      <c r="G776" s="2"/>
      <c r="H776" s="2"/>
      <c r="I776" s="13" t="str">
        <f>IFERROR(IF(SEARCH(Searchbox,MasterTable[[#This Row],[Name]]),(1-(ROW()/10000)),""),"")</f>
        <v/>
      </c>
      <c r="J776" s="14" t="str">
        <f>IFERROR(RANK(MasterTable[[#This Row],[Search Value]],MasterTable[Search Value],0),"")</f>
        <v/>
      </c>
    </row>
    <row r="777" spans="2:10" ht="29.25" customHeight="1" x14ac:dyDescent="0.2">
      <c r="B777" s="34"/>
      <c r="C777" s="34"/>
      <c r="D777" s="2"/>
      <c r="E777" s="2"/>
      <c r="F777" s="2"/>
      <c r="G777" s="2"/>
      <c r="H777" s="2"/>
      <c r="I777" s="13" t="str">
        <f>IFERROR(IF(SEARCH(Searchbox,MasterTable[[#This Row],[Name]]),(1-(ROW()/10000)),""),"")</f>
        <v/>
      </c>
      <c r="J777" s="14" t="str">
        <f>IFERROR(RANK(MasterTable[[#This Row],[Search Value]],MasterTable[Search Value],0),"")</f>
        <v/>
      </c>
    </row>
    <row r="778" spans="2:10" ht="29.25" customHeight="1" x14ac:dyDescent="0.2">
      <c r="B778" s="34"/>
      <c r="C778" s="34"/>
      <c r="D778" s="2"/>
      <c r="E778" s="2"/>
      <c r="F778" s="2"/>
      <c r="G778" s="2"/>
      <c r="H778" s="2"/>
      <c r="I778" s="13" t="str">
        <f>IFERROR(IF(SEARCH(Searchbox,MasterTable[[#This Row],[Name]]),(1-(ROW()/10000)),""),"")</f>
        <v/>
      </c>
      <c r="J778" s="14" t="str">
        <f>IFERROR(RANK(MasterTable[[#This Row],[Search Value]],MasterTable[Search Value],0),"")</f>
        <v/>
      </c>
    </row>
    <row r="779" spans="2:10" ht="29.25" customHeight="1" x14ac:dyDescent="0.2">
      <c r="B779" s="34"/>
      <c r="C779" s="34"/>
      <c r="D779" s="2"/>
      <c r="E779" s="2"/>
      <c r="F779" s="2"/>
      <c r="G779" s="2"/>
      <c r="H779" s="2"/>
      <c r="I779" s="13" t="str">
        <f>IFERROR(IF(SEARCH(Searchbox,MasterTable[[#This Row],[Name]]),(1-(ROW()/10000)),""),"")</f>
        <v/>
      </c>
      <c r="J779" s="14" t="str">
        <f>IFERROR(RANK(MasterTable[[#This Row],[Search Value]],MasterTable[Search Value],0),"")</f>
        <v/>
      </c>
    </row>
    <row r="780" spans="2:10" ht="29.25" customHeight="1" x14ac:dyDescent="0.2">
      <c r="B780" s="34"/>
      <c r="C780" s="34"/>
      <c r="D780" s="2"/>
      <c r="E780" s="2"/>
      <c r="F780" s="2"/>
      <c r="G780" s="2"/>
      <c r="H780" s="2"/>
      <c r="I780" s="13" t="str">
        <f>IFERROR(IF(SEARCH(Searchbox,MasterTable[[#This Row],[Name]]),(1-(ROW()/10000)),""),"")</f>
        <v/>
      </c>
      <c r="J780" s="14" t="str">
        <f>IFERROR(RANK(MasterTable[[#This Row],[Search Value]],MasterTable[Search Value],0),"")</f>
        <v/>
      </c>
    </row>
    <row r="781" spans="2:10" ht="29.25" customHeight="1" x14ac:dyDescent="0.2">
      <c r="B781" s="34"/>
      <c r="C781" s="34"/>
      <c r="D781" s="2"/>
      <c r="E781" s="2"/>
      <c r="F781" s="2"/>
      <c r="G781" s="2"/>
      <c r="H781" s="2"/>
      <c r="I781" s="13" t="str">
        <f>IFERROR(IF(SEARCH(Searchbox,MasterTable[[#This Row],[Name]]),(1-(ROW()/10000)),""),"")</f>
        <v/>
      </c>
      <c r="J781" s="14" t="str">
        <f>IFERROR(RANK(MasterTable[[#This Row],[Search Value]],MasterTable[Search Value],0),"")</f>
        <v/>
      </c>
    </row>
    <row r="782" spans="2:10" ht="29.25" customHeight="1" x14ac:dyDescent="0.2">
      <c r="B782" s="34"/>
      <c r="C782" s="34"/>
      <c r="D782" s="2"/>
      <c r="E782" s="2"/>
      <c r="F782" s="2"/>
      <c r="G782" s="2"/>
      <c r="H782" s="2"/>
      <c r="I782" s="13" t="str">
        <f>IFERROR(IF(SEARCH(Searchbox,MasterTable[[#This Row],[Name]]),(1-(ROW()/10000)),""),"")</f>
        <v/>
      </c>
      <c r="J782" s="14" t="str">
        <f>IFERROR(RANK(MasterTable[[#This Row],[Search Value]],MasterTable[Search Value],0),"")</f>
        <v/>
      </c>
    </row>
    <row r="783" spans="2:10" ht="29.25" customHeight="1" x14ac:dyDescent="0.2">
      <c r="B783" s="34"/>
      <c r="C783" s="34"/>
      <c r="D783" s="2"/>
      <c r="E783" s="2"/>
      <c r="F783" s="2"/>
      <c r="G783" s="2"/>
      <c r="H783" s="2"/>
      <c r="I783" s="13" t="str">
        <f>IFERROR(IF(SEARCH(Searchbox,MasterTable[[#This Row],[Name]]),(1-(ROW()/10000)),""),"")</f>
        <v/>
      </c>
      <c r="J783" s="14" t="str">
        <f>IFERROR(RANK(MasterTable[[#This Row],[Search Value]],MasterTable[Search Value],0),"")</f>
        <v/>
      </c>
    </row>
    <row r="784" spans="2:10" ht="29.25" customHeight="1" x14ac:dyDescent="0.2">
      <c r="B784" s="34"/>
      <c r="C784" s="34"/>
      <c r="D784" s="2"/>
      <c r="E784" s="2"/>
      <c r="F784" s="2"/>
      <c r="G784" s="2"/>
      <c r="H784" s="2"/>
      <c r="I784" s="13" t="str">
        <f>IFERROR(IF(SEARCH(Searchbox,MasterTable[[#This Row],[Name]]),(1-(ROW()/10000)),""),"")</f>
        <v/>
      </c>
      <c r="J784" s="14" t="str">
        <f>IFERROR(RANK(MasterTable[[#This Row],[Search Value]],MasterTable[Search Value],0),"")</f>
        <v/>
      </c>
    </row>
    <row r="785" spans="2:10" ht="29.25" customHeight="1" x14ac:dyDescent="0.2">
      <c r="B785" s="34"/>
      <c r="C785" s="34"/>
      <c r="D785" s="2"/>
      <c r="E785" s="2"/>
      <c r="F785" s="2"/>
      <c r="G785" s="2"/>
      <c r="H785" s="2"/>
      <c r="I785" s="13" t="str">
        <f>IFERROR(IF(SEARCH(Searchbox,MasterTable[[#This Row],[Name]]),(1-(ROW()/10000)),""),"")</f>
        <v/>
      </c>
      <c r="J785" s="14" t="str">
        <f>IFERROR(RANK(MasterTable[[#This Row],[Search Value]],MasterTable[Search Value],0),"")</f>
        <v/>
      </c>
    </row>
    <row r="786" spans="2:10" ht="29.25" customHeight="1" x14ac:dyDescent="0.2">
      <c r="B786" s="34"/>
      <c r="C786" s="34"/>
      <c r="D786" s="2"/>
      <c r="E786" s="2"/>
      <c r="F786" s="2"/>
      <c r="G786" s="2"/>
      <c r="H786" s="2"/>
      <c r="I786" s="13" t="str">
        <f>IFERROR(IF(SEARCH(Searchbox,MasterTable[[#This Row],[Name]]),(1-(ROW()/10000)),""),"")</f>
        <v/>
      </c>
      <c r="J786" s="14" t="str">
        <f>IFERROR(RANK(MasterTable[[#This Row],[Search Value]],MasterTable[Search Value],0),"")</f>
        <v/>
      </c>
    </row>
    <row r="787" spans="2:10" ht="29.25" customHeight="1" x14ac:dyDescent="0.2">
      <c r="B787" s="34"/>
      <c r="C787" s="34"/>
      <c r="D787" s="2"/>
      <c r="E787" s="2"/>
      <c r="F787" s="2"/>
      <c r="G787" s="2"/>
      <c r="H787" s="2"/>
      <c r="I787" s="13" t="str">
        <f>IFERROR(IF(SEARCH(Searchbox,MasterTable[[#This Row],[Name]]),(1-(ROW()/10000)),""),"")</f>
        <v/>
      </c>
      <c r="J787" s="14" t="str">
        <f>IFERROR(RANK(MasterTable[[#This Row],[Search Value]],MasterTable[Search Value],0),"")</f>
        <v/>
      </c>
    </row>
    <row r="788" spans="2:10" ht="29.25" customHeight="1" x14ac:dyDescent="0.2">
      <c r="B788" s="34"/>
      <c r="C788" s="34"/>
      <c r="D788" s="2"/>
      <c r="E788" s="2"/>
      <c r="F788" s="2"/>
      <c r="G788" s="2"/>
      <c r="H788" s="2"/>
      <c r="I788" s="13" t="str">
        <f>IFERROR(IF(SEARCH(Searchbox,MasterTable[[#This Row],[Name]]),(1-(ROW()/10000)),""),"")</f>
        <v/>
      </c>
      <c r="J788" s="14" t="str">
        <f>IFERROR(RANK(MasterTable[[#This Row],[Search Value]],MasterTable[Search Value],0),"")</f>
        <v/>
      </c>
    </row>
    <row r="789" spans="2:10" ht="29.25" customHeight="1" x14ac:dyDescent="0.2">
      <c r="B789" s="34"/>
      <c r="C789" s="34"/>
      <c r="D789" s="2"/>
      <c r="E789" s="2"/>
      <c r="F789" s="2"/>
      <c r="G789" s="2"/>
      <c r="H789" s="2"/>
      <c r="I789" s="13" t="str">
        <f>IFERROR(IF(SEARCH(Searchbox,MasterTable[[#This Row],[Name]]),(1-(ROW()/10000)),""),"")</f>
        <v/>
      </c>
      <c r="J789" s="14" t="str">
        <f>IFERROR(RANK(MasterTable[[#This Row],[Search Value]],MasterTable[Search Value],0),"")</f>
        <v/>
      </c>
    </row>
    <row r="790" spans="2:10" ht="29.25" customHeight="1" x14ac:dyDescent="0.2">
      <c r="B790" s="34"/>
      <c r="C790" s="34"/>
      <c r="D790" s="2"/>
      <c r="E790" s="2"/>
      <c r="F790" s="2"/>
      <c r="G790" s="2"/>
      <c r="H790" s="2"/>
      <c r="I790" s="13" t="str">
        <f>IFERROR(IF(SEARCH(Searchbox,MasterTable[[#This Row],[Name]]),(1-(ROW()/10000)),""),"")</f>
        <v/>
      </c>
      <c r="J790" s="14" t="str">
        <f>IFERROR(RANK(MasterTable[[#This Row],[Search Value]],MasterTable[Search Value],0),"")</f>
        <v/>
      </c>
    </row>
    <row r="791" spans="2:10" ht="29.25" customHeight="1" x14ac:dyDescent="0.2">
      <c r="B791" s="34"/>
      <c r="C791" s="34"/>
      <c r="D791" s="2"/>
      <c r="E791" s="2"/>
      <c r="F791" s="2"/>
      <c r="G791" s="2"/>
      <c r="H791" s="2"/>
      <c r="I791" s="13" t="str">
        <f>IFERROR(IF(SEARCH(Searchbox,MasterTable[[#This Row],[Name]]),(1-(ROW()/10000)),""),"")</f>
        <v/>
      </c>
      <c r="J791" s="14" t="str">
        <f>IFERROR(RANK(MasterTable[[#This Row],[Search Value]],MasterTable[Search Value],0),"")</f>
        <v/>
      </c>
    </row>
    <row r="792" spans="2:10" ht="29.25" customHeight="1" x14ac:dyDescent="0.2">
      <c r="B792" s="34"/>
      <c r="C792" s="34"/>
      <c r="D792" s="2"/>
      <c r="E792" s="2"/>
      <c r="F792" s="2"/>
      <c r="G792" s="2"/>
      <c r="H792" s="2"/>
      <c r="I792" s="13" t="str">
        <f>IFERROR(IF(SEARCH(Searchbox,MasterTable[[#This Row],[Name]]),(1-(ROW()/10000)),""),"")</f>
        <v/>
      </c>
      <c r="J792" s="14" t="str">
        <f>IFERROR(RANK(MasterTable[[#This Row],[Search Value]],MasterTable[Search Value],0),"")</f>
        <v/>
      </c>
    </row>
    <row r="793" spans="2:10" ht="29.25" customHeight="1" x14ac:dyDescent="0.2">
      <c r="B793" s="34"/>
      <c r="C793" s="34"/>
      <c r="D793" s="2"/>
      <c r="E793" s="2"/>
      <c r="F793" s="2"/>
      <c r="G793" s="2"/>
      <c r="H793" s="2"/>
      <c r="I793" s="13" t="str">
        <f>IFERROR(IF(SEARCH(Searchbox,MasterTable[[#This Row],[Name]]),(1-(ROW()/10000)),""),"")</f>
        <v/>
      </c>
      <c r="J793" s="14" t="str">
        <f>IFERROR(RANK(MasterTable[[#This Row],[Search Value]],MasterTable[Search Value],0),"")</f>
        <v/>
      </c>
    </row>
    <row r="794" spans="2:10" ht="29.25" customHeight="1" x14ac:dyDescent="0.2">
      <c r="B794" s="34"/>
      <c r="C794" s="34"/>
      <c r="D794" s="2"/>
      <c r="E794" s="2"/>
      <c r="F794" s="2"/>
      <c r="G794" s="2"/>
      <c r="H794" s="2"/>
      <c r="I794" s="13" t="str">
        <f>IFERROR(IF(SEARCH(Searchbox,MasterTable[[#This Row],[Name]]),(1-(ROW()/10000)),""),"")</f>
        <v/>
      </c>
      <c r="J794" s="14" t="str">
        <f>IFERROR(RANK(MasterTable[[#This Row],[Search Value]],MasterTable[Search Value],0),"")</f>
        <v/>
      </c>
    </row>
    <row r="795" spans="2:10" ht="29.25" customHeight="1" x14ac:dyDescent="0.2">
      <c r="B795" s="34"/>
      <c r="C795" s="34"/>
      <c r="D795" s="2"/>
      <c r="E795" s="2"/>
      <c r="F795" s="2"/>
      <c r="G795" s="2"/>
      <c r="H795" s="2"/>
      <c r="I795" s="13" t="str">
        <f>IFERROR(IF(SEARCH(Searchbox,MasterTable[[#This Row],[Name]]),(1-(ROW()/10000)),""),"")</f>
        <v/>
      </c>
      <c r="J795" s="14" t="str">
        <f>IFERROR(RANK(MasterTable[[#This Row],[Search Value]],MasterTable[Search Value],0),"")</f>
        <v/>
      </c>
    </row>
    <row r="796" spans="2:10" ht="29.25" customHeight="1" x14ac:dyDescent="0.2">
      <c r="B796" s="34"/>
      <c r="C796" s="34"/>
      <c r="D796" s="2"/>
      <c r="E796" s="2"/>
      <c r="F796" s="2"/>
      <c r="G796" s="2"/>
      <c r="H796" s="2"/>
      <c r="I796" s="13" t="str">
        <f>IFERROR(IF(SEARCH(Searchbox,MasterTable[[#This Row],[Name]]),(1-(ROW()/10000)),""),"")</f>
        <v/>
      </c>
      <c r="J796" s="14" t="str">
        <f>IFERROR(RANK(MasterTable[[#This Row],[Search Value]],MasterTable[Search Value],0),"")</f>
        <v/>
      </c>
    </row>
    <row r="797" spans="2:10" ht="29.25" customHeight="1" x14ac:dyDescent="0.2">
      <c r="B797" s="34"/>
      <c r="C797" s="34"/>
      <c r="D797" s="2"/>
      <c r="E797" s="2"/>
      <c r="F797" s="2"/>
      <c r="G797" s="2"/>
      <c r="H797" s="2"/>
      <c r="I797" s="13" t="str">
        <f>IFERROR(IF(SEARCH(Searchbox,MasterTable[[#This Row],[Name]]),(1-(ROW()/10000)),""),"")</f>
        <v/>
      </c>
      <c r="J797" s="14" t="str">
        <f>IFERROR(RANK(MasterTable[[#This Row],[Search Value]],MasterTable[Search Value],0),"")</f>
        <v/>
      </c>
    </row>
    <row r="798" spans="2:10" ht="29.25" customHeight="1" x14ac:dyDescent="0.2">
      <c r="B798" s="34"/>
      <c r="C798" s="34"/>
      <c r="D798" s="2"/>
      <c r="E798" s="2"/>
      <c r="F798" s="2"/>
      <c r="G798" s="2"/>
      <c r="H798" s="2"/>
      <c r="I798" s="13" t="str">
        <f>IFERROR(IF(SEARCH(Searchbox,MasterTable[[#This Row],[Name]]),(1-(ROW()/10000)),""),"")</f>
        <v/>
      </c>
      <c r="J798" s="14" t="str">
        <f>IFERROR(RANK(MasterTable[[#This Row],[Search Value]],MasterTable[Search Value],0),"")</f>
        <v/>
      </c>
    </row>
    <row r="799" spans="2:10" ht="29.25" customHeight="1" x14ac:dyDescent="0.2">
      <c r="B799" s="34"/>
      <c r="C799" s="34"/>
      <c r="D799" s="2"/>
      <c r="E799" s="2"/>
      <c r="F799" s="2"/>
      <c r="G799" s="2"/>
      <c r="H799" s="2"/>
      <c r="I799" s="13" t="str">
        <f>IFERROR(IF(SEARCH(Searchbox,MasterTable[[#This Row],[Name]]),(1-(ROW()/10000)),""),"")</f>
        <v/>
      </c>
      <c r="J799" s="14" t="str">
        <f>IFERROR(RANK(MasterTable[[#This Row],[Search Value]],MasterTable[Search Value],0),"")</f>
        <v/>
      </c>
    </row>
    <row r="800" spans="2:10" ht="29.25" customHeight="1" x14ac:dyDescent="0.2">
      <c r="B800" s="34"/>
      <c r="C800" s="34"/>
      <c r="D800" s="2"/>
      <c r="E800" s="2"/>
      <c r="F800" s="2"/>
      <c r="G800" s="2"/>
      <c r="H800" s="2"/>
      <c r="I800" s="13" t="str">
        <f>IFERROR(IF(SEARCH(Searchbox,MasterTable[[#This Row],[Name]]),(1-(ROW()/10000)),""),"")</f>
        <v/>
      </c>
      <c r="J800" s="14" t="str">
        <f>IFERROR(RANK(MasterTable[[#This Row],[Search Value]],MasterTable[Search Value],0),"")</f>
        <v/>
      </c>
    </row>
    <row r="801" spans="2:10" ht="29.25" customHeight="1" x14ac:dyDescent="0.2">
      <c r="B801" s="34"/>
      <c r="C801" s="34"/>
      <c r="D801" s="2"/>
      <c r="E801" s="2"/>
      <c r="F801" s="2"/>
      <c r="G801" s="2"/>
      <c r="H801" s="2"/>
      <c r="I801" s="13" t="str">
        <f>IFERROR(IF(SEARCH(Searchbox,MasterTable[[#This Row],[Name]]),(1-(ROW()/10000)),""),"")</f>
        <v/>
      </c>
      <c r="J801" s="14" t="str">
        <f>IFERROR(RANK(MasterTable[[#This Row],[Search Value]],MasterTable[Search Value],0),"")</f>
        <v/>
      </c>
    </row>
    <row r="802" spans="2:10" ht="29.25" customHeight="1" x14ac:dyDescent="0.2">
      <c r="B802" s="34"/>
      <c r="C802" s="34"/>
      <c r="D802" s="2"/>
      <c r="E802" s="2"/>
      <c r="F802" s="2"/>
      <c r="G802" s="2"/>
      <c r="H802" s="2"/>
      <c r="I802" s="13" t="str">
        <f>IFERROR(IF(SEARCH(Searchbox,MasterTable[[#This Row],[Name]]),(1-(ROW()/10000)),""),"")</f>
        <v/>
      </c>
      <c r="J802" s="14" t="str">
        <f>IFERROR(RANK(MasterTable[[#This Row],[Search Value]],MasterTable[Search Value],0),"")</f>
        <v/>
      </c>
    </row>
    <row r="803" spans="2:10" ht="29.25" customHeight="1" x14ac:dyDescent="0.2">
      <c r="B803" s="34"/>
      <c r="C803" s="34"/>
      <c r="D803" s="2"/>
      <c r="E803" s="2"/>
      <c r="F803" s="2"/>
      <c r="G803" s="2"/>
      <c r="H803" s="2"/>
      <c r="I803" s="13" t="str">
        <f>IFERROR(IF(SEARCH(Searchbox,MasterTable[[#This Row],[Name]]),(1-(ROW()/10000)),""),"")</f>
        <v/>
      </c>
      <c r="J803" s="14" t="str">
        <f>IFERROR(RANK(MasterTable[[#This Row],[Search Value]],MasterTable[Search Value],0),"")</f>
        <v/>
      </c>
    </row>
    <row r="804" spans="2:10" ht="29.25" customHeight="1" x14ac:dyDescent="0.2">
      <c r="B804" s="34"/>
      <c r="C804" s="34"/>
      <c r="D804" s="2"/>
      <c r="E804" s="2"/>
      <c r="F804" s="2"/>
      <c r="G804" s="2"/>
      <c r="H804" s="2"/>
      <c r="I804" s="13" t="str">
        <f>IFERROR(IF(SEARCH(Searchbox,MasterTable[[#This Row],[Name]]),(1-(ROW()/10000)),""),"")</f>
        <v/>
      </c>
      <c r="J804" s="14" t="str">
        <f>IFERROR(RANK(MasterTable[[#This Row],[Search Value]],MasterTable[Search Value],0),"")</f>
        <v/>
      </c>
    </row>
    <row r="805" spans="2:10" ht="29.25" customHeight="1" x14ac:dyDescent="0.2">
      <c r="B805" s="34"/>
      <c r="C805" s="34"/>
      <c r="D805" s="2"/>
      <c r="E805" s="2"/>
      <c r="F805" s="2"/>
      <c r="G805" s="2"/>
      <c r="H805" s="2"/>
      <c r="I805" s="13" t="str">
        <f>IFERROR(IF(SEARCH(Searchbox,MasterTable[[#This Row],[Name]]),(1-(ROW()/10000)),""),"")</f>
        <v/>
      </c>
      <c r="J805" s="14" t="str">
        <f>IFERROR(RANK(MasterTable[[#This Row],[Search Value]],MasterTable[Search Value],0),"")</f>
        <v/>
      </c>
    </row>
    <row r="806" spans="2:10" ht="29.25" customHeight="1" x14ac:dyDescent="0.2">
      <c r="B806" s="34"/>
      <c r="C806" s="34"/>
      <c r="D806" s="2"/>
      <c r="E806" s="2"/>
      <c r="F806" s="2"/>
      <c r="G806" s="2"/>
      <c r="H806" s="2"/>
      <c r="I806" s="13" t="str">
        <f>IFERROR(IF(SEARCH(Searchbox,MasterTable[[#This Row],[Name]]),(1-(ROW()/10000)),""),"")</f>
        <v/>
      </c>
      <c r="J806" s="14" t="str">
        <f>IFERROR(RANK(MasterTable[[#This Row],[Search Value]],MasterTable[Search Value],0),"")</f>
        <v/>
      </c>
    </row>
    <row r="807" spans="2:10" ht="29.25" customHeight="1" x14ac:dyDescent="0.2">
      <c r="B807" s="34"/>
      <c r="C807" s="34"/>
      <c r="D807" s="2"/>
      <c r="E807" s="2"/>
      <c r="F807" s="2"/>
      <c r="G807" s="2"/>
      <c r="H807" s="2"/>
      <c r="I807" s="13" t="str">
        <f>IFERROR(IF(SEARCH(Searchbox,MasterTable[[#This Row],[Name]]),(1-(ROW()/10000)),""),"")</f>
        <v/>
      </c>
      <c r="J807" s="14" t="str">
        <f>IFERROR(RANK(MasterTable[[#This Row],[Search Value]],MasterTable[Search Value],0),"")</f>
        <v/>
      </c>
    </row>
    <row r="808" spans="2:10" ht="29.25" customHeight="1" x14ac:dyDescent="0.2">
      <c r="B808" s="34"/>
      <c r="C808" s="34"/>
      <c r="D808" s="2"/>
      <c r="E808" s="2"/>
      <c r="F808" s="2"/>
      <c r="G808" s="2"/>
      <c r="H808" s="2"/>
      <c r="I808" s="13" t="str">
        <f>IFERROR(IF(SEARCH(Searchbox,MasterTable[[#This Row],[Name]]),(1-(ROW()/10000)),""),"")</f>
        <v/>
      </c>
      <c r="J808" s="14" t="str">
        <f>IFERROR(RANK(MasterTable[[#This Row],[Search Value]],MasterTable[Search Value],0),"")</f>
        <v/>
      </c>
    </row>
    <row r="809" spans="2:10" ht="29.25" customHeight="1" x14ac:dyDescent="0.2">
      <c r="B809" s="34"/>
      <c r="C809" s="34"/>
      <c r="D809" s="2"/>
      <c r="E809" s="2"/>
      <c r="F809" s="2"/>
      <c r="G809" s="2"/>
      <c r="H809" s="2"/>
      <c r="I809" s="13" t="str">
        <f>IFERROR(IF(SEARCH(Searchbox,MasterTable[[#This Row],[Name]]),(1-(ROW()/10000)),""),"")</f>
        <v/>
      </c>
      <c r="J809" s="14" t="str">
        <f>IFERROR(RANK(MasterTable[[#This Row],[Search Value]],MasterTable[Search Value],0),"")</f>
        <v/>
      </c>
    </row>
    <row r="810" spans="2:10" ht="29.25" customHeight="1" x14ac:dyDescent="0.2">
      <c r="B810" s="34"/>
      <c r="C810" s="34"/>
      <c r="D810" s="2"/>
      <c r="E810" s="2"/>
      <c r="F810" s="2"/>
      <c r="G810" s="2"/>
      <c r="H810" s="2"/>
      <c r="I810" s="13" t="str">
        <f>IFERROR(IF(SEARCH(Searchbox,MasterTable[[#This Row],[Name]]),(1-(ROW()/10000)),""),"")</f>
        <v/>
      </c>
      <c r="J810" s="14" t="str">
        <f>IFERROR(RANK(MasterTable[[#This Row],[Search Value]],MasterTable[Search Value],0),"")</f>
        <v/>
      </c>
    </row>
    <row r="811" spans="2:10" ht="29.25" customHeight="1" x14ac:dyDescent="0.2">
      <c r="B811" s="34"/>
      <c r="C811" s="34"/>
      <c r="D811" s="2"/>
      <c r="E811" s="2"/>
      <c r="F811" s="2"/>
      <c r="G811" s="2"/>
      <c r="H811" s="2"/>
      <c r="I811" s="13" t="str">
        <f>IFERROR(IF(SEARCH(Searchbox,MasterTable[[#This Row],[Name]]),(1-(ROW()/10000)),""),"")</f>
        <v/>
      </c>
      <c r="J811" s="14" t="str">
        <f>IFERROR(RANK(MasterTable[[#This Row],[Search Value]],MasterTable[Search Value],0),"")</f>
        <v/>
      </c>
    </row>
    <row r="812" spans="2:10" ht="29.25" customHeight="1" x14ac:dyDescent="0.2">
      <c r="B812" s="34"/>
      <c r="C812" s="34"/>
      <c r="D812" s="2"/>
      <c r="E812" s="2"/>
      <c r="F812" s="2"/>
      <c r="G812" s="2"/>
      <c r="H812" s="2"/>
      <c r="I812" s="13" t="str">
        <f>IFERROR(IF(SEARCH(Searchbox,MasterTable[[#This Row],[Name]]),(1-(ROW()/10000)),""),"")</f>
        <v/>
      </c>
      <c r="J812" s="14" t="str">
        <f>IFERROR(RANK(MasterTable[[#This Row],[Search Value]],MasterTable[Search Value],0),"")</f>
        <v/>
      </c>
    </row>
    <row r="813" spans="2:10" ht="29.25" customHeight="1" x14ac:dyDescent="0.2">
      <c r="B813" s="34"/>
      <c r="C813" s="34"/>
      <c r="D813" s="2"/>
      <c r="E813" s="2"/>
      <c r="F813" s="2"/>
      <c r="G813" s="2"/>
      <c r="H813" s="2"/>
      <c r="I813" s="13" t="str">
        <f>IFERROR(IF(SEARCH(Searchbox,MasterTable[[#This Row],[Name]]),(1-(ROW()/10000)),""),"")</f>
        <v/>
      </c>
      <c r="J813" s="14" t="str">
        <f>IFERROR(RANK(MasterTable[[#This Row],[Search Value]],MasterTable[Search Value],0),"")</f>
        <v/>
      </c>
    </row>
    <row r="814" spans="2:10" ht="29.25" customHeight="1" x14ac:dyDescent="0.2">
      <c r="B814" s="34"/>
      <c r="C814" s="34"/>
      <c r="D814" s="2"/>
      <c r="E814" s="2"/>
      <c r="F814" s="2"/>
      <c r="G814" s="2"/>
      <c r="H814" s="2"/>
      <c r="I814" s="13" t="str">
        <f>IFERROR(IF(SEARCH(Searchbox,MasterTable[[#This Row],[Name]]),(1-(ROW()/10000)),""),"")</f>
        <v/>
      </c>
      <c r="J814" s="14" t="str">
        <f>IFERROR(RANK(MasterTable[[#This Row],[Search Value]],MasterTable[Search Value],0),"")</f>
        <v/>
      </c>
    </row>
    <row r="815" spans="2:10" ht="29.25" customHeight="1" x14ac:dyDescent="0.2">
      <c r="B815" s="34"/>
      <c r="C815" s="34"/>
      <c r="D815" s="2"/>
      <c r="E815" s="2"/>
      <c r="F815" s="2"/>
      <c r="G815" s="2"/>
      <c r="H815" s="2"/>
      <c r="I815" s="13" t="str">
        <f>IFERROR(IF(SEARCH(Searchbox,MasterTable[[#This Row],[Name]]),(1-(ROW()/10000)),""),"")</f>
        <v/>
      </c>
      <c r="J815" s="14" t="str">
        <f>IFERROR(RANK(MasterTable[[#This Row],[Search Value]],MasterTable[Search Value],0),"")</f>
        <v/>
      </c>
    </row>
    <row r="816" spans="2:10" ht="29.25" customHeight="1" x14ac:dyDescent="0.2">
      <c r="B816" s="34"/>
      <c r="C816" s="34"/>
      <c r="D816" s="2"/>
      <c r="E816" s="2"/>
      <c r="F816" s="2"/>
      <c r="G816" s="2"/>
      <c r="H816" s="2"/>
      <c r="I816" s="13" t="str">
        <f>IFERROR(IF(SEARCH(Searchbox,MasterTable[[#This Row],[Name]]),(1-(ROW()/10000)),""),"")</f>
        <v/>
      </c>
      <c r="J816" s="14" t="str">
        <f>IFERROR(RANK(MasterTable[[#This Row],[Search Value]],MasterTable[Search Value],0),"")</f>
        <v/>
      </c>
    </row>
    <row r="817" spans="2:10" ht="29.25" customHeight="1" x14ac:dyDescent="0.2">
      <c r="B817" s="34"/>
      <c r="C817" s="34"/>
      <c r="D817" s="2"/>
      <c r="E817" s="2"/>
      <c r="F817" s="2"/>
      <c r="G817" s="2"/>
      <c r="H817" s="2"/>
      <c r="I817" s="13" t="str">
        <f>IFERROR(IF(SEARCH(Searchbox,MasterTable[[#This Row],[Name]]),(1-(ROW()/10000)),""),"")</f>
        <v/>
      </c>
      <c r="J817" s="14" t="str">
        <f>IFERROR(RANK(MasterTable[[#This Row],[Search Value]],MasterTable[Search Value],0),"")</f>
        <v/>
      </c>
    </row>
    <row r="818" spans="2:10" ht="29.25" customHeight="1" x14ac:dyDescent="0.2">
      <c r="B818" s="34"/>
      <c r="C818" s="34"/>
      <c r="D818" s="2"/>
      <c r="E818" s="2"/>
      <c r="F818" s="2"/>
      <c r="G818" s="2"/>
      <c r="H818" s="2"/>
      <c r="I818" s="13" t="str">
        <f>IFERROR(IF(SEARCH(Searchbox,MasterTable[[#This Row],[Name]]),(1-(ROW()/10000)),""),"")</f>
        <v/>
      </c>
      <c r="J818" s="14" t="str">
        <f>IFERROR(RANK(MasterTable[[#This Row],[Search Value]],MasterTable[Search Value],0),"")</f>
        <v/>
      </c>
    </row>
    <row r="819" spans="2:10" ht="29.25" customHeight="1" x14ac:dyDescent="0.2">
      <c r="B819" s="34"/>
      <c r="C819" s="34"/>
      <c r="D819" s="2"/>
      <c r="E819" s="2"/>
      <c r="F819" s="2"/>
      <c r="G819" s="2"/>
      <c r="H819" s="2"/>
      <c r="I819" s="13" t="str">
        <f>IFERROR(IF(SEARCH(Searchbox,MasterTable[[#This Row],[Name]]),(1-(ROW()/10000)),""),"")</f>
        <v/>
      </c>
      <c r="J819" s="14" t="str">
        <f>IFERROR(RANK(MasterTable[[#This Row],[Search Value]],MasterTable[Search Value],0),"")</f>
        <v/>
      </c>
    </row>
    <row r="820" spans="2:10" ht="29.25" customHeight="1" x14ac:dyDescent="0.2">
      <c r="B820" s="34"/>
      <c r="C820" s="34"/>
      <c r="D820" s="2"/>
      <c r="E820" s="2"/>
      <c r="F820" s="2"/>
      <c r="G820" s="2"/>
      <c r="H820" s="2"/>
      <c r="I820" s="13" t="str">
        <f>IFERROR(IF(SEARCH(Searchbox,MasterTable[[#This Row],[Name]]),(1-(ROW()/10000)),""),"")</f>
        <v/>
      </c>
      <c r="J820" s="14" t="str">
        <f>IFERROR(RANK(MasterTable[[#This Row],[Search Value]],MasterTable[Search Value],0),"")</f>
        <v/>
      </c>
    </row>
    <row r="821" spans="2:10" ht="29.25" customHeight="1" x14ac:dyDescent="0.2">
      <c r="B821" s="34"/>
      <c r="C821" s="34"/>
      <c r="D821" s="2"/>
      <c r="E821" s="2"/>
      <c r="F821" s="2"/>
      <c r="G821" s="2"/>
      <c r="H821" s="2"/>
      <c r="I821" s="13" t="str">
        <f>IFERROR(IF(SEARCH(Searchbox,MasterTable[[#This Row],[Name]]),(1-(ROW()/10000)),""),"")</f>
        <v/>
      </c>
      <c r="J821" s="14" t="str">
        <f>IFERROR(RANK(MasterTable[[#This Row],[Search Value]],MasterTable[Search Value],0),"")</f>
        <v/>
      </c>
    </row>
    <row r="822" spans="2:10" ht="29.25" customHeight="1" x14ac:dyDescent="0.2">
      <c r="B822" s="34"/>
      <c r="C822" s="34"/>
      <c r="D822" s="2"/>
      <c r="E822" s="2"/>
      <c r="F822" s="2"/>
      <c r="G822" s="2"/>
      <c r="H822" s="2"/>
      <c r="I822" s="13" t="str">
        <f>IFERROR(IF(SEARCH(Searchbox,MasterTable[[#This Row],[Name]]),(1-(ROW()/10000)),""),"")</f>
        <v/>
      </c>
      <c r="J822" s="14" t="str">
        <f>IFERROR(RANK(MasterTable[[#This Row],[Search Value]],MasterTable[Search Value],0),"")</f>
        <v/>
      </c>
    </row>
    <row r="823" spans="2:10" ht="29.25" customHeight="1" x14ac:dyDescent="0.2">
      <c r="B823" s="34"/>
      <c r="C823" s="34"/>
      <c r="D823" s="2"/>
      <c r="E823" s="2"/>
      <c r="F823" s="2"/>
      <c r="G823" s="2"/>
      <c r="H823" s="2"/>
      <c r="I823" s="13" t="str">
        <f>IFERROR(IF(SEARCH(Searchbox,MasterTable[[#This Row],[Name]]),(1-(ROW()/10000)),""),"")</f>
        <v/>
      </c>
      <c r="J823" s="14" t="str">
        <f>IFERROR(RANK(MasterTable[[#This Row],[Search Value]],MasterTable[Search Value],0),"")</f>
        <v/>
      </c>
    </row>
    <row r="824" spans="2:10" ht="29.25" customHeight="1" x14ac:dyDescent="0.2">
      <c r="B824" s="34"/>
      <c r="C824" s="34"/>
      <c r="D824" s="2"/>
      <c r="E824" s="2"/>
      <c r="F824" s="2"/>
      <c r="G824" s="2"/>
      <c r="H824" s="2"/>
      <c r="I824" s="13" t="str">
        <f>IFERROR(IF(SEARCH(Searchbox,MasterTable[[#This Row],[Name]]),(1-(ROW()/10000)),""),"")</f>
        <v/>
      </c>
      <c r="J824" s="14" t="str">
        <f>IFERROR(RANK(MasterTable[[#This Row],[Search Value]],MasterTable[Search Value],0),"")</f>
        <v/>
      </c>
    </row>
    <row r="825" spans="2:10" ht="29.25" customHeight="1" x14ac:dyDescent="0.2">
      <c r="B825" s="34"/>
      <c r="C825" s="34"/>
      <c r="D825" s="2"/>
      <c r="E825" s="2"/>
      <c r="F825" s="2"/>
      <c r="G825" s="2"/>
      <c r="H825" s="2"/>
      <c r="I825" s="13" t="str">
        <f>IFERROR(IF(SEARCH(Searchbox,MasterTable[[#This Row],[Name]]),(1-(ROW()/10000)),""),"")</f>
        <v/>
      </c>
      <c r="J825" s="14" t="str">
        <f>IFERROR(RANK(MasterTable[[#This Row],[Search Value]],MasterTable[Search Value],0),"")</f>
        <v/>
      </c>
    </row>
    <row r="826" spans="2:10" ht="29.25" customHeight="1" x14ac:dyDescent="0.2">
      <c r="B826" s="34"/>
      <c r="C826" s="34"/>
      <c r="D826" s="2"/>
      <c r="E826" s="2"/>
      <c r="F826" s="2"/>
      <c r="G826" s="2"/>
      <c r="H826" s="2"/>
      <c r="I826" s="13" t="str">
        <f>IFERROR(IF(SEARCH(Searchbox,MasterTable[[#This Row],[Name]]),(1-(ROW()/10000)),""),"")</f>
        <v/>
      </c>
      <c r="J826" s="14" t="str">
        <f>IFERROR(RANK(MasterTable[[#This Row],[Search Value]],MasterTable[Search Value],0),"")</f>
        <v/>
      </c>
    </row>
    <row r="827" spans="2:10" ht="29.25" customHeight="1" x14ac:dyDescent="0.2">
      <c r="B827" s="34"/>
      <c r="C827" s="34"/>
      <c r="D827" s="2"/>
      <c r="E827" s="2"/>
      <c r="F827" s="2"/>
      <c r="G827" s="2"/>
      <c r="H827" s="2"/>
      <c r="I827" s="13" t="str">
        <f>IFERROR(IF(SEARCH(Searchbox,MasterTable[[#This Row],[Name]]),(1-(ROW()/10000)),""),"")</f>
        <v/>
      </c>
      <c r="J827" s="14" t="str">
        <f>IFERROR(RANK(MasterTable[[#This Row],[Search Value]],MasterTable[Search Value],0),"")</f>
        <v/>
      </c>
    </row>
    <row r="828" spans="2:10" ht="29.25" customHeight="1" x14ac:dyDescent="0.2">
      <c r="B828" s="34"/>
      <c r="C828" s="34"/>
      <c r="D828" s="2"/>
      <c r="E828" s="2"/>
      <c r="F828" s="2"/>
      <c r="G828" s="2"/>
      <c r="H828" s="2"/>
      <c r="I828" s="13" t="str">
        <f>IFERROR(IF(SEARCH(Searchbox,MasterTable[[#This Row],[Name]]),(1-(ROW()/10000)),""),"")</f>
        <v/>
      </c>
      <c r="J828" s="14" t="str">
        <f>IFERROR(RANK(MasterTable[[#This Row],[Search Value]],MasterTable[Search Value],0),"")</f>
        <v/>
      </c>
    </row>
    <row r="829" spans="2:10" ht="29.25" customHeight="1" x14ac:dyDescent="0.2">
      <c r="B829" s="34"/>
      <c r="C829" s="34"/>
      <c r="D829" s="2"/>
      <c r="E829" s="2"/>
      <c r="F829" s="2"/>
      <c r="G829" s="2"/>
      <c r="H829" s="2"/>
      <c r="I829" s="13" t="str">
        <f>IFERROR(IF(SEARCH(Searchbox,MasterTable[[#This Row],[Name]]),(1-(ROW()/10000)),""),"")</f>
        <v/>
      </c>
      <c r="J829" s="14" t="str">
        <f>IFERROR(RANK(MasterTable[[#This Row],[Search Value]],MasterTable[Search Value],0),"")</f>
        <v/>
      </c>
    </row>
    <row r="830" spans="2:10" ht="29.25" customHeight="1" x14ac:dyDescent="0.2">
      <c r="B830" s="34"/>
      <c r="C830" s="34"/>
      <c r="D830" s="2"/>
      <c r="E830" s="2"/>
      <c r="F830" s="2"/>
      <c r="G830" s="2"/>
      <c r="H830" s="2"/>
      <c r="I830" s="13" t="str">
        <f>IFERROR(IF(SEARCH(Searchbox,MasterTable[[#This Row],[Name]]),(1-(ROW()/10000)),""),"")</f>
        <v/>
      </c>
      <c r="J830" s="14" t="str">
        <f>IFERROR(RANK(MasterTable[[#This Row],[Search Value]],MasterTable[Search Value],0),"")</f>
        <v/>
      </c>
    </row>
    <row r="831" spans="2:10" ht="29.25" customHeight="1" x14ac:dyDescent="0.2">
      <c r="B831" s="34"/>
      <c r="C831" s="34"/>
      <c r="D831" s="2"/>
      <c r="E831" s="2"/>
      <c r="F831" s="2"/>
      <c r="G831" s="2"/>
      <c r="H831" s="2"/>
      <c r="I831" s="13" t="str">
        <f>IFERROR(IF(SEARCH(Searchbox,MasterTable[[#This Row],[Name]]),(1-(ROW()/10000)),""),"")</f>
        <v/>
      </c>
      <c r="J831" s="14" t="str">
        <f>IFERROR(RANK(MasterTable[[#This Row],[Search Value]],MasterTable[Search Value],0),"")</f>
        <v/>
      </c>
    </row>
    <row r="832" spans="2:10" ht="29.25" customHeight="1" x14ac:dyDescent="0.2">
      <c r="B832" s="34"/>
      <c r="C832" s="34"/>
      <c r="D832" s="2"/>
      <c r="E832" s="2"/>
      <c r="F832" s="2"/>
      <c r="G832" s="2"/>
      <c r="H832" s="2"/>
      <c r="I832" s="13" t="str">
        <f>IFERROR(IF(SEARCH(Searchbox,MasterTable[[#This Row],[Name]]),(1-(ROW()/10000)),""),"")</f>
        <v/>
      </c>
      <c r="J832" s="14" t="str">
        <f>IFERROR(RANK(MasterTable[[#This Row],[Search Value]],MasterTable[Search Value],0),"")</f>
        <v/>
      </c>
    </row>
    <row r="833" spans="2:10" ht="29.25" customHeight="1" x14ac:dyDescent="0.2">
      <c r="B833" s="34"/>
      <c r="C833" s="34"/>
      <c r="D833" s="2"/>
      <c r="E833" s="2"/>
      <c r="F833" s="2"/>
      <c r="G833" s="2"/>
      <c r="H833" s="2"/>
      <c r="I833" s="13" t="str">
        <f>IFERROR(IF(SEARCH(Searchbox,MasterTable[[#This Row],[Name]]),(1-(ROW()/10000)),""),"")</f>
        <v/>
      </c>
      <c r="J833" s="14" t="str">
        <f>IFERROR(RANK(MasterTable[[#This Row],[Search Value]],MasterTable[Search Value],0),"")</f>
        <v/>
      </c>
    </row>
    <row r="834" spans="2:10" ht="29.25" customHeight="1" x14ac:dyDescent="0.2">
      <c r="B834" s="34"/>
      <c r="C834" s="34"/>
      <c r="D834" s="2"/>
      <c r="E834" s="2"/>
      <c r="F834" s="2"/>
      <c r="G834" s="2"/>
      <c r="H834" s="2"/>
      <c r="I834" s="13" t="str">
        <f>IFERROR(IF(SEARCH(Searchbox,MasterTable[[#This Row],[Name]]),(1-(ROW()/10000)),""),"")</f>
        <v/>
      </c>
      <c r="J834" s="14" t="str">
        <f>IFERROR(RANK(MasterTable[[#This Row],[Search Value]],MasterTable[Search Value],0),"")</f>
        <v/>
      </c>
    </row>
    <row r="835" spans="2:10" ht="29.25" customHeight="1" x14ac:dyDescent="0.2">
      <c r="B835" s="34"/>
      <c r="C835" s="34"/>
      <c r="D835" s="2"/>
      <c r="E835" s="2"/>
      <c r="F835" s="2"/>
      <c r="G835" s="2"/>
      <c r="H835" s="2"/>
      <c r="I835" s="13" t="str">
        <f>IFERROR(IF(SEARCH(Searchbox,MasterTable[[#This Row],[Name]]),(1-(ROW()/10000)),""),"")</f>
        <v/>
      </c>
      <c r="J835" s="14" t="str">
        <f>IFERROR(RANK(MasterTable[[#This Row],[Search Value]],MasterTable[Search Value],0),"")</f>
        <v/>
      </c>
    </row>
    <row r="836" spans="2:10" ht="29.25" customHeight="1" x14ac:dyDescent="0.2">
      <c r="B836" s="34"/>
      <c r="C836" s="34"/>
      <c r="D836" s="2"/>
      <c r="E836" s="2"/>
      <c r="F836" s="2"/>
      <c r="G836" s="2"/>
      <c r="H836" s="2"/>
      <c r="I836" s="13" t="str">
        <f>IFERROR(IF(SEARCH(Searchbox,MasterTable[[#This Row],[Name]]),(1-(ROW()/10000)),""),"")</f>
        <v/>
      </c>
      <c r="J836" s="14" t="str">
        <f>IFERROR(RANK(MasterTable[[#This Row],[Search Value]],MasterTable[Search Value],0),"")</f>
        <v/>
      </c>
    </row>
    <row r="837" spans="2:10" ht="29.25" customHeight="1" x14ac:dyDescent="0.2">
      <c r="B837" s="34"/>
      <c r="C837" s="34"/>
      <c r="D837" s="2"/>
      <c r="E837" s="2"/>
      <c r="F837" s="2"/>
      <c r="G837" s="2"/>
      <c r="H837" s="2"/>
      <c r="I837" s="13" t="str">
        <f>IFERROR(IF(SEARCH(Searchbox,MasterTable[[#This Row],[Name]]),(1-(ROW()/10000)),""),"")</f>
        <v/>
      </c>
      <c r="J837" s="14" t="str">
        <f>IFERROR(RANK(MasterTable[[#This Row],[Search Value]],MasterTable[Search Value],0),"")</f>
        <v/>
      </c>
    </row>
    <row r="838" spans="2:10" ht="29.25" customHeight="1" x14ac:dyDescent="0.2">
      <c r="B838" s="34"/>
      <c r="C838" s="34"/>
      <c r="D838" s="2"/>
      <c r="E838" s="2"/>
      <c r="F838" s="2"/>
      <c r="G838" s="2"/>
      <c r="H838" s="2"/>
      <c r="I838" s="13" t="str">
        <f>IFERROR(IF(SEARCH(Searchbox,MasterTable[[#This Row],[Name]]),(1-(ROW()/10000)),""),"")</f>
        <v/>
      </c>
      <c r="J838" s="14" t="str">
        <f>IFERROR(RANK(MasterTable[[#This Row],[Search Value]],MasterTable[Search Value],0),"")</f>
        <v/>
      </c>
    </row>
    <row r="839" spans="2:10" ht="29.25" customHeight="1" x14ac:dyDescent="0.2">
      <c r="B839" s="34"/>
      <c r="C839" s="34"/>
      <c r="D839" s="2"/>
      <c r="E839" s="2"/>
      <c r="F839" s="2"/>
      <c r="G839" s="2"/>
      <c r="H839" s="2"/>
      <c r="I839" s="13" t="str">
        <f>IFERROR(IF(SEARCH(Searchbox,MasterTable[[#This Row],[Name]]),(1-(ROW()/10000)),""),"")</f>
        <v/>
      </c>
      <c r="J839" s="14" t="str">
        <f>IFERROR(RANK(MasterTable[[#This Row],[Search Value]],MasterTable[Search Value],0),"")</f>
        <v/>
      </c>
    </row>
    <row r="840" spans="2:10" ht="29.25" customHeight="1" x14ac:dyDescent="0.2">
      <c r="B840" s="34"/>
      <c r="C840" s="34"/>
      <c r="D840" s="2"/>
      <c r="E840" s="2"/>
      <c r="F840" s="2"/>
      <c r="G840" s="2"/>
      <c r="H840" s="2"/>
      <c r="I840" s="13" t="str">
        <f>IFERROR(IF(SEARCH(Searchbox,MasterTable[[#This Row],[Name]]),(1-(ROW()/10000)),""),"")</f>
        <v/>
      </c>
      <c r="J840" s="14" t="str">
        <f>IFERROR(RANK(MasterTable[[#This Row],[Search Value]],MasterTable[Search Value],0),"")</f>
        <v/>
      </c>
    </row>
    <row r="841" spans="2:10" ht="29.25" customHeight="1" x14ac:dyDescent="0.2">
      <c r="B841" s="34"/>
      <c r="C841" s="34"/>
      <c r="D841" s="2"/>
      <c r="E841" s="2"/>
      <c r="F841" s="2"/>
      <c r="G841" s="2"/>
      <c r="H841" s="2"/>
      <c r="I841" s="13" t="str">
        <f>IFERROR(IF(SEARCH(Searchbox,MasterTable[[#This Row],[Name]]),(1-(ROW()/10000)),""),"")</f>
        <v/>
      </c>
      <c r="J841" s="14" t="str">
        <f>IFERROR(RANK(MasterTable[[#This Row],[Search Value]],MasterTable[Search Value],0),"")</f>
        <v/>
      </c>
    </row>
    <row r="842" spans="2:10" ht="29.25" customHeight="1" x14ac:dyDescent="0.2">
      <c r="B842" s="34"/>
      <c r="C842" s="34"/>
      <c r="D842" s="2"/>
      <c r="E842" s="2"/>
      <c r="F842" s="2"/>
      <c r="G842" s="2"/>
      <c r="H842" s="2"/>
      <c r="I842" s="13" t="str">
        <f>IFERROR(IF(SEARCH(Searchbox,MasterTable[[#This Row],[Name]]),(1-(ROW()/10000)),""),"")</f>
        <v/>
      </c>
      <c r="J842" s="14" t="str">
        <f>IFERROR(RANK(MasterTable[[#This Row],[Search Value]],MasterTable[Search Value],0),"")</f>
        <v/>
      </c>
    </row>
    <row r="843" spans="2:10" ht="29.25" customHeight="1" x14ac:dyDescent="0.2">
      <c r="B843" s="34"/>
      <c r="C843" s="34"/>
      <c r="D843" s="2"/>
      <c r="E843" s="2"/>
      <c r="F843" s="2"/>
      <c r="G843" s="2"/>
      <c r="H843" s="2"/>
      <c r="I843" s="13" t="str">
        <f>IFERROR(IF(SEARCH(Searchbox,MasterTable[[#This Row],[Name]]),(1-(ROW()/10000)),""),"")</f>
        <v/>
      </c>
      <c r="J843" s="14" t="str">
        <f>IFERROR(RANK(MasterTable[[#This Row],[Search Value]],MasterTable[Search Value],0),"")</f>
        <v/>
      </c>
    </row>
    <row r="844" spans="2:10" ht="29.25" customHeight="1" x14ac:dyDescent="0.2">
      <c r="B844" s="34"/>
      <c r="C844" s="34"/>
      <c r="D844" s="2"/>
      <c r="E844" s="2"/>
      <c r="F844" s="2"/>
      <c r="G844" s="2"/>
      <c r="H844" s="2"/>
      <c r="I844" s="13" t="str">
        <f>IFERROR(IF(SEARCH(Searchbox,MasterTable[[#This Row],[Name]]),(1-(ROW()/10000)),""),"")</f>
        <v/>
      </c>
      <c r="J844" s="14" t="str">
        <f>IFERROR(RANK(MasterTable[[#This Row],[Search Value]],MasterTable[Search Value],0),"")</f>
        <v/>
      </c>
    </row>
    <row r="845" spans="2:10" ht="29.25" customHeight="1" x14ac:dyDescent="0.2">
      <c r="B845" s="34"/>
      <c r="C845" s="34"/>
      <c r="D845" s="2"/>
      <c r="E845" s="2"/>
      <c r="F845" s="2"/>
      <c r="G845" s="2"/>
      <c r="H845" s="2"/>
      <c r="I845" s="13" t="str">
        <f>IFERROR(IF(SEARCH(Searchbox,MasterTable[[#This Row],[Name]]),(1-(ROW()/10000)),""),"")</f>
        <v/>
      </c>
      <c r="J845" s="14" t="str">
        <f>IFERROR(RANK(MasterTable[[#This Row],[Search Value]],MasterTable[Search Value],0),"")</f>
        <v/>
      </c>
    </row>
    <row r="846" spans="2:10" ht="29.25" customHeight="1" x14ac:dyDescent="0.2">
      <c r="B846" s="34"/>
      <c r="C846" s="34"/>
      <c r="D846" s="2"/>
      <c r="E846" s="2"/>
      <c r="F846" s="2"/>
      <c r="G846" s="2"/>
      <c r="H846" s="2"/>
      <c r="I846" s="13" t="str">
        <f>IFERROR(IF(SEARCH(Searchbox,MasterTable[[#This Row],[Name]]),(1-(ROW()/10000)),""),"")</f>
        <v/>
      </c>
      <c r="J846" s="14" t="str">
        <f>IFERROR(RANK(MasterTable[[#This Row],[Search Value]],MasterTable[Search Value],0),"")</f>
        <v/>
      </c>
    </row>
    <row r="847" spans="2:10" ht="29.25" customHeight="1" x14ac:dyDescent="0.2">
      <c r="B847" s="34"/>
      <c r="C847" s="34"/>
      <c r="D847" s="2"/>
      <c r="E847" s="2"/>
      <c r="F847" s="2"/>
      <c r="G847" s="2"/>
      <c r="H847" s="2"/>
      <c r="I847" s="13" t="str">
        <f>IFERROR(IF(SEARCH(Searchbox,MasterTable[[#This Row],[Name]]),(1-(ROW()/10000)),""),"")</f>
        <v/>
      </c>
      <c r="J847" s="14" t="str">
        <f>IFERROR(RANK(MasterTable[[#This Row],[Search Value]],MasterTable[Search Value],0),"")</f>
        <v/>
      </c>
    </row>
    <row r="848" spans="2:10" ht="29.25" customHeight="1" x14ac:dyDescent="0.2">
      <c r="B848" s="34"/>
      <c r="C848" s="34"/>
      <c r="D848" s="2"/>
      <c r="E848" s="2"/>
      <c r="F848" s="2"/>
      <c r="G848" s="2"/>
      <c r="H848" s="2"/>
      <c r="I848" s="13" t="str">
        <f>IFERROR(IF(SEARCH(Searchbox,MasterTable[[#This Row],[Name]]),(1-(ROW()/10000)),""),"")</f>
        <v/>
      </c>
      <c r="J848" s="14" t="str">
        <f>IFERROR(RANK(MasterTable[[#This Row],[Search Value]],MasterTable[Search Value],0),"")</f>
        <v/>
      </c>
    </row>
    <row r="849" spans="2:10" ht="29.25" customHeight="1" x14ac:dyDescent="0.2">
      <c r="B849" s="34"/>
      <c r="C849" s="34"/>
      <c r="D849" s="2"/>
      <c r="E849" s="2"/>
      <c r="F849" s="2"/>
      <c r="G849" s="2"/>
      <c r="H849" s="2"/>
      <c r="I849" s="13" t="str">
        <f>IFERROR(IF(SEARCH(Searchbox,MasterTable[[#This Row],[Name]]),(1-(ROW()/10000)),""),"")</f>
        <v/>
      </c>
      <c r="J849" s="14" t="str">
        <f>IFERROR(RANK(MasterTable[[#This Row],[Search Value]],MasterTable[Search Value],0),"")</f>
        <v/>
      </c>
    </row>
    <row r="850" spans="2:10" ht="29.25" customHeight="1" x14ac:dyDescent="0.2">
      <c r="B850" s="34"/>
      <c r="C850" s="34"/>
      <c r="D850" s="2"/>
      <c r="E850" s="2"/>
      <c r="F850" s="2"/>
      <c r="G850" s="2"/>
      <c r="H850" s="2"/>
      <c r="I850" s="13" t="str">
        <f>IFERROR(IF(SEARCH(Searchbox,MasterTable[[#This Row],[Name]]),(1-(ROW()/10000)),""),"")</f>
        <v/>
      </c>
      <c r="J850" s="14" t="str">
        <f>IFERROR(RANK(MasterTable[[#This Row],[Search Value]],MasterTable[Search Value],0),"")</f>
        <v/>
      </c>
    </row>
    <row r="851" spans="2:10" ht="29.25" customHeight="1" x14ac:dyDescent="0.2">
      <c r="B851" s="34"/>
      <c r="C851" s="34"/>
      <c r="D851" s="2"/>
      <c r="E851" s="2"/>
      <c r="F851" s="2"/>
      <c r="G851" s="2"/>
      <c r="H851" s="2"/>
      <c r="I851" s="13" t="str">
        <f>IFERROR(IF(SEARCH(Searchbox,MasterTable[[#This Row],[Name]]),(1-(ROW()/10000)),""),"")</f>
        <v/>
      </c>
      <c r="J851" s="14" t="str">
        <f>IFERROR(RANK(MasterTable[[#This Row],[Search Value]],MasterTable[Search Value],0),"")</f>
        <v/>
      </c>
    </row>
    <row r="852" spans="2:10" ht="29.25" customHeight="1" x14ac:dyDescent="0.2">
      <c r="B852" s="34"/>
      <c r="C852" s="34"/>
      <c r="D852" s="2"/>
      <c r="E852" s="2"/>
      <c r="F852" s="2"/>
      <c r="G852" s="2"/>
      <c r="H852" s="2"/>
      <c r="I852" s="13" t="str">
        <f>IFERROR(IF(SEARCH(Searchbox,MasterTable[[#This Row],[Name]]),(1-(ROW()/10000)),""),"")</f>
        <v/>
      </c>
      <c r="J852" s="14" t="str">
        <f>IFERROR(RANK(MasterTable[[#This Row],[Search Value]],MasterTable[Search Value],0),"")</f>
        <v/>
      </c>
    </row>
    <row r="853" spans="2:10" ht="29.25" customHeight="1" x14ac:dyDescent="0.2">
      <c r="B853" s="34"/>
      <c r="C853" s="34"/>
      <c r="D853" s="2"/>
      <c r="E853" s="2"/>
      <c r="F853" s="2"/>
      <c r="G853" s="2"/>
      <c r="H853" s="2"/>
      <c r="I853" s="13" t="str">
        <f>IFERROR(IF(SEARCH(Searchbox,MasterTable[[#This Row],[Name]]),(1-(ROW()/10000)),""),"")</f>
        <v/>
      </c>
      <c r="J853" s="14" t="str">
        <f>IFERROR(RANK(MasterTable[[#This Row],[Search Value]],MasterTable[Search Value],0),"")</f>
        <v/>
      </c>
    </row>
    <row r="854" spans="2:10" ht="29.25" customHeight="1" x14ac:dyDescent="0.2">
      <c r="B854" s="34"/>
      <c r="C854" s="34"/>
      <c r="D854" s="2"/>
      <c r="E854" s="2"/>
      <c r="F854" s="2"/>
      <c r="G854" s="2"/>
      <c r="H854" s="2"/>
      <c r="I854" s="13" t="str">
        <f>IFERROR(IF(SEARCH(Searchbox,MasterTable[[#This Row],[Name]]),(1-(ROW()/10000)),""),"")</f>
        <v/>
      </c>
      <c r="J854" s="14" t="str">
        <f>IFERROR(RANK(MasterTable[[#This Row],[Search Value]],MasterTable[Search Value],0),"")</f>
        <v/>
      </c>
    </row>
    <row r="855" spans="2:10" ht="29.25" customHeight="1" x14ac:dyDescent="0.2">
      <c r="B855" s="34"/>
      <c r="C855" s="34"/>
      <c r="D855" s="2"/>
      <c r="E855" s="2"/>
      <c r="F855" s="2"/>
      <c r="G855" s="2"/>
      <c r="H855" s="2"/>
      <c r="I855" s="13" t="str">
        <f>IFERROR(IF(SEARCH(Searchbox,MasterTable[[#This Row],[Name]]),(1-(ROW()/10000)),""),"")</f>
        <v/>
      </c>
      <c r="J855" s="14" t="str">
        <f>IFERROR(RANK(MasterTable[[#This Row],[Search Value]],MasterTable[Search Value],0),"")</f>
        <v/>
      </c>
    </row>
    <row r="856" spans="2:10" ht="29.25" customHeight="1" x14ac:dyDescent="0.2">
      <c r="B856" s="34"/>
      <c r="C856" s="34"/>
      <c r="D856" s="2"/>
      <c r="E856" s="2"/>
      <c r="F856" s="2"/>
      <c r="G856" s="2"/>
      <c r="H856" s="2"/>
      <c r="I856" s="13" t="str">
        <f>IFERROR(IF(SEARCH(Searchbox,MasterTable[[#This Row],[Name]]),(1-(ROW()/10000)),""),"")</f>
        <v/>
      </c>
      <c r="J856" s="14" t="str">
        <f>IFERROR(RANK(MasterTable[[#This Row],[Search Value]],MasterTable[Search Value],0),"")</f>
        <v/>
      </c>
    </row>
    <row r="857" spans="2:10" ht="29.25" customHeight="1" x14ac:dyDescent="0.2">
      <c r="B857" s="34"/>
      <c r="C857" s="34"/>
      <c r="D857" s="2"/>
      <c r="E857" s="2"/>
      <c r="F857" s="2"/>
      <c r="G857" s="2"/>
      <c r="H857" s="2"/>
      <c r="I857" s="13" t="str">
        <f>IFERROR(IF(SEARCH(Searchbox,MasterTable[[#This Row],[Name]]),(1-(ROW()/10000)),""),"")</f>
        <v/>
      </c>
      <c r="J857" s="14" t="str">
        <f>IFERROR(RANK(MasterTable[[#This Row],[Search Value]],MasterTable[Search Value],0),"")</f>
        <v/>
      </c>
    </row>
    <row r="858" spans="2:10" ht="29.25" customHeight="1" x14ac:dyDescent="0.2">
      <c r="B858" s="34"/>
      <c r="C858" s="34"/>
      <c r="D858" s="2"/>
      <c r="E858" s="2"/>
      <c r="F858" s="2"/>
      <c r="G858" s="2"/>
      <c r="H858" s="2"/>
      <c r="I858" s="13" t="str">
        <f>IFERROR(IF(SEARCH(Searchbox,MasterTable[[#This Row],[Name]]),(1-(ROW()/10000)),""),"")</f>
        <v/>
      </c>
      <c r="J858" s="14" t="str">
        <f>IFERROR(RANK(MasterTable[[#This Row],[Search Value]],MasterTable[Search Value],0),"")</f>
        <v/>
      </c>
    </row>
    <row r="859" spans="2:10" ht="29.25" customHeight="1" x14ac:dyDescent="0.2">
      <c r="B859" s="34"/>
      <c r="C859" s="34"/>
      <c r="D859" s="2"/>
      <c r="E859" s="2"/>
      <c r="F859" s="2"/>
      <c r="G859" s="2"/>
      <c r="H859" s="2"/>
      <c r="I859" s="13" t="str">
        <f>IFERROR(IF(SEARCH(Searchbox,MasterTable[[#This Row],[Name]]),(1-(ROW()/10000)),""),"")</f>
        <v/>
      </c>
      <c r="J859" s="14" t="str">
        <f>IFERROR(RANK(MasterTable[[#This Row],[Search Value]],MasterTable[Search Value],0),"")</f>
        <v/>
      </c>
    </row>
    <row r="860" spans="2:10" ht="29.25" customHeight="1" x14ac:dyDescent="0.2">
      <c r="B860" s="34"/>
      <c r="C860" s="34"/>
      <c r="D860" s="2"/>
      <c r="E860" s="2"/>
      <c r="F860" s="2"/>
      <c r="G860" s="2"/>
      <c r="H860" s="2"/>
      <c r="I860" s="13" t="str">
        <f>IFERROR(IF(SEARCH(Searchbox,MasterTable[[#This Row],[Name]]),(1-(ROW()/10000)),""),"")</f>
        <v/>
      </c>
      <c r="J860" s="14" t="str">
        <f>IFERROR(RANK(MasterTable[[#This Row],[Search Value]],MasterTable[Search Value],0),"")</f>
        <v/>
      </c>
    </row>
    <row r="861" spans="2:10" ht="29.25" customHeight="1" x14ac:dyDescent="0.2">
      <c r="B861" s="34"/>
      <c r="C861" s="34"/>
      <c r="D861" s="2"/>
      <c r="E861" s="2"/>
      <c r="F861" s="2"/>
      <c r="G861" s="2"/>
      <c r="H861" s="2"/>
      <c r="I861" s="13" t="str">
        <f>IFERROR(IF(SEARCH(Searchbox,MasterTable[[#This Row],[Name]]),(1-(ROW()/10000)),""),"")</f>
        <v/>
      </c>
      <c r="J861" s="14" t="str">
        <f>IFERROR(RANK(MasterTable[[#This Row],[Search Value]],MasterTable[Search Value],0),"")</f>
        <v/>
      </c>
    </row>
    <row r="862" spans="2:10" ht="29.25" customHeight="1" x14ac:dyDescent="0.2">
      <c r="B862" s="34"/>
      <c r="C862" s="34"/>
      <c r="D862" s="2"/>
      <c r="E862" s="2"/>
      <c r="F862" s="2"/>
      <c r="G862" s="2"/>
      <c r="H862" s="2"/>
      <c r="I862" s="13" t="str">
        <f>IFERROR(IF(SEARCH(Searchbox,MasterTable[[#This Row],[Name]]),(1-(ROW()/10000)),""),"")</f>
        <v/>
      </c>
      <c r="J862" s="14" t="str">
        <f>IFERROR(RANK(MasterTable[[#This Row],[Search Value]],MasterTable[Search Value],0),"")</f>
        <v/>
      </c>
    </row>
    <row r="863" spans="2:10" ht="29.25" customHeight="1" x14ac:dyDescent="0.2">
      <c r="B863" s="34"/>
      <c r="C863" s="34"/>
      <c r="D863" s="2"/>
      <c r="E863" s="2"/>
      <c r="F863" s="2"/>
      <c r="G863" s="2"/>
      <c r="H863" s="2"/>
      <c r="I863" s="13" t="str">
        <f>IFERROR(IF(SEARCH(Searchbox,MasterTable[[#This Row],[Name]]),(1-(ROW()/10000)),""),"")</f>
        <v/>
      </c>
      <c r="J863" s="14" t="str">
        <f>IFERROR(RANK(MasterTable[[#This Row],[Search Value]],MasterTable[Search Value],0),"")</f>
        <v/>
      </c>
    </row>
    <row r="864" spans="2:10" ht="29.25" customHeight="1" x14ac:dyDescent="0.2">
      <c r="B864" s="34"/>
      <c r="C864" s="34"/>
      <c r="D864" s="2"/>
      <c r="E864" s="2"/>
      <c r="F864" s="2"/>
      <c r="G864" s="2"/>
      <c r="H864" s="2"/>
      <c r="I864" s="13" t="str">
        <f>IFERROR(IF(SEARCH(Searchbox,MasterTable[[#This Row],[Name]]),(1-(ROW()/10000)),""),"")</f>
        <v/>
      </c>
      <c r="J864" s="14" t="str">
        <f>IFERROR(RANK(MasterTable[[#This Row],[Search Value]],MasterTable[Search Value],0),"")</f>
        <v/>
      </c>
    </row>
    <row r="865" spans="2:10" ht="29.25" customHeight="1" x14ac:dyDescent="0.2">
      <c r="B865" s="34"/>
      <c r="C865" s="34"/>
      <c r="D865" s="2"/>
      <c r="E865" s="2"/>
      <c r="F865" s="2"/>
      <c r="G865" s="2"/>
      <c r="H865" s="2"/>
      <c r="I865" s="13" t="str">
        <f>IFERROR(IF(SEARCH(Searchbox,MasterTable[[#This Row],[Name]]),(1-(ROW()/10000)),""),"")</f>
        <v/>
      </c>
      <c r="J865" s="14" t="str">
        <f>IFERROR(RANK(MasterTable[[#This Row],[Search Value]],MasterTable[Search Value],0),"")</f>
        <v/>
      </c>
    </row>
    <row r="866" spans="2:10" ht="29.25" customHeight="1" x14ac:dyDescent="0.2">
      <c r="B866" s="34"/>
      <c r="C866" s="34"/>
      <c r="D866" s="2"/>
      <c r="E866" s="2"/>
      <c r="F866" s="2"/>
      <c r="G866" s="2"/>
      <c r="H866" s="2"/>
      <c r="I866" s="13" t="str">
        <f>IFERROR(IF(SEARCH(Searchbox,MasterTable[[#This Row],[Name]]),(1-(ROW()/10000)),""),"")</f>
        <v/>
      </c>
      <c r="J866" s="14" t="str">
        <f>IFERROR(RANK(MasterTable[[#This Row],[Search Value]],MasterTable[Search Value],0),"")</f>
        <v/>
      </c>
    </row>
    <row r="867" spans="2:10" ht="29.25" customHeight="1" x14ac:dyDescent="0.2">
      <c r="B867" s="34"/>
      <c r="C867" s="34"/>
      <c r="D867" s="2"/>
      <c r="E867" s="2"/>
      <c r="F867" s="2"/>
      <c r="G867" s="2"/>
      <c r="H867" s="2"/>
      <c r="I867" s="13" t="str">
        <f>IFERROR(IF(SEARCH(Searchbox,MasterTable[[#This Row],[Name]]),(1-(ROW()/10000)),""),"")</f>
        <v/>
      </c>
      <c r="J867" s="14" t="str">
        <f>IFERROR(RANK(MasterTable[[#This Row],[Search Value]],MasterTable[Search Value],0),"")</f>
        <v/>
      </c>
    </row>
    <row r="868" spans="2:10" ht="29.25" customHeight="1" x14ac:dyDescent="0.2">
      <c r="B868" s="34"/>
      <c r="C868" s="34"/>
      <c r="D868" s="2"/>
      <c r="E868" s="2"/>
      <c r="F868" s="2"/>
      <c r="G868" s="2"/>
      <c r="H868" s="2"/>
      <c r="I868" s="13" t="str">
        <f>IFERROR(IF(SEARCH(Searchbox,MasterTable[[#This Row],[Name]]),(1-(ROW()/10000)),""),"")</f>
        <v/>
      </c>
      <c r="J868" s="14" t="str">
        <f>IFERROR(RANK(MasterTable[[#This Row],[Search Value]],MasterTable[Search Value],0),"")</f>
        <v/>
      </c>
    </row>
    <row r="869" spans="2:10" ht="29.25" customHeight="1" x14ac:dyDescent="0.2">
      <c r="B869" s="34"/>
      <c r="C869" s="34"/>
      <c r="D869" s="2"/>
      <c r="E869" s="2"/>
      <c r="F869" s="2"/>
      <c r="G869" s="2"/>
      <c r="H869" s="2"/>
      <c r="I869" s="13" t="str">
        <f>IFERROR(IF(SEARCH(Searchbox,MasterTable[[#This Row],[Name]]),(1-(ROW()/10000)),""),"")</f>
        <v/>
      </c>
      <c r="J869" s="14" t="str">
        <f>IFERROR(RANK(MasterTable[[#This Row],[Search Value]],MasterTable[Search Value],0),"")</f>
        <v/>
      </c>
    </row>
    <row r="870" spans="2:10" ht="29.25" customHeight="1" x14ac:dyDescent="0.2">
      <c r="B870" s="34"/>
      <c r="C870" s="34"/>
      <c r="D870" s="2"/>
      <c r="E870" s="2"/>
      <c r="F870" s="2"/>
      <c r="G870" s="2"/>
      <c r="H870" s="2"/>
      <c r="I870" s="13" t="str">
        <f>IFERROR(IF(SEARCH(Searchbox,MasterTable[[#This Row],[Name]]),(1-(ROW()/10000)),""),"")</f>
        <v/>
      </c>
      <c r="J870" s="14" t="str">
        <f>IFERROR(RANK(MasterTable[[#This Row],[Search Value]],MasterTable[Search Value],0),"")</f>
        <v/>
      </c>
    </row>
    <row r="871" spans="2:10" ht="29.25" customHeight="1" x14ac:dyDescent="0.2">
      <c r="B871" s="34"/>
      <c r="C871" s="34"/>
      <c r="D871" s="2"/>
      <c r="E871" s="2"/>
      <c r="F871" s="2"/>
      <c r="G871" s="2"/>
      <c r="H871" s="2"/>
      <c r="I871" s="13" t="str">
        <f>IFERROR(IF(SEARCH(Searchbox,MasterTable[[#This Row],[Name]]),(1-(ROW()/10000)),""),"")</f>
        <v/>
      </c>
      <c r="J871" s="14" t="str">
        <f>IFERROR(RANK(MasterTable[[#This Row],[Search Value]],MasterTable[Search Value],0),"")</f>
        <v/>
      </c>
    </row>
    <row r="872" spans="2:10" ht="29.25" customHeight="1" x14ac:dyDescent="0.2">
      <c r="B872" s="34"/>
      <c r="C872" s="34"/>
      <c r="D872" s="2"/>
      <c r="E872" s="2"/>
      <c r="F872" s="2"/>
      <c r="G872" s="2"/>
      <c r="H872" s="2"/>
      <c r="I872" s="13" t="str">
        <f>IFERROR(IF(SEARCH(Searchbox,MasterTable[[#This Row],[Name]]),(1-(ROW()/10000)),""),"")</f>
        <v/>
      </c>
      <c r="J872" s="14" t="str">
        <f>IFERROR(RANK(MasterTable[[#This Row],[Search Value]],MasterTable[Search Value],0),"")</f>
        <v/>
      </c>
    </row>
    <row r="873" spans="2:10" ht="29.25" customHeight="1" x14ac:dyDescent="0.2">
      <c r="B873" s="34"/>
      <c r="C873" s="34"/>
      <c r="D873" s="2"/>
      <c r="E873" s="2"/>
      <c r="F873" s="2"/>
      <c r="G873" s="2"/>
      <c r="H873" s="2"/>
      <c r="I873" s="13" t="str">
        <f>IFERROR(IF(SEARCH(Searchbox,MasterTable[[#This Row],[Name]]),(1-(ROW()/10000)),""),"")</f>
        <v/>
      </c>
      <c r="J873" s="14" t="str">
        <f>IFERROR(RANK(MasterTable[[#This Row],[Search Value]],MasterTable[Search Value],0),"")</f>
        <v/>
      </c>
    </row>
    <row r="874" spans="2:10" ht="29.25" customHeight="1" x14ac:dyDescent="0.2">
      <c r="B874" s="34"/>
      <c r="C874" s="34"/>
      <c r="D874" s="2"/>
      <c r="E874" s="2"/>
      <c r="F874" s="2"/>
      <c r="G874" s="2"/>
      <c r="H874" s="2"/>
      <c r="I874" s="13" t="str">
        <f>IFERROR(IF(SEARCH(Searchbox,MasterTable[[#This Row],[Name]]),(1-(ROW()/10000)),""),"")</f>
        <v/>
      </c>
      <c r="J874" s="14" t="str">
        <f>IFERROR(RANK(MasterTable[[#This Row],[Search Value]],MasterTable[Search Value],0),"")</f>
        <v/>
      </c>
    </row>
    <row r="875" spans="2:10" ht="29.25" customHeight="1" x14ac:dyDescent="0.2">
      <c r="B875" s="34"/>
      <c r="C875" s="34"/>
      <c r="D875" s="2"/>
      <c r="E875" s="2"/>
      <c r="F875" s="2"/>
      <c r="G875" s="2"/>
      <c r="H875" s="2"/>
      <c r="I875" s="13" t="str">
        <f>IFERROR(IF(SEARCH(Searchbox,MasterTable[[#This Row],[Name]]),(1-(ROW()/10000)),""),"")</f>
        <v/>
      </c>
      <c r="J875" s="14" t="str">
        <f>IFERROR(RANK(MasterTable[[#This Row],[Search Value]],MasterTable[Search Value],0),"")</f>
        <v/>
      </c>
    </row>
    <row r="876" spans="2:10" ht="29.25" customHeight="1" x14ac:dyDescent="0.2">
      <c r="B876" s="34"/>
      <c r="C876" s="34"/>
      <c r="D876" s="2"/>
      <c r="E876" s="2"/>
      <c r="F876" s="2"/>
      <c r="G876" s="2"/>
      <c r="H876" s="2"/>
      <c r="I876" s="13" t="str">
        <f>IFERROR(IF(SEARCH(Searchbox,MasterTable[[#This Row],[Name]]),(1-(ROW()/10000)),""),"")</f>
        <v/>
      </c>
      <c r="J876" s="14" t="str">
        <f>IFERROR(RANK(MasterTable[[#This Row],[Search Value]],MasterTable[Search Value],0),"")</f>
        <v/>
      </c>
    </row>
    <row r="877" spans="2:10" ht="29.25" customHeight="1" x14ac:dyDescent="0.2">
      <c r="B877" s="34"/>
      <c r="C877" s="34"/>
      <c r="D877" s="2"/>
      <c r="E877" s="2"/>
      <c r="F877" s="2"/>
      <c r="G877" s="2"/>
      <c r="H877" s="2"/>
      <c r="I877" s="13" t="str">
        <f>IFERROR(IF(SEARCH(Searchbox,MasterTable[[#This Row],[Name]]),(1-(ROW()/10000)),""),"")</f>
        <v/>
      </c>
      <c r="J877" s="14" t="str">
        <f>IFERROR(RANK(MasterTable[[#This Row],[Search Value]],MasterTable[Search Value],0),"")</f>
        <v/>
      </c>
    </row>
    <row r="878" spans="2:10" ht="29.25" customHeight="1" x14ac:dyDescent="0.2">
      <c r="B878" s="34"/>
      <c r="C878" s="34"/>
      <c r="D878" s="2"/>
      <c r="E878" s="2"/>
      <c r="F878" s="2"/>
      <c r="G878" s="2"/>
      <c r="H878" s="2"/>
      <c r="I878" s="13" t="str">
        <f>IFERROR(IF(SEARCH(Searchbox,MasterTable[[#This Row],[Name]]),(1-(ROW()/10000)),""),"")</f>
        <v/>
      </c>
      <c r="J878" s="14" t="str">
        <f>IFERROR(RANK(MasterTable[[#This Row],[Search Value]],MasterTable[Search Value],0),"")</f>
        <v/>
      </c>
    </row>
    <row r="879" spans="2:10" ht="29.25" customHeight="1" x14ac:dyDescent="0.2">
      <c r="B879" s="34"/>
      <c r="C879" s="34"/>
      <c r="D879" s="2"/>
      <c r="E879" s="2"/>
      <c r="F879" s="2"/>
      <c r="G879" s="2"/>
      <c r="H879" s="2"/>
      <c r="I879" s="13" t="str">
        <f>IFERROR(IF(SEARCH(Searchbox,MasterTable[[#This Row],[Name]]),(1-(ROW()/10000)),""),"")</f>
        <v/>
      </c>
      <c r="J879" s="14" t="str">
        <f>IFERROR(RANK(MasterTable[[#This Row],[Search Value]],MasterTable[Search Value],0),"")</f>
        <v/>
      </c>
    </row>
    <row r="880" spans="2:10" ht="29.25" customHeight="1" x14ac:dyDescent="0.2">
      <c r="B880" s="34"/>
      <c r="C880" s="34"/>
      <c r="D880" s="2"/>
      <c r="E880" s="2"/>
      <c r="F880" s="2"/>
      <c r="G880" s="2"/>
      <c r="H880" s="2"/>
      <c r="I880" s="13" t="str">
        <f>IFERROR(IF(SEARCH(Searchbox,MasterTable[[#This Row],[Name]]),(1-(ROW()/10000)),""),"")</f>
        <v/>
      </c>
      <c r="J880" s="14" t="str">
        <f>IFERROR(RANK(MasterTable[[#This Row],[Search Value]],MasterTable[Search Value],0),"")</f>
        <v/>
      </c>
    </row>
    <row r="881" spans="2:10" ht="29.25" customHeight="1" x14ac:dyDescent="0.2">
      <c r="B881" s="34"/>
      <c r="C881" s="34"/>
      <c r="D881" s="2"/>
      <c r="E881" s="2"/>
      <c r="F881" s="2"/>
      <c r="G881" s="2"/>
      <c r="H881" s="2"/>
      <c r="I881" s="13" t="str">
        <f>IFERROR(IF(SEARCH(Searchbox,MasterTable[[#This Row],[Name]]),(1-(ROW()/10000)),""),"")</f>
        <v/>
      </c>
      <c r="J881" s="14" t="str">
        <f>IFERROR(RANK(MasterTable[[#This Row],[Search Value]],MasterTable[Search Value],0),"")</f>
        <v/>
      </c>
    </row>
    <row r="882" spans="2:10" ht="29.25" customHeight="1" x14ac:dyDescent="0.2">
      <c r="B882" s="34"/>
      <c r="C882" s="34"/>
      <c r="D882" s="2"/>
      <c r="E882" s="2"/>
      <c r="F882" s="2"/>
      <c r="G882" s="2"/>
      <c r="H882" s="2"/>
      <c r="I882" s="13" t="str">
        <f>IFERROR(IF(SEARCH(Searchbox,MasterTable[[#This Row],[Name]]),(1-(ROW()/10000)),""),"")</f>
        <v/>
      </c>
      <c r="J882" s="14" t="str">
        <f>IFERROR(RANK(MasterTable[[#This Row],[Search Value]],MasterTable[Search Value],0),"")</f>
        <v/>
      </c>
    </row>
    <row r="883" spans="2:10" ht="29.25" customHeight="1" x14ac:dyDescent="0.2">
      <c r="B883" s="34"/>
      <c r="C883" s="34"/>
      <c r="D883" s="2"/>
      <c r="E883" s="2"/>
      <c r="F883" s="2"/>
      <c r="G883" s="2"/>
      <c r="H883" s="2"/>
      <c r="I883" s="13" t="str">
        <f>IFERROR(IF(SEARCH(Searchbox,MasterTable[[#This Row],[Name]]),(1-(ROW()/10000)),""),"")</f>
        <v/>
      </c>
      <c r="J883" s="14" t="str">
        <f>IFERROR(RANK(MasterTable[[#This Row],[Search Value]],MasterTable[Search Value],0),"")</f>
        <v/>
      </c>
    </row>
    <row r="884" spans="2:10" ht="29.25" customHeight="1" x14ac:dyDescent="0.2">
      <c r="B884" s="34"/>
      <c r="C884" s="34"/>
      <c r="D884" s="2"/>
      <c r="E884" s="2"/>
      <c r="F884" s="2"/>
      <c r="G884" s="2"/>
      <c r="H884" s="2"/>
      <c r="I884" s="13" t="str">
        <f>IFERROR(IF(SEARCH(Searchbox,MasterTable[[#This Row],[Name]]),(1-(ROW()/10000)),""),"")</f>
        <v/>
      </c>
      <c r="J884" s="14" t="str">
        <f>IFERROR(RANK(MasterTable[[#This Row],[Search Value]],MasterTable[Search Value],0),"")</f>
        <v/>
      </c>
    </row>
    <row r="885" spans="2:10" ht="29.25" customHeight="1" x14ac:dyDescent="0.2">
      <c r="B885" s="34"/>
      <c r="C885" s="34"/>
      <c r="D885" s="2"/>
      <c r="E885" s="2"/>
      <c r="F885" s="2"/>
      <c r="G885" s="2"/>
      <c r="H885" s="2"/>
      <c r="I885" s="13" t="str">
        <f>IFERROR(IF(SEARCH(Searchbox,MasterTable[[#This Row],[Name]]),(1-(ROW()/10000)),""),"")</f>
        <v/>
      </c>
      <c r="J885" s="14" t="str">
        <f>IFERROR(RANK(MasterTable[[#This Row],[Search Value]],MasterTable[Search Value],0),"")</f>
        <v/>
      </c>
    </row>
    <row r="886" spans="2:10" ht="29.25" customHeight="1" x14ac:dyDescent="0.2">
      <c r="B886" s="34"/>
      <c r="C886" s="34"/>
      <c r="D886" s="2"/>
      <c r="E886" s="2"/>
      <c r="F886" s="2"/>
      <c r="G886" s="2"/>
      <c r="H886" s="2"/>
      <c r="I886" s="13" t="str">
        <f>IFERROR(IF(SEARCH(Searchbox,MasterTable[[#This Row],[Name]]),(1-(ROW()/10000)),""),"")</f>
        <v/>
      </c>
      <c r="J886" s="14" t="str">
        <f>IFERROR(RANK(MasterTable[[#This Row],[Search Value]],MasterTable[Search Value],0),"")</f>
        <v/>
      </c>
    </row>
    <row r="887" spans="2:10" ht="29.25" customHeight="1" x14ac:dyDescent="0.2">
      <c r="B887" s="34"/>
      <c r="C887" s="34"/>
      <c r="D887" s="2"/>
      <c r="E887" s="2"/>
      <c r="F887" s="2"/>
      <c r="G887" s="2"/>
      <c r="H887" s="2"/>
      <c r="I887" s="13" t="str">
        <f>IFERROR(IF(SEARCH(Searchbox,MasterTable[[#This Row],[Name]]),(1-(ROW()/10000)),""),"")</f>
        <v/>
      </c>
      <c r="J887" s="14" t="str">
        <f>IFERROR(RANK(MasterTable[[#This Row],[Search Value]],MasterTable[Search Value],0),"")</f>
        <v/>
      </c>
    </row>
    <row r="888" spans="2:10" ht="29.25" customHeight="1" x14ac:dyDescent="0.2">
      <c r="B888" s="34"/>
      <c r="C888" s="34"/>
      <c r="D888" s="2"/>
      <c r="E888" s="2"/>
      <c r="F888" s="2"/>
      <c r="G888" s="2"/>
      <c r="H888" s="2"/>
      <c r="I888" s="13" t="str">
        <f>IFERROR(IF(SEARCH(Searchbox,MasterTable[[#This Row],[Name]]),(1-(ROW()/10000)),""),"")</f>
        <v/>
      </c>
      <c r="J888" s="14" t="str">
        <f>IFERROR(RANK(MasterTable[[#This Row],[Search Value]],MasterTable[Search Value],0),"")</f>
        <v/>
      </c>
    </row>
    <row r="889" spans="2:10" ht="29.25" customHeight="1" x14ac:dyDescent="0.2">
      <c r="B889" s="34"/>
      <c r="C889" s="34"/>
      <c r="D889" s="2"/>
      <c r="E889" s="2"/>
      <c r="F889" s="2"/>
      <c r="G889" s="2"/>
      <c r="H889" s="2"/>
      <c r="I889" s="13" t="str">
        <f>IFERROR(IF(SEARCH(Searchbox,MasterTable[[#This Row],[Name]]),(1-(ROW()/10000)),""),"")</f>
        <v/>
      </c>
      <c r="J889" s="14" t="str">
        <f>IFERROR(RANK(MasterTable[[#This Row],[Search Value]],MasterTable[Search Value],0),"")</f>
        <v/>
      </c>
    </row>
    <row r="890" spans="2:10" ht="29.25" customHeight="1" x14ac:dyDescent="0.2">
      <c r="B890" s="34"/>
      <c r="C890" s="34"/>
      <c r="D890" s="2"/>
      <c r="E890" s="2"/>
      <c r="F890" s="2"/>
      <c r="G890" s="2"/>
      <c r="H890" s="2"/>
      <c r="I890" s="13" t="str">
        <f>IFERROR(IF(SEARCH(Searchbox,MasterTable[[#This Row],[Name]]),(1-(ROW()/10000)),""),"")</f>
        <v/>
      </c>
      <c r="J890" s="14" t="str">
        <f>IFERROR(RANK(MasterTable[[#This Row],[Search Value]],MasterTable[Search Value],0),"")</f>
        <v/>
      </c>
    </row>
    <row r="891" spans="2:10" ht="29.25" customHeight="1" x14ac:dyDescent="0.2">
      <c r="B891" s="34"/>
      <c r="C891" s="34"/>
      <c r="D891" s="2"/>
      <c r="E891" s="2"/>
      <c r="F891" s="2"/>
      <c r="G891" s="2"/>
      <c r="H891" s="2"/>
      <c r="I891" s="13" t="str">
        <f>IFERROR(IF(SEARCH(Searchbox,MasterTable[[#This Row],[Name]]),(1-(ROW()/10000)),""),"")</f>
        <v/>
      </c>
      <c r="J891" s="14" t="str">
        <f>IFERROR(RANK(MasterTable[[#This Row],[Search Value]],MasterTable[Search Value],0),"")</f>
        <v/>
      </c>
    </row>
    <row r="892" spans="2:10" ht="29.25" customHeight="1" x14ac:dyDescent="0.2">
      <c r="B892" s="34"/>
      <c r="C892" s="34"/>
      <c r="D892" s="2"/>
      <c r="E892" s="2"/>
      <c r="F892" s="2"/>
      <c r="G892" s="2"/>
      <c r="H892" s="2"/>
      <c r="I892" s="13" t="str">
        <f>IFERROR(IF(SEARCH(Searchbox,MasterTable[[#This Row],[Name]]),(1-(ROW()/10000)),""),"")</f>
        <v/>
      </c>
      <c r="J892" s="14" t="str">
        <f>IFERROR(RANK(MasterTable[[#This Row],[Search Value]],MasterTable[Search Value],0),"")</f>
        <v/>
      </c>
    </row>
    <row r="893" spans="2:10" ht="29.25" customHeight="1" x14ac:dyDescent="0.2">
      <c r="B893" s="34"/>
      <c r="C893" s="34"/>
      <c r="D893" s="2"/>
      <c r="E893" s="2"/>
      <c r="F893" s="2"/>
      <c r="G893" s="2"/>
      <c r="H893" s="2"/>
      <c r="I893" s="13" t="str">
        <f>IFERROR(IF(SEARCH(Searchbox,MasterTable[[#This Row],[Name]]),(1-(ROW()/10000)),""),"")</f>
        <v/>
      </c>
      <c r="J893" s="14" t="str">
        <f>IFERROR(RANK(MasterTable[[#This Row],[Search Value]],MasterTable[Search Value],0),"")</f>
        <v/>
      </c>
    </row>
    <row r="894" spans="2:10" ht="29.25" customHeight="1" x14ac:dyDescent="0.2">
      <c r="B894" s="34"/>
      <c r="C894" s="34"/>
      <c r="D894" s="2"/>
      <c r="E894" s="2"/>
      <c r="F894" s="2"/>
      <c r="G894" s="2"/>
      <c r="H894" s="2"/>
      <c r="I894" s="13" t="str">
        <f>IFERROR(IF(SEARCH(Searchbox,MasterTable[[#This Row],[Name]]),(1-(ROW()/10000)),""),"")</f>
        <v/>
      </c>
      <c r="J894" s="14" t="str">
        <f>IFERROR(RANK(MasterTable[[#This Row],[Search Value]],MasterTable[Search Value],0),"")</f>
        <v/>
      </c>
    </row>
    <row r="895" spans="2:10" ht="29.25" customHeight="1" x14ac:dyDescent="0.2">
      <c r="B895" s="34"/>
      <c r="C895" s="34"/>
      <c r="D895" s="2"/>
      <c r="E895" s="2"/>
      <c r="F895" s="2"/>
      <c r="G895" s="2"/>
      <c r="H895" s="2"/>
      <c r="I895" s="13" t="str">
        <f>IFERROR(IF(SEARCH(Searchbox,MasterTable[[#This Row],[Name]]),(1-(ROW()/10000)),""),"")</f>
        <v/>
      </c>
      <c r="J895" s="14" t="str">
        <f>IFERROR(RANK(MasterTable[[#This Row],[Search Value]],MasterTable[Search Value],0),"")</f>
        <v/>
      </c>
    </row>
    <row r="896" spans="2:10" ht="29.25" customHeight="1" x14ac:dyDescent="0.2">
      <c r="B896" s="34"/>
      <c r="C896" s="34"/>
      <c r="D896" s="2"/>
      <c r="E896" s="2"/>
      <c r="F896" s="2"/>
      <c r="G896" s="2"/>
      <c r="H896" s="2"/>
      <c r="I896" s="13" t="str">
        <f>IFERROR(IF(SEARCH(Searchbox,MasterTable[[#This Row],[Name]]),(1-(ROW()/10000)),""),"")</f>
        <v/>
      </c>
      <c r="J896" s="14" t="str">
        <f>IFERROR(RANK(MasterTable[[#This Row],[Search Value]],MasterTable[Search Value],0),"")</f>
        <v/>
      </c>
    </row>
    <row r="897" spans="2:10" ht="29.25" customHeight="1" x14ac:dyDescent="0.2">
      <c r="B897" s="34"/>
      <c r="C897" s="34"/>
      <c r="D897" s="2"/>
      <c r="E897" s="2"/>
      <c r="F897" s="2"/>
      <c r="G897" s="2"/>
      <c r="H897" s="2"/>
      <c r="I897" s="13" t="str">
        <f>IFERROR(IF(SEARCH(Searchbox,MasterTable[[#This Row],[Name]]),(1-(ROW()/10000)),""),"")</f>
        <v/>
      </c>
      <c r="J897" s="14" t="str">
        <f>IFERROR(RANK(MasterTable[[#This Row],[Search Value]],MasterTable[Search Value],0),"")</f>
        <v/>
      </c>
    </row>
    <row r="898" spans="2:10" ht="29.25" customHeight="1" x14ac:dyDescent="0.2">
      <c r="B898" s="34"/>
      <c r="C898" s="34"/>
      <c r="D898" s="2"/>
      <c r="E898" s="2"/>
      <c r="F898" s="2"/>
      <c r="G898" s="2"/>
      <c r="H898" s="2"/>
      <c r="I898" s="13" t="str">
        <f>IFERROR(IF(SEARCH(Searchbox,MasterTable[[#This Row],[Name]]),(1-(ROW()/10000)),""),"")</f>
        <v/>
      </c>
      <c r="J898" s="14" t="str">
        <f>IFERROR(RANK(MasterTable[[#This Row],[Search Value]],MasterTable[Search Value],0),"")</f>
        <v/>
      </c>
    </row>
    <row r="899" spans="2:10" ht="29.25" customHeight="1" x14ac:dyDescent="0.2">
      <c r="B899" s="34"/>
      <c r="C899" s="34"/>
      <c r="D899" s="2"/>
      <c r="E899" s="2"/>
      <c r="F899" s="2"/>
      <c r="G899" s="2"/>
      <c r="H899" s="2"/>
      <c r="I899" s="13" t="str">
        <f>IFERROR(IF(SEARCH(Searchbox,MasterTable[[#This Row],[Name]]),(1-(ROW()/10000)),""),"")</f>
        <v/>
      </c>
      <c r="J899" s="14" t="str">
        <f>IFERROR(RANK(MasterTable[[#This Row],[Search Value]],MasterTable[Search Value],0),"")</f>
        <v/>
      </c>
    </row>
    <row r="900" spans="2:10" ht="29.25" customHeight="1" x14ac:dyDescent="0.2">
      <c r="B900" s="34"/>
      <c r="C900" s="34"/>
      <c r="D900" s="2"/>
      <c r="E900" s="2"/>
      <c r="F900" s="2"/>
      <c r="G900" s="2"/>
      <c r="H900" s="2"/>
      <c r="I900" s="13" t="str">
        <f>IFERROR(IF(SEARCH(Searchbox,MasterTable[[#This Row],[Name]]),(1-(ROW()/10000)),""),"")</f>
        <v/>
      </c>
      <c r="J900" s="14" t="str">
        <f>IFERROR(RANK(MasterTable[[#This Row],[Search Value]],MasterTable[Search Value],0),"")</f>
        <v/>
      </c>
    </row>
    <row r="901" spans="2:10" ht="29.25" customHeight="1" x14ac:dyDescent="0.2">
      <c r="B901" s="34"/>
      <c r="C901" s="34"/>
      <c r="D901" s="2"/>
      <c r="E901" s="2"/>
      <c r="F901" s="2"/>
      <c r="G901" s="2"/>
      <c r="H901" s="2"/>
      <c r="I901" s="13" t="str">
        <f>IFERROR(IF(SEARCH(Searchbox,MasterTable[[#This Row],[Name]]),(1-(ROW()/10000)),""),"")</f>
        <v/>
      </c>
      <c r="J901" s="14" t="str">
        <f>IFERROR(RANK(MasterTable[[#This Row],[Search Value]],MasterTable[Search Value],0),"")</f>
        <v/>
      </c>
    </row>
    <row r="902" spans="2:10" ht="29.25" customHeight="1" x14ac:dyDescent="0.2">
      <c r="B902" s="34"/>
      <c r="C902" s="34"/>
      <c r="D902" s="2"/>
      <c r="E902" s="2"/>
      <c r="F902" s="2"/>
      <c r="G902" s="2"/>
      <c r="H902" s="2"/>
      <c r="I902" s="13" t="str">
        <f>IFERROR(IF(SEARCH(Searchbox,MasterTable[[#This Row],[Name]]),(1-(ROW()/10000)),""),"")</f>
        <v/>
      </c>
      <c r="J902" s="14" t="str">
        <f>IFERROR(RANK(MasterTable[[#This Row],[Search Value]],MasterTable[Search Value],0),"")</f>
        <v/>
      </c>
    </row>
    <row r="903" spans="2:10" ht="29.25" customHeight="1" x14ac:dyDescent="0.2">
      <c r="B903" s="34"/>
      <c r="C903" s="34"/>
      <c r="D903" s="2"/>
      <c r="E903" s="2"/>
      <c r="F903" s="2"/>
      <c r="G903" s="2"/>
      <c r="H903" s="2"/>
      <c r="I903" s="13" t="str">
        <f>IFERROR(IF(SEARCH(Searchbox,MasterTable[[#This Row],[Name]]),(1-(ROW()/10000)),""),"")</f>
        <v/>
      </c>
      <c r="J903" s="14" t="str">
        <f>IFERROR(RANK(MasterTable[[#This Row],[Search Value]],MasterTable[Search Value],0),"")</f>
        <v/>
      </c>
    </row>
    <row r="904" spans="2:10" ht="29.25" customHeight="1" x14ac:dyDescent="0.2">
      <c r="B904" s="34"/>
      <c r="C904" s="34"/>
      <c r="D904" s="2"/>
      <c r="E904" s="2"/>
      <c r="F904" s="2"/>
      <c r="G904" s="2"/>
      <c r="H904" s="2"/>
      <c r="I904" s="13" t="str">
        <f>IFERROR(IF(SEARCH(Searchbox,MasterTable[[#This Row],[Name]]),(1-(ROW()/10000)),""),"")</f>
        <v/>
      </c>
      <c r="J904" s="14" t="str">
        <f>IFERROR(RANK(MasterTable[[#This Row],[Search Value]],MasterTable[Search Value],0),"")</f>
        <v/>
      </c>
    </row>
    <row r="905" spans="2:10" ht="29.25" customHeight="1" x14ac:dyDescent="0.2">
      <c r="B905" s="34"/>
      <c r="C905" s="34"/>
      <c r="D905" s="2"/>
      <c r="E905" s="2"/>
      <c r="F905" s="2"/>
      <c r="G905" s="2"/>
      <c r="H905" s="2"/>
      <c r="I905" s="13" t="str">
        <f>IFERROR(IF(SEARCH(Searchbox,MasterTable[[#This Row],[Name]]),(1-(ROW()/10000)),""),"")</f>
        <v/>
      </c>
      <c r="J905" s="14" t="str">
        <f>IFERROR(RANK(MasterTable[[#This Row],[Search Value]],MasterTable[Search Value],0),"")</f>
        <v/>
      </c>
    </row>
    <row r="906" spans="2:10" ht="29.25" customHeight="1" x14ac:dyDescent="0.2">
      <c r="B906" s="34"/>
      <c r="C906" s="34"/>
      <c r="D906" s="2"/>
      <c r="E906" s="2"/>
      <c r="F906" s="2"/>
      <c r="G906" s="2"/>
      <c r="H906" s="2"/>
      <c r="I906" s="13" t="str">
        <f>IFERROR(IF(SEARCH(Searchbox,MasterTable[[#This Row],[Name]]),(1-(ROW()/10000)),""),"")</f>
        <v/>
      </c>
      <c r="J906" s="14" t="str">
        <f>IFERROR(RANK(MasterTable[[#This Row],[Search Value]],MasterTable[Search Value],0),"")</f>
        <v/>
      </c>
    </row>
    <row r="907" spans="2:10" ht="29.25" customHeight="1" x14ac:dyDescent="0.2">
      <c r="B907" s="34"/>
      <c r="C907" s="34"/>
      <c r="D907" s="2"/>
      <c r="E907" s="2"/>
      <c r="F907" s="2"/>
      <c r="G907" s="2"/>
      <c r="H907" s="2"/>
      <c r="I907" s="13" t="str">
        <f>IFERROR(IF(SEARCH(Searchbox,MasterTable[[#This Row],[Name]]),(1-(ROW()/10000)),""),"")</f>
        <v/>
      </c>
      <c r="J907" s="14" t="str">
        <f>IFERROR(RANK(MasterTable[[#This Row],[Search Value]],MasterTable[Search Value],0),"")</f>
        <v/>
      </c>
    </row>
    <row r="908" spans="2:10" ht="29.25" customHeight="1" x14ac:dyDescent="0.2">
      <c r="B908" s="34"/>
      <c r="C908" s="34"/>
      <c r="D908" s="2"/>
      <c r="E908" s="2"/>
      <c r="F908" s="2"/>
      <c r="G908" s="2"/>
      <c r="H908" s="2"/>
      <c r="I908" s="13" t="str">
        <f>IFERROR(IF(SEARCH(Searchbox,MasterTable[[#This Row],[Name]]),(1-(ROW()/10000)),""),"")</f>
        <v/>
      </c>
      <c r="J908" s="14" t="str">
        <f>IFERROR(RANK(MasterTable[[#This Row],[Search Value]],MasterTable[Search Value],0),"")</f>
        <v/>
      </c>
    </row>
    <row r="909" spans="2:10" ht="29.25" customHeight="1" x14ac:dyDescent="0.2">
      <c r="B909" s="34"/>
      <c r="C909" s="34"/>
      <c r="D909" s="2"/>
      <c r="E909" s="2"/>
      <c r="F909" s="2"/>
      <c r="G909" s="2"/>
      <c r="H909" s="2"/>
      <c r="I909" s="13" t="str">
        <f>IFERROR(IF(SEARCH(Searchbox,MasterTable[[#This Row],[Name]]),(1-(ROW()/10000)),""),"")</f>
        <v/>
      </c>
      <c r="J909" s="14" t="str">
        <f>IFERROR(RANK(MasterTable[[#This Row],[Search Value]],MasterTable[Search Value],0),"")</f>
        <v/>
      </c>
    </row>
    <row r="910" spans="2:10" ht="29.25" customHeight="1" x14ac:dyDescent="0.2">
      <c r="B910" s="34"/>
      <c r="C910" s="34"/>
      <c r="D910" s="2"/>
      <c r="E910" s="2"/>
      <c r="F910" s="2"/>
      <c r="G910" s="2"/>
      <c r="H910" s="2"/>
      <c r="I910" s="13" t="str">
        <f>IFERROR(IF(SEARCH(Searchbox,MasterTable[[#This Row],[Name]]),(1-(ROW()/10000)),""),"")</f>
        <v/>
      </c>
      <c r="J910" s="14" t="str">
        <f>IFERROR(RANK(MasterTable[[#This Row],[Search Value]],MasterTable[Search Value],0),"")</f>
        <v/>
      </c>
    </row>
    <row r="911" spans="2:10" ht="29.25" customHeight="1" x14ac:dyDescent="0.2">
      <c r="B911" s="34"/>
      <c r="C911" s="34"/>
      <c r="D911" s="2"/>
      <c r="E911" s="2"/>
      <c r="F911" s="2"/>
      <c r="G911" s="2"/>
      <c r="H911" s="2"/>
      <c r="I911" s="13" t="str">
        <f>IFERROR(IF(SEARCH(Searchbox,MasterTable[[#This Row],[Name]]),(1-(ROW()/10000)),""),"")</f>
        <v/>
      </c>
      <c r="J911" s="14" t="str">
        <f>IFERROR(RANK(MasterTable[[#This Row],[Search Value]],MasterTable[Search Value],0),"")</f>
        <v/>
      </c>
    </row>
    <row r="912" spans="2:10" ht="29.25" customHeight="1" x14ac:dyDescent="0.2">
      <c r="B912" s="34"/>
      <c r="C912" s="34"/>
      <c r="D912" s="2"/>
      <c r="E912" s="2"/>
      <c r="F912" s="2"/>
      <c r="G912" s="2"/>
      <c r="H912" s="2"/>
      <c r="I912" s="13" t="str">
        <f>IFERROR(IF(SEARCH(Searchbox,MasterTable[[#This Row],[Name]]),(1-(ROW()/10000)),""),"")</f>
        <v/>
      </c>
      <c r="J912" s="14" t="str">
        <f>IFERROR(RANK(MasterTable[[#This Row],[Search Value]],MasterTable[Search Value],0),"")</f>
        <v/>
      </c>
    </row>
    <row r="913" spans="2:10" ht="29.25" customHeight="1" x14ac:dyDescent="0.2">
      <c r="B913" s="34"/>
      <c r="C913" s="34"/>
      <c r="D913" s="2"/>
      <c r="E913" s="2"/>
      <c r="F913" s="2"/>
      <c r="G913" s="2"/>
      <c r="H913" s="2"/>
      <c r="I913" s="13" t="str">
        <f>IFERROR(IF(SEARCH(Searchbox,MasterTable[[#This Row],[Name]]),(1-(ROW()/10000)),""),"")</f>
        <v/>
      </c>
      <c r="J913" s="14" t="str">
        <f>IFERROR(RANK(MasterTable[[#This Row],[Search Value]],MasterTable[Search Value],0),"")</f>
        <v/>
      </c>
    </row>
    <row r="914" spans="2:10" ht="29.25" customHeight="1" x14ac:dyDescent="0.2">
      <c r="B914" s="34"/>
      <c r="C914" s="34"/>
      <c r="D914" s="2"/>
      <c r="E914" s="2"/>
      <c r="F914" s="2"/>
      <c r="G914" s="2"/>
      <c r="H914" s="2"/>
      <c r="I914" s="13" t="str">
        <f>IFERROR(IF(SEARCH(Searchbox,MasterTable[[#This Row],[Name]]),(1-(ROW()/10000)),""),"")</f>
        <v/>
      </c>
      <c r="J914" s="14" t="str">
        <f>IFERROR(RANK(MasterTable[[#This Row],[Search Value]],MasterTable[Search Value],0),"")</f>
        <v/>
      </c>
    </row>
    <row r="915" spans="2:10" ht="29.25" customHeight="1" x14ac:dyDescent="0.2">
      <c r="B915" s="34"/>
      <c r="C915" s="34"/>
      <c r="D915" s="2"/>
      <c r="E915" s="2"/>
      <c r="F915" s="2"/>
      <c r="G915" s="2"/>
      <c r="H915" s="2"/>
      <c r="I915" s="13" t="str">
        <f>IFERROR(IF(SEARCH(Searchbox,MasterTable[[#This Row],[Name]]),(1-(ROW()/10000)),""),"")</f>
        <v/>
      </c>
      <c r="J915" s="14" t="str">
        <f>IFERROR(RANK(MasterTable[[#This Row],[Search Value]],MasterTable[Search Value],0),"")</f>
        <v/>
      </c>
    </row>
    <row r="916" spans="2:10" ht="29.25" customHeight="1" x14ac:dyDescent="0.2">
      <c r="B916" s="34"/>
      <c r="C916" s="34"/>
      <c r="D916" s="2"/>
      <c r="E916" s="2"/>
      <c r="F916" s="2"/>
      <c r="G916" s="2"/>
      <c r="H916" s="2"/>
      <c r="I916" s="13" t="str">
        <f>IFERROR(IF(SEARCH(Searchbox,MasterTable[[#This Row],[Name]]),(1-(ROW()/10000)),""),"")</f>
        <v/>
      </c>
      <c r="J916" s="14" t="str">
        <f>IFERROR(RANK(MasterTable[[#This Row],[Search Value]],MasterTable[Search Value],0),"")</f>
        <v/>
      </c>
    </row>
    <row r="917" spans="2:10" ht="29.25" customHeight="1" x14ac:dyDescent="0.2">
      <c r="B917" s="34"/>
      <c r="C917" s="34"/>
      <c r="D917" s="2"/>
      <c r="E917" s="2"/>
      <c r="F917" s="2"/>
      <c r="G917" s="2"/>
      <c r="H917" s="2"/>
      <c r="I917" s="13" t="str">
        <f>IFERROR(IF(SEARCH(Searchbox,MasterTable[[#This Row],[Name]]),(1-(ROW()/10000)),""),"")</f>
        <v/>
      </c>
      <c r="J917" s="14" t="str">
        <f>IFERROR(RANK(MasterTable[[#This Row],[Search Value]],MasterTable[Search Value],0),"")</f>
        <v/>
      </c>
    </row>
    <row r="918" spans="2:10" ht="29.25" customHeight="1" x14ac:dyDescent="0.2">
      <c r="B918" s="34"/>
      <c r="C918" s="34"/>
      <c r="D918" s="2"/>
      <c r="E918" s="2"/>
      <c r="F918" s="2"/>
      <c r="G918" s="2"/>
      <c r="H918" s="2"/>
      <c r="I918" s="13" t="str">
        <f>IFERROR(IF(SEARCH(Searchbox,MasterTable[[#This Row],[Name]]),(1-(ROW()/10000)),""),"")</f>
        <v/>
      </c>
      <c r="J918" s="14" t="str">
        <f>IFERROR(RANK(MasterTable[[#This Row],[Search Value]],MasterTable[Search Value],0),"")</f>
        <v/>
      </c>
    </row>
    <row r="919" spans="2:10" ht="29.25" customHeight="1" x14ac:dyDescent="0.2">
      <c r="B919" s="34"/>
      <c r="C919" s="34"/>
      <c r="D919" s="2"/>
      <c r="E919" s="2"/>
      <c r="F919" s="2"/>
      <c r="G919" s="2"/>
      <c r="H919" s="2"/>
      <c r="I919" s="13" t="str">
        <f>IFERROR(IF(SEARCH(Searchbox,MasterTable[[#This Row],[Name]]),(1-(ROW()/10000)),""),"")</f>
        <v/>
      </c>
      <c r="J919" s="14" t="str">
        <f>IFERROR(RANK(MasterTable[[#This Row],[Search Value]],MasterTable[Search Value],0),"")</f>
        <v/>
      </c>
    </row>
    <row r="920" spans="2:10" ht="29.25" customHeight="1" x14ac:dyDescent="0.2">
      <c r="B920" s="34"/>
      <c r="C920" s="34"/>
      <c r="D920" s="2"/>
      <c r="E920" s="2"/>
      <c r="F920" s="2"/>
      <c r="G920" s="2"/>
      <c r="H920" s="2"/>
      <c r="I920" s="13" t="str">
        <f>IFERROR(IF(SEARCH(Searchbox,MasterTable[[#This Row],[Name]]),(1-(ROW()/10000)),""),"")</f>
        <v/>
      </c>
      <c r="J920" s="14" t="str">
        <f>IFERROR(RANK(MasterTable[[#This Row],[Search Value]],MasterTable[Search Value],0),"")</f>
        <v/>
      </c>
    </row>
    <row r="921" spans="2:10" ht="29.25" customHeight="1" x14ac:dyDescent="0.2">
      <c r="B921" s="34"/>
      <c r="C921" s="34"/>
      <c r="D921" s="2"/>
      <c r="E921" s="2"/>
      <c r="F921" s="2"/>
      <c r="G921" s="2"/>
      <c r="H921" s="2"/>
      <c r="I921" s="13" t="str">
        <f>IFERROR(IF(SEARCH(Searchbox,MasterTable[[#This Row],[Name]]),(1-(ROW()/10000)),""),"")</f>
        <v/>
      </c>
      <c r="J921" s="14" t="str">
        <f>IFERROR(RANK(MasterTable[[#This Row],[Search Value]],MasterTable[Search Value],0),"")</f>
        <v/>
      </c>
    </row>
    <row r="922" spans="2:10" ht="29.25" customHeight="1" x14ac:dyDescent="0.2">
      <c r="B922" s="34"/>
      <c r="C922" s="34"/>
      <c r="D922" s="2"/>
      <c r="E922" s="2"/>
      <c r="F922" s="2"/>
      <c r="G922" s="2"/>
      <c r="H922" s="2"/>
      <c r="I922" s="13" t="str">
        <f>IFERROR(IF(SEARCH(Searchbox,MasterTable[[#This Row],[Name]]),(1-(ROW()/10000)),""),"")</f>
        <v/>
      </c>
      <c r="J922" s="14" t="str">
        <f>IFERROR(RANK(MasterTable[[#This Row],[Search Value]],MasterTable[Search Value],0),"")</f>
        <v/>
      </c>
    </row>
    <row r="923" spans="2:10" ht="29.25" customHeight="1" x14ac:dyDescent="0.2">
      <c r="B923" s="34"/>
      <c r="C923" s="34"/>
      <c r="D923" s="2"/>
      <c r="E923" s="2"/>
      <c r="F923" s="2"/>
      <c r="G923" s="2"/>
      <c r="H923" s="2"/>
      <c r="I923" s="13" t="str">
        <f>IFERROR(IF(SEARCH(Searchbox,MasterTable[[#This Row],[Name]]),(1-(ROW()/10000)),""),"")</f>
        <v/>
      </c>
      <c r="J923" s="14" t="str">
        <f>IFERROR(RANK(MasterTable[[#This Row],[Search Value]],MasterTable[Search Value],0),"")</f>
        <v/>
      </c>
    </row>
    <row r="924" spans="2:10" ht="29.25" customHeight="1" x14ac:dyDescent="0.2">
      <c r="B924" s="34"/>
      <c r="C924" s="34"/>
      <c r="D924" s="2"/>
      <c r="E924" s="2"/>
      <c r="F924" s="2"/>
      <c r="G924" s="2"/>
      <c r="H924" s="2"/>
      <c r="I924" s="13" t="str">
        <f>IFERROR(IF(SEARCH(Searchbox,MasterTable[[#This Row],[Name]]),(1-(ROW()/10000)),""),"")</f>
        <v/>
      </c>
      <c r="J924" s="14" t="str">
        <f>IFERROR(RANK(MasterTable[[#This Row],[Search Value]],MasterTable[Search Value],0),"")</f>
        <v/>
      </c>
    </row>
    <row r="925" spans="2:10" ht="29.25" customHeight="1" x14ac:dyDescent="0.2">
      <c r="B925" s="34"/>
      <c r="C925" s="34"/>
      <c r="D925" s="2"/>
      <c r="E925" s="2"/>
      <c r="F925" s="2"/>
      <c r="G925" s="2"/>
      <c r="H925" s="2"/>
      <c r="I925" s="13" t="str">
        <f>IFERROR(IF(SEARCH(Searchbox,MasterTable[[#This Row],[Name]]),(1-(ROW()/10000)),""),"")</f>
        <v/>
      </c>
      <c r="J925" s="14" t="str">
        <f>IFERROR(RANK(MasterTable[[#This Row],[Search Value]],MasterTable[Search Value],0),"")</f>
        <v/>
      </c>
    </row>
    <row r="926" spans="2:10" ht="29.25" customHeight="1" x14ac:dyDescent="0.2">
      <c r="B926" s="34"/>
      <c r="C926" s="34"/>
      <c r="D926" s="2"/>
      <c r="E926" s="2"/>
      <c r="F926" s="2"/>
      <c r="G926" s="2"/>
      <c r="H926" s="2"/>
      <c r="I926" s="13" t="str">
        <f>IFERROR(IF(SEARCH(Searchbox,MasterTable[[#This Row],[Name]]),(1-(ROW()/10000)),""),"")</f>
        <v/>
      </c>
      <c r="J926" s="14" t="str">
        <f>IFERROR(RANK(MasterTable[[#This Row],[Search Value]],MasterTable[Search Value],0),"")</f>
        <v/>
      </c>
    </row>
    <row r="927" spans="2:10" ht="29.25" customHeight="1" x14ac:dyDescent="0.2">
      <c r="B927" s="34"/>
      <c r="C927" s="34"/>
      <c r="D927" s="2"/>
      <c r="E927" s="2"/>
      <c r="F927" s="2"/>
      <c r="G927" s="2"/>
      <c r="H927" s="2"/>
      <c r="I927" s="13" t="str">
        <f>IFERROR(IF(SEARCH(Searchbox,MasterTable[[#This Row],[Name]]),(1-(ROW()/10000)),""),"")</f>
        <v/>
      </c>
      <c r="J927" s="14" t="str">
        <f>IFERROR(RANK(MasterTable[[#This Row],[Search Value]],MasterTable[Search Value],0),"")</f>
        <v/>
      </c>
    </row>
    <row r="928" spans="2:10" ht="29.25" customHeight="1" x14ac:dyDescent="0.2">
      <c r="B928" s="34"/>
      <c r="C928" s="34"/>
      <c r="D928" s="2"/>
      <c r="E928" s="2"/>
      <c r="F928" s="2"/>
      <c r="G928" s="2"/>
      <c r="H928" s="2"/>
      <c r="I928" s="13" t="str">
        <f>IFERROR(IF(SEARCH(Searchbox,MasterTable[[#This Row],[Name]]),(1-(ROW()/10000)),""),"")</f>
        <v/>
      </c>
      <c r="J928" s="14" t="str">
        <f>IFERROR(RANK(MasterTable[[#This Row],[Search Value]],MasterTable[Search Value],0),"")</f>
        <v/>
      </c>
    </row>
    <row r="929" spans="2:10" ht="29.25" customHeight="1" x14ac:dyDescent="0.2">
      <c r="B929" s="34"/>
      <c r="C929" s="34"/>
      <c r="D929" s="2"/>
      <c r="E929" s="2"/>
      <c r="F929" s="2"/>
      <c r="G929" s="2"/>
      <c r="H929" s="2"/>
      <c r="I929" s="13" t="str">
        <f>IFERROR(IF(SEARCH(Searchbox,MasterTable[[#This Row],[Name]]),(1-(ROW()/10000)),""),"")</f>
        <v/>
      </c>
      <c r="J929" s="14" t="str">
        <f>IFERROR(RANK(MasterTable[[#This Row],[Search Value]],MasterTable[Search Value],0),"")</f>
        <v/>
      </c>
    </row>
    <row r="930" spans="2:10" ht="29.25" customHeight="1" x14ac:dyDescent="0.2">
      <c r="B930" s="34"/>
      <c r="C930" s="34"/>
      <c r="D930" s="2"/>
      <c r="E930" s="2"/>
      <c r="F930" s="2"/>
      <c r="G930" s="2"/>
      <c r="H930" s="2"/>
      <c r="I930" s="13" t="str">
        <f>IFERROR(IF(SEARCH(Searchbox,MasterTable[[#This Row],[Name]]),(1-(ROW()/10000)),""),"")</f>
        <v/>
      </c>
      <c r="J930" s="14" t="str">
        <f>IFERROR(RANK(MasterTable[[#This Row],[Search Value]],MasterTable[Search Value],0),"")</f>
        <v/>
      </c>
    </row>
    <row r="931" spans="2:10" ht="29.25" customHeight="1" x14ac:dyDescent="0.2">
      <c r="B931" s="34"/>
      <c r="C931" s="34"/>
      <c r="D931" s="2"/>
      <c r="E931" s="2"/>
      <c r="F931" s="2"/>
      <c r="G931" s="2"/>
      <c r="H931" s="2"/>
      <c r="I931" s="13" t="str">
        <f>IFERROR(IF(SEARCH(Searchbox,MasterTable[[#This Row],[Name]]),(1-(ROW()/10000)),""),"")</f>
        <v/>
      </c>
      <c r="J931" s="14" t="str">
        <f>IFERROR(RANK(MasterTable[[#This Row],[Search Value]],MasterTable[Search Value],0),"")</f>
        <v/>
      </c>
    </row>
    <row r="932" spans="2:10" ht="29.25" customHeight="1" x14ac:dyDescent="0.2">
      <c r="B932" s="34"/>
      <c r="C932" s="34"/>
      <c r="D932" s="2"/>
      <c r="E932" s="2"/>
      <c r="F932" s="2"/>
      <c r="G932" s="2"/>
      <c r="H932" s="2"/>
      <c r="I932" s="13" t="str">
        <f>IFERROR(IF(SEARCH(Searchbox,MasterTable[[#This Row],[Name]]),(1-(ROW()/10000)),""),"")</f>
        <v/>
      </c>
      <c r="J932" s="14" t="str">
        <f>IFERROR(RANK(MasterTable[[#This Row],[Search Value]],MasterTable[Search Value],0),"")</f>
        <v/>
      </c>
    </row>
    <row r="933" spans="2:10" ht="29.25" customHeight="1" x14ac:dyDescent="0.2">
      <c r="B933" s="34"/>
      <c r="C933" s="34"/>
      <c r="D933" s="2"/>
      <c r="E933" s="2"/>
      <c r="F933" s="2"/>
      <c r="G933" s="2"/>
      <c r="H933" s="2"/>
      <c r="I933" s="13" t="str">
        <f>IFERROR(IF(SEARCH(Searchbox,MasterTable[[#This Row],[Name]]),(1-(ROW()/10000)),""),"")</f>
        <v/>
      </c>
      <c r="J933" s="14" t="str">
        <f>IFERROR(RANK(MasterTable[[#This Row],[Search Value]],MasterTable[Search Value],0),"")</f>
        <v/>
      </c>
    </row>
    <row r="934" spans="2:10" ht="29.25" customHeight="1" x14ac:dyDescent="0.2">
      <c r="B934" s="34"/>
      <c r="C934" s="34"/>
      <c r="D934" s="2"/>
      <c r="E934" s="2"/>
      <c r="F934" s="2"/>
      <c r="G934" s="2"/>
      <c r="H934" s="2"/>
      <c r="I934" s="13" t="str">
        <f>IFERROR(IF(SEARCH(Searchbox,MasterTable[[#This Row],[Name]]),(1-(ROW()/10000)),""),"")</f>
        <v/>
      </c>
      <c r="J934" s="14" t="str">
        <f>IFERROR(RANK(MasterTable[[#This Row],[Search Value]],MasterTable[Search Value],0),"")</f>
        <v/>
      </c>
    </row>
    <row r="935" spans="2:10" ht="29.25" customHeight="1" x14ac:dyDescent="0.2">
      <c r="B935" s="34"/>
      <c r="C935" s="34"/>
      <c r="D935" s="2"/>
      <c r="E935" s="2"/>
      <c r="F935" s="2"/>
      <c r="G935" s="2"/>
      <c r="H935" s="2"/>
      <c r="I935" s="13" t="str">
        <f>IFERROR(IF(SEARCH(Searchbox,MasterTable[[#This Row],[Name]]),(1-(ROW()/10000)),""),"")</f>
        <v/>
      </c>
      <c r="J935" s="14" t="str">
        <f>IFERROR(RANK(MasterTable[[#This Row],[Search Value]],MasterTable[Search Value],0),"")</f>
        <v/>
      </c>
    </row>
    <row r="936" spans="2:10" ht="29.25" customHeight="1" x14ac:dyDescent="0.2">
      <c r="B936" s="34"/>
      <c r="C936" s="34"/>
      <c r="D936" s="2"/>
      <c r="E936" s="2"/>
      <c r="F936" s="2"/>
      <c r="G936" s="2"/>
      <c r="H936" s="2"/>
      <c r="I936" s="13" t="str">
        <f>IFERROR(IF(SEARCH(Searchbox,MasterTable[[#This Row],[Name]]),(1-(ROW()/10000)),""),"")</f>
        <v/>
      </c>
      <c r="J936" s="14" t="str">
        <f>IFERROR(RANK(MasterTable[[#This Row],[Search Value]],MasterTable[Search Value],0),"")</f>
        <v/>
      </c>
    </row>
    <row r="937" spans="2:10" ht="29.25" customHeight="1" x14ac:dyDescent="0.2">
      <c r="B937" s="34"/>
      <c r="C937" s="34"/>
      <c r="D937" s="2"/>
      <c r="E937" s="2"/>
      <c r="F937" s="2"/>
      <c r="G937" s="2"/>
      <c r="H937" s="2"/>
      <c r="I937" s="13" t="str">
        <f>IFERROR(IF(SEARCH(Searchbox,MasterTable[[#This Row],[Name]]),(1-(ROW()/10000)),""),"")</f>
        <v/>
      </c>
      <c r="J937" s="14" t="str">
        <f>IFERROR(RANK(MasterTable[[#This Row],[Search Value]],MasterTable[Search Value],0),"")</f>
        <v/>
      </c>
    </row>
    <row r="938" spans="2:10" ht="29.25" customHeight="1" x14ac:dyDescent="0.2">
      <c r="B938" s="34"/>
      <c r="C938" s="34"/>
      <c r="D938" s="2"/>
      <c r="E938" s="2"/>
      <c r="F938" s="2"/>
      <c r="G938" s="2"/>
      <c r="H938" s="2"/>
      <c r="I938" s="13" t="str">
        <f>IFERROR(IF(SEARCH(Searchbox,MasterTable[[#This Row],[Name]]),(1-(ROW()/10000)),""),"")</f>
        <v/>
      </c>
      <c r="J938" s="14" t="str">
        <f>IFERROR(RANK(MasterTable[[#This Row],[Search Value]],MasterTable[Search Value],0),"")</f>
        <v/>
      </c>
    </row>
    <row r="939" spans="2:10" ht="29.25" customHeight="1" x14ac:dyDescent="0.2">
      <c r="B939" s="34"/>
      <c r="C939" s="34"/>
      <c r="D939" s="2"/>
      <c r="E939" s="2"/>
      <c r="F939" s="2"/>
      <c r="G939" s="2"/>
      <c r="H939" s="2"/>
      <c r="I939" s="13" t="str">
        <f>IFERROR(IF(SEARCH(Searchbox,MasterTable[[#This Row],[Name]]),(1-(ROW()/10000)),""),"")</f>
        <v/>
      </c>
      <c r="J939" s="14" t="str">
        <f>IFERROR(RANK(MasterTable[[#This Row],[Search Value]],MasterTable[Search Value],0),"")</f>
        <v/>
      </c>
    </row>
    <row r="940" spans="2:10" ht="29.25" customHeight="1" x14ac:dyDescent="0.2">
      <c r="B940" s="34"/>
      <c r="C940" s="34"/>
      <c r="D940" s="2"/>
      <c r="E940" s="2"/>
      <c r="F940" s="2"/>
      <c r="G940" s="2"/>
      <c r="H940" s="2"/>
      <c r="I940" s="13" t="str">
        <f>IFERROR(IF(SEARCH(Searchbox,MasterTable[[#This Row],[Name]]),(1-(ROW()/10000)),""),"")</f>
        <v/>
      </c>
      <c r="J940" s="14" t="str">
        <f>IFERROR(RANK(MasterTable[[#This Row],[Search Value]],MasterTable[Search Value],0),"")</f>
        <v/>
      </c>
    </row>
    <row r="941" spans="2:10" ht="29.25" customHeight="1" x14ac:dyDescent="0.2">
      <c r="B941" s="34"/>
      <c r="C941" s="34"/>
      <c r="D941" s="2"/>
      <c r="E941" s="2"/>
      <c r="F941" s="2"/>
      <c r="G941" s="2"/>
      <c r="H941" s="2"/>
      <c r="I941" s="13" t="str">
        <f>IFERROR(IF(SEARCH(Searchbox,MasterTable[[#This Row],[Name]]),(1-(ROW()/10000)),""),"")</f>
        <v/>
      </c>
      <c r="J941" s="14" t="str">
        <f>IFERROR(RANK(MasterTable[[#This Row],[Search Value]],MasterTable[Search Value],0),"")</f>
        <v/>
      </c>
    </row>
    <row r="942" spans="2:10" ht="29.25" customHeight="1" x14ac:dyDescent="0.2">
      <c r="B942" s="34"/>
      <c r="C942" s="34"/>
      <c r="D942" s="2"/>
      <c r="E942" s="2"/>
      <c r="F942" s="2"/>
      <c r="G942" s="2"/>
      <c r="H942" s="2"/>
      <c r="I942" s="13" t="str">
        <f>IFERROR(IF(SEARCH(Searchbox,MasterTable[[#This Row],[Name]]),(1-(ROW()/10000)),""),"")</f>
        <v/>
      </c>
      <c r="J942" s="14" t="str">
        <f>IFERROR(RANK(MasterTable[[#This Row],[Search Value]],MasterTable[Search Value],0),"")</f>
        <v/>
      </c>
    </row>
    <row r="943" spans="2:10" ht="29.25" customHeight="1" x14ac:dyDescent="0.2">
      <c r="B943" s="34"/>
      <c r="C943" s="34"/>
      <c r="D943" s="2"/>
      <c r="E943" s="2"/>
      <c r="F943" s="2"/>
      <c r="G943" s="2"/>
      <c r="H943" s="2"/>
      <c r="I943" s="13" t="str">
        <f>IFERROR(IF(SEARCH(Searchbox,MasterTable[[#This Row],[Name]]),(1-(ROW()/10000)),""),"")</f>
        <v/>
      </c>
      <c r="J943" s="14" t="str">
        <f>IFERROR(RANK(MasterTable[[#This Row],[Search Value]],MasterTable[Search Value],0),"")</f>
        <v/>
      </c>
    </row>
    <row r="944" spans="2:10" ht="29.25" customHeight="1" x14ac:dyDescent="0.2">
      <c r="B944" s="34"/>
      <c r="C944" s="34"/>
      <c r="D944" s="2"/>
      <c r="E944" s="2"/>
      <c r="F944" s="2"/>
      <c r="G944" s="2"/>
      <c r="H944" s="2"/>
      <c r="I944" s="13" t="str">
        <f>IFERROR(IF(SEARCH(Searchbox,MasterTable[[#This Row],[Name]]),(1-(ROW()/10000)),""),"")</f>
        <v/>
      </c>
      <c r="J944" s="14" t="str">
        <f>IFERROR(RANK(MasterTable[[#This Row],[Search Value]],MasterTable[Search Value],0),"")</f>
        <v/>
      </c>
    </row>
    <row r="945" spans="2:10" ht="29.25" customHeight="1" x14ac:dyDescent="0.2">
      <c r="B945" s="34"/>
      <c r="C945" s="34"/>
      <c r="D945" s="2"/>
      <c r="E945" s="2"/>
      <c r="F945" s="2"/>
      <c r="G945" s="2"/>
      <c r="H945" s="2"/>
      <c r="I945" s="13" t="str">
        <f>IFERROR(IF(SEARCH(Searchbox,MasterTable[[#This Row],[Name]]),(1-(ROW()/10000)),""),"")</f>
        <v/>
      </c>
      <c r="J945" s="14" t="str">
        <f>IFERROR(RANK(MasterTable[[#This Row],[Search Value]],MasterTable[Search Value],0),"")</f>
        <v/>
      </c>
    </row>
    <row r="946" spans="2:10" ht="29.25" customHeight="1" x14ac:dyDescent="0.2">
      <c r="B946" s="34"/>
      <c r="C946" s="34"/>
      <c r="D946" s="2"/>
      <c r="E946" s="2"/>
      <c r="F946" s="2"/>
      <c r="G946" s="2"/>
      <c r="H946" s="2"/>
      <c r="I946" s="13" t="str">
        <f>IFERROR(IF(SEARCH(Searchbox,MasterTable[[#This Row],[Name]]),(1-(ROW()/10000)),""),"")</f>
        <v/>
      </c>
      <c r="J946" s="14" t="str">
        <f>IFERROR(RANK(MasterTable[[#This Row],[Search Value]],MasterTable[Search Value],0),"")</f>
        <v/>
      </c>
    </row>
    <row r="947" spans="2:10" ht="29.25" customHeight="1" x14ac:dyDescent="0.2">
      <c r="B947" s="34"/>
      <c r="C947" s="34"/>
      <c r="D947" s="2"/>
      <c r="E947" s="2"/>
      <c r="F947" s="2"/>
      <c r="G947" s="2"/>
      <c r="H947" s="2"/>
      <c r="I947" s="13" t="str">
        <f>IFERROR(IF(SEARCH(Searchbox,MasterTable[[#This Row],[Name]]),(1-(ROW()/10000)),""),"")</f>
        <v/>
      </c>
      <c r="J947" s="14" t="str">
        <f>IFERROR(RANK(MasterTable[[#This Row],[Search Value]],MasterTable[Search Value],0),"")</f>
        <v/>
      </c>
    </row>
    <row r="948" spans="2:10" ht="29.25" customHeight="1" x14ac:dyDescent="0.2">
      <c r="B948" s="34"/>
      <c r="C948" s="34"/>
      <c r="D948" s="2"/>
      <c r="E948" s="2"/>
      <c r="F948" s="2"/>
      <c r="G948" s="2"/>
      <c r="H948" s="2"/>
      <c r="I948" s="13" t="str">
        <f>IFERROR(IF(SEARCH(Searchbox,MasterTable[[#This Row],[Name]]),(1-(ROW()/10000)),""),"")</f>
        <v/>
      </c>
      <c r="J948" s="14" t="str">
        <f>IFERROR(RANK(MasterTable[[#This Row],[Search Value]],MasterTable[Search Value],0),"")</f>
        <v/>
      </c>
    </row>
    <row r="949" spans="2:10" ht="29.25" customHeight="1" x14ac:dyDescent="0.2">
      <c r="B949" s="34"/>
      <c r="C949" s="34"/>
      <c r="D949" s="2"/>
      <c r="E949" s="2"/>
      <c r="F949" s="2"/>
      <c r="G949" s="2"/>
      <c r="H949" s="2"/>
      <c r="I949" s="13" t="str">
        <f>IFERROR(IF(SEARCH(Searchbox,MasterTable[[#This Row],[Name]]),(1-(ROW()/10000)),""),"")</f>
        <v/>
      </c>
      <c r="J949" s="14" t="str">
        <f>IFERROR(RANK(MasterTable[[#This Row],[Search Value]],MasterTable[Search Value],0),"")</f>
        <v/>
      </c>
    </row>
    <row r="950" spans="2:10" ht="29.25" customHeight="1" x14ac:dyDescent="0.2">
      <c r="B950" s="34"/>
      <c r="C950" s="34"/>
      <c r="D950" s="2"/>
      <c r="E950" s="2"/>
      <c r="F950" s="2"/>
      <c r="G950" s="2"/>
      <c r="H950" s="2"/>
      <c r="I950" s="13" t="str">
        <f>IFERROR(IF(SEARCH(Searchbox,MasterTable[[#This Row],[Name]]),(1-(ROW()/10000)),""),"")</f>
        <v/>
      </c>
      <c r="J950" s="14" t="str">
        <f>IFERROR(RANK(MasterTable[[#This Row],[Search Value]],MasterTable[Search Value],0),"")</f>
        <v/>
      </c>
    </row>
    <row r="951" spans="2:10" ht="29.25" customHeight="1" x14ac:dyDescent="0.2">
      <c r="B951" s="34"/>
      <c r="C951" s="34"/>
      <c r="D951" s="2"/>
      <c r="E951" s="2"/>
      <c r="F951" s="2"/>
      <c r="G951" s="2"/>
      <c r="H951" s="2"/>
      <c r="I951" s="13" t="str">
        <f>IFERROR(IF(SEARCH(Searchbox,MasterTable[[#This Row],[Name]]),(1-(ROW()/10000)),""),"")</f>
        <v/>
      </c>
      <c r="J951" s="14" t="str">
        <f>IFERROR(RANK(MasterTable[[#This Row],[Search Value]],MasterTable[Search Value],0),"")</f>
        <v/>
      </c>
    </row>
    <row r="952" spans="2:10" ht="29.25" customHeight="1" x14ac:dyDescent="0.2">
      <c r="B952" s="34"/>
      <c r="C952" s="34"/>
      <c r="D952" s="2"/>
      <c r="E952" s="2"/>
      <c r="F952" s="2"/>
      <c r="G952" s="2"/>
      <c r="H952" s="2"/>
      <c r="I952" s="13" t="str">
        <f>IFERROR(IF(SEARCH(Searchbox,MasterTable[[#This Row],[Name]]),(1-(ROW()/10000)),""),"")</f>
        <v/>
      </c>
      <c r="J952" s="14" t="str">
        <f>IFERROR(RANK(MasterTable[[#This Row],[Search Value]],MasterTable[Search Value],0),"")</f>
        <v/>
      </c>
    </row>
    <row r="953" spans="2:10" ht="29.25" customHeight="1" x14ac:dyDescent="0.2">
      <c r="B953" s="34"/>
      <c r="C953" s="34"/>
      <c r="D953" s="2"/>
      <c r="E953" s="2"/>
      <c r="F953" s="2"/>
      <c r="G953" s="2"/>
      <c r="H953" s="2"/>
      <c r="I953" s="13" t="str">
        <f>IFERROR(IF(SEARCH(Searchbox,MasterTable[[#This Row],[Name]]),(1-(ROW()/10000)),""),"")</f>
        <v/>
      </c>
      <c r="J953" s="14" t="str">
        <f>IFERROR(RANK(MasterTable[[#This Row],[Search Value]],MasterTable[Search Value],0),"")</f>
        <v/>
      </c>
    </row>
    <row r="954" spans="2:10" ht="29.25" customHeight="1" x14ac:dyDescent="0.2">
      <c r="B954" s="34"/>
      <c r="C954" s="34"/>
      <c r="D954" s="2"/>
      <c r="E954" s="2"/>
      <c r="F954" s="2"/>
      <c r="G954" s="2"/>
      <c r="H954" s="2"/>
      <c r="I954" s="13" t="str">
        <f>IFERROR(IF(SEARCH(Searchbox,MasterTable[[#This Row],[Name]]),(1-(ROW()/10000)),""),"")</f>
        <v/>
      </c>
      <c r="J954" s="14" t="str">
        <f>IFERROR(RANK(MasterTable[[#This Row],[Search Value]],MasterTable[Search Value],0),"")</f>
        <v/>
      </c>
    </row>
    <row r="955" spans="2:10" ht="29.25" customHeight="1" x14ac:dyDescent="0.2">
      <c r="B955" s="34"/>
      <c r="C955" s="34"/>
      <c r="D955" s="2"/>
      <c r="E955" s="2"/>
      <c r="F955" s="2"/>
      <c r="G955" s="2"/>
      <c r="H955" s="2"/>
      <c r="I955" s="13" t="str">
        <f>IFERROR(IF(SEARCH(Searchbox,MasterTable[[#This Row],[Name]]),(1-(ROW()/10000)),""),"")</f>
        <v/>
      </c>
      <c r="J955" s="14" t="str">
        <f>IFERROR(RANK(MasterTable[[#This Row],[Search Value]],MasterTable[Search Value],0),"")</f>
        <v/>
      </c>
    </row>
    <row r="956" spans="2:10" ht="29.25" customHeight="1" x14ac:dyDescent="0.2">
      <c r="B956" s="34"/>
      <c r="C956" s="34"/>
      <c r="D956" s="2"/>
      <c r="E956" s="2"/>
      <c r="F956" s="2"/>
      <c r="G956" s="2"/>
      <c r="H956" s="2"/>
      <c r="I956" s="13" t="str">
        <f>IFERROR(IF(SEARCH(Searchbox,MasterTable[[#This Row],[Name]]),(1-(ROW()/10000)),""),"")</f>
        <v/>
      </c>
      <c r="J956" s="14" t="str">
        <f>IFERROR(RANK(MasterTable[[#This Row],[Search Value]],MasterTable[Search Value],0),"")</f>
        <v/>
      </c>
    </row>
    <row r="957" spans="2:10" ht="29.25" customHeight="1" x14ac:dyDescent="0.2">
      <c r="B957" s="34"/>
      <c r="C957" s="34"/>
      <c r="D957" s="2"/>
      <c r="E957" s="2"/>
      <c r="F957" s="2"/>
      <c r="G957" s="2"/>
      <c r="H957" s="2"/>
      <c r="I957" s="13" t="str">
        <f>IFERROR(IF(SEARCH(Searchbox,MasterTable[[#This Row],[Name]]),(1-(ROW()/10000)),""),"")</f>
        <v/>
      </c>
      <c r="J957" s="14" t="str">
        <f>IFERROR(RANK(MasterTable[[#This Row],[Search Value]],MasterTable[Search Value],0),"")</f>
        <v/>
      </c>
    </row>
    <row r="958" spans="2:10" ht="29.25" customHeight="1" x14ac:dyDescent="0.2">
      <c r="B958" s="34"/>
      <c r="C958" s="34"/>
      <c r="D958" s="2"/>
      <c r="E958" s="2"/>
      <c r="F958" s="2"/>
      <c r="G958" s="2"/>
      <c r="H958" s="2"/>
      <c r="I958" s="13" t="str">
        <f>IFERROR(IF(SEARCH(Searchbox,MasterTable[[#This Row],[Name]]),(1-(ROW()/10000)),""),"")</f>
        <v/>
      </c>
      <c r="J958" s="14" t="str">
        <f>IFERROR(RANK(MasterTable[[#This Row],[Search Value]],MasterTable[Search Value],0),"")</f>
        <v/>
      </c>
    </row>
    <row r="959" spans="2:10" ht="29.25" customHeight="1" x14ac:dyDescent="0.2">
      <c r="B959" s="34"/>
      <c r="C959" s="34"/>
      <c r="D959" s="2"/>
      <c r="E959" s="2"/>
      <c r="F959" s="2"/>
      <c r="G959" s="2"/>
      <c r="H959" s="2"/>
      <c r="I959" s="13" t="str">
        <f>IFERROR(IF(SEARCH(Searchbox,MasterTable[[#This Row],[Name]]),(1-(ROW()/10000)),""),"")</f>
        <v/>
      </c>
      <c r="J959" s="14" t="str">
        <f>IFERROR(RANK(MasterTable[[#This Row],[Search Value]],MasterTable[Search Value],0),"")</f>
        <v/>
      </c>
    </row>
    <row r="960" spans="2:10" ht="29.25" customHeight="1" x14ac:dyDescent="0.2">
      <c r="B960" s="34"/>
      <c r="C960" s="34"/>
      <c r="D960" s="2"/>
      <c r="E960" s="2"/>
      <c r="F960" s="2"/>
      <c r="G960" s="2"/>
      <c r="H960" s="2"/>
      <c r="I960" s="13" t="str">
        <f>IFERROR(IF(SEARCH(Searchbox,MasterTable[[#This Row],[Name]]),(1-(ROW()/10000)),""),"")</f>
        <v/>
      </c>
      <c r="J960" s="14" t="str">
        <f>IFERROR(RANK(MasterTable[[#This Row],[Search Value]],MasterTable[Search Value],0),"")</f>
        <v/>
      </c>
    </row>
    <row r="961" spans="2:10" ht="29.25" customHeight="1" x14ac:dyDescent="0.2">
      <c r="B961" s="34"/>
      <c r="C961" s="34"/>
      <c r="D961" s="2"/>
      <c r="E961" s="2"/>
      <c r="F961" s="2"/>
      <c r="G961" s="2"/>
      <c r="H961" s="2"/>
      <c r="I961" s="13" t="str">
        <f>IFERROR(IF(SEARCH(Searchbox,MasterTable[[#This Row],[Name]]),(1-(ROW()/10000)),""),"")</f>
        <v/>
      </c>
      <c r="J961" s="14" t="str">
        <f>IFERROR(RANK(MasterTable[[#This Row],[Search Value]],MasterTable[Search Value],0),"")</f>
        <v/>
      </c>
    </row>
    <row r="962" spans="2:10" ht="29.25" customHeight="1" x14ac:dyDescent="0.2">
      <c r="B962" s="34"/>
      <c r="C962" s="34"/>
      <c r="D962" s="2"/>
      <c r="E962" s="2"/>
      <c r="F962" s="2"/>
      <c r="G962" s="2"/>
      <c r="H962" s="2"/>
      <c r="I962" s="13" t="str">
        <f>IFERROR(IF(SEARCH(Searchbox,MasterTable[[#This Row],[Name]]),(1-(ROW()/10000)),""),"")</f>
        <v/>
      </c>
      <c r="J962" s="14" t="str">
        <f>IFERROR(RANK(MasterTable[[#This Row],[Search Value]],MasterTable[Search Value],0),"")</f>
        <v/>
      </c>
    </row>
    <row r="963" spans="2:10" ht="29.25" customHeight="1" x14ac:dyDescent="0.2">
      <c r="B963" s="34"/>
      <c r="C963" s="34"/>
      <c r="D963" s="2"/>
      <c r="E963" s="2"/>
      <c r="F963" s="2"/>
      <c r="G963" s="2"/>
      <c r="H963" s="2"/>
      <c r="I963" s="13" t="str">
        <f>IFERROR(IF(SEARCH(Searchbox,MasterTable[[#This Row],[Name]]),(1-(ROW()/10000)),""),"")</f>
        <v/>
      </c>
      <c r="J963" s="14" t="str">
        <f>IFERROR(RANK(MasterTable[[#This Row],[Search Value]],MasterTable[Search Value],0),"")</f>
        <v/>
      </c>
    </row>
    <row r="964" spans="2:10" ht="29.25" customHeight="1" x14ac:dyDescent="0.2">
      <c r="B964" s="34"/>
      <c r="C964" s="34"/>
      <c r="D964" s="2"/>
      <c r="E964" s="2"/>
      <c r="F964" s="2"/>
      <c r="G964" s="2"/>
      <c r="H964" s="2"/>
      <c r="I964" s="13" t="str">
        <f>IFERROR(IF(SEARCH(Searchbox,MasterTable[[#This Row],[Name]]),(1-(ROW()/10000)),""),"")</f>
        <v/>
      </c>
      <c r="J964" s="14" t="str">
        <f>IFERROR(RANK(MasterTable[[#This Row],[Search Value]],MasterTable[Search Value],0),"")</f>
        <v/>
      </c>
    </row>
    <row r="965" spans="2:10" ht="29.25" customHeight="1" x14ac:dyDescent="0.2">
      <c r="B965" s="34"/>
      <c r="C965" s="34"/>
      <c r="D965" s="2"/>
      <c r="E965" s="2"/>
      <c r="F965" s="2"/>
      <c r="G965" s="2"/>
      <c r="H965" s="2"/>
      <c r="I965" s="13" t="str">
        <f>IFERROR(IF(SEARCH(Searchbox,MasterTable[[#This Row],[Name]]),(1-(ROW()/10000)),""),"")</f>
        <v/>
      </c>
      <c r="J965" s="14" t="str">
        <f>IFERROR(RANK(MasterTable[[#This Row],[Search Value]],MasterTable[Search Value],0),"")</f>
        <v/>
      </c>
    </row>
    <row r="966" spans="2:10" ht="29.25" customHeight="1" x14ac:dyDescent="0.2">
      <c r="B966" s="34"/>
      <c r="C966" s="34"/>
      <c r="D966" s="2"/>
      <c r="E966" s="2"/>
      <c r="F966" s="2"/>
      <c r="G966" s="2"/>
      <c r="H966" s="2"/>
      <c r="I966" s="13" t="str">
        <f>IFERROR(IF(SEARCH(Searchbox,MasterTable[[#This Row],[Name]]),(1-(ROW()/10000)),""),"")</f>
        <v/>
      </c>
      <c r="J966" s="14" t="str">
        <f>IFERROR(RANK(MasterTable[[#This Row],[Search Value]],MasterTable[Search Value],0),"")</f>
        <v/>
      </c>
    </row>
    <row r="967" spans="2:10" ht="29.25" customHeight="1" x14ac:dyDescent="0.2">
      <c r="B967" s="34"/>
      <c r="C967" s="34"/>
      <c r="D967" s="2"/>
      <c r="E967" s="2"/>
      <c r="F967" s="2"/>
      <c r="G967" s="2"/>
      <c r="H967" s="2"/>
      <c r="I967" s="13" t="str">
        <f>IFERROR(IF(SEARCH(Searchbox,MasterTable[[#This Row],[Name]]),(1-(ROW()/10000)),""),"")</f>
        <v/>
      </c>
      <c r="J967" s="14" t="str">
        <f>IFERROR(RANK(MasterTable[[#This Row],[Search Value]],MasterTable[Search Value],0),"")</f>
        <v/>
      </c>
    </row>
    <row r="968" spans="2:10" ht="29.25" customHeight="1" x14ac:dyDescent="0.2">
      <c r="B968" s="34"/>
      <c r="C968" s="34"/>
      <c r="D968" s="2"/>
      <c r="E968" s="2"/>
      <c r="F968" s="2"/>
      <c r="G968" s="2"/>
      <c r="H968" s="2"/>
      <c r="I968" s="13" t="str">
        <f>IFERROR(IF(SEARCH(Searchbox,MasterTable[[#This Row],[Name]]),(1-(ROW()/10000)),""),"")</f>
        <v/>
      </c>
      <c r="J968" s="14" t="str">
        <f>IFERROR(RANK(MasterTable[[#This Row],[Search Value]],MasterTable[Search Value],0),"")</f>
        <v/>
      </c>
    </row>
    <row r="969" spans="2:10" ht="29.25" customHeight="1" x14ac:dyDescent="0.2">
      <c r="B969" s="34"/>
      <c r="C969" s="34"/>
      <c r="D969" s="2"/>
      <c r="E969" s="2"/>
      <c r="F969" s="2"/>
      <c r="G969" s="2"/>
      <c r="H969" s="2"/>
      <c r="I969" s="13" t="str">
        <f>IFERROR(IF(SEARCH(Searchbox,MasterTable[[#This Row],[Name]]),(1-(ROW()/10000)),""),"")</f>
        <v/>
      </c>
      <c r="J969" s="14" t="str">
        <f>IFERROR(RANK(MasterTable[[#This Row],[Search Value]],MasterTable[Search Value],0),"")</f>
        <v/>
      </c>
    </row>
    <row r="970" spans="2:10" ht="29.25" customHeight="1" x14ac:dyDescent="0.2">
      <c r="B970" s="34"/>
      <c r="C970" s="34"/>
      <c r="D970" s="2"/>
      <c r="E970" s="2"/>
      <c r="F970" s="2"/>
      <c r="G970" s="2"/>
      <c r="H970" s="2"/>
      <c r="I970" s="13" t="str">
        <f>IFERROR(IF(SEARCH(Searchbox,MasterTable[[#This Row],[Name]]),(1-(ROW()/10000)),""),"")</f>
        <v/>
      </c>
      <c r="J970" s="14" t="str">
        <f>IFERROR(RANK(MasterTable[[#This Row],[Search Value]],MasterTable[Search Value],0),"")</f>
        <v/>
      </c>
    </row>
    <row r="971" spans="2:10" ht="29.25" customHeight="1" x14ac:dyDescent="0.2">
      <c r="B971" s="34"/>
      <c r="C971" s="34"/>
      <c r="D971" s="2"/>
      <c r="E971" s="2"/>
      <c r="F971" s="2"/>
      <c r="G971" s="2"/>
      <c r="H971" s="2"/>
      <c r="I971" s="13" t="str">
        <f>IFERROR(IF(SEARCH(Searchbox,MasterTable[[#This Row],[Name]]),(1-(ROW()/10000)),""),"")</f>
        <v/>
      </c>
      <c r="J971" s="14" t="str">
        <f>IFERROR(RANK(MasterTable[[#This Row],[Search Value]],MasterTable[Search Value],0),"")</f>
        <v/>
      </c>
    </row>
    <row r="972" spans="2:10" ht="29.25" customHeight="1" x14ac:dyDescent="0.2">
      <c r="B972" s="34"/>
      <c r="C972" s="34"/>
      <c r="D972" s="2"/>
      <c r="E972" s="2"/>
      <c r="F972" s="2"/>
      <c r="G972" s="2"/>
      <c r="H972" s="2"/>
      <c r="I972" s="13" t="str">
        <f>IFERROR(IF(SEARCH(Searchbox,MasterTable[[#This Row],[Name]]),(1-(ROW()/10000)),""),"")</f>
        <v/>
      </c>
      <c r="J972" s="14" t="str">
        <f>IFERROR(RANK(MasterTable[[#This Row],[Search Value]],MasterTable[Search Value],0),"")</f>
        <v/>
      </c>
    </row>
    <row r="973" spans="2:10" ht="29.25" customHeight="1" x14ac:dyDescent="0.2">
      <c r="B973" s="34"/>
      <c r="C973" s="34"/>
      <c r="D973" s="2"/>
      <c r="E973" s="2"/>
      <c r="F973" s="2"/>
      <c r="G973" s="2"/>
      <c r="H973" s="2"/>
      <c r="I973" s="13" t="str">
        <f>IFERROR(IF(SEARCH(Searchbox,MasterTable[[#This Row],[Name]]),(1-(ROW()/10000)),""),"")</f>
        <v/>
      </c>
      <c r="J973" s="14" t="str">
        <f>IFERROR(RANK(MasterTable[[#This Row],[Search Value]],MasterTable[Search Value],0),"")</f>
        <v/>
      </c>
    </row>
    <row r="974" spans="2:10" ht="29.25" customHeight="1" x14ac:dyDescent="0.2">
      <c r="B974" s="34"/>
      <c r="C974" s="34"/>
      <c r="D974" s="2"/>
      <c r="E974" s="2"/>
      <c r="F974" s="2"/>
      <c r="G974" s="2"/>
      <c r="H974" s="2"/>
      <c r="I974" s="13" t="str">
        <f>IFERROR(IF(SEARCH(Searchbox,MasterTable[[#This Row],[Name]]),(1-(ROW()/10000)),""),"")</f>
        <v/>
      </c>
      <c r="J974" s="14" t="str">
        <f>IFERROR(RANK(MasterTable[[#This Row],[Search Value]],MasterTable[Search Value],0),"")</f>
        <v/>
      </c>
    </row>
    <row r="975" spans="2:10" ht="29.25" customHeight="1" x14ac:dyDescent="0.2">
      <c r="B975" s="34"/>
      <c r="C975" s="34"/>
      <c r="D975" s="2"/>
      <c r="E975" s="2"/>
      <c r="F975" s="2"/>
      <c r="G975" s="2"/>
      <c r="H975" s="2"/>
      <c r="I975" s="13" t="str">
        <f>IFERROR(IF(SEARCH(Searchbox,MasterTable[[#This Row],[Name]]),(1-(ROW()/10000)),""),"")</f>
        <v/>
      </c>
      <c r="J975" s="14" t="str">
        <f>IFERROR(RANK(MasterTable[[#This Row],[Search Value]],MasterTable[Search Value],0),"")</f>
        <v/>
      </c>
    </row>
    <row r="976" spans="2:10" ht="29.25" customHeight="1" x14ac:dyDescent="0.2">
      <c r="B976" s="34"/>
      <c r="C976" s="34"/>
      <c r="D976" s="2"/>
      <c r="E976" s="2"/>
      <c r="F976" s="2"/>
      <c r="G976" s="2"/>
      <c r="H976" s="2"/>
      <c r="I976" s="13" t="str">
        <f>IFERROR(IF(SEARCH(Searchbox,MasterTable[[#This Row],[Name]]),(1-(ROW()/10000)),""),"")</f>
        <v/>
      </c>
      <c r="J976" s="14" t="str">
        <f>IFERROR(RANK(MasterTable[[#This Row],[Search Value]],MasterTable[Search Value],0),"")</f>
        <v/>
      </c>
    </row>
    <row r="977" spans="2:10" ht="29.25" customHeight="1" x14ac:dyDescent="0.2">
      <c r="B977" s="34"/>
      <c r="C977" s="34"/>
      <c r="D977" s="2"/>
      <c r="E977" s="2"/>
      <c r="F977" s="2"/>
      <c r="G977" s="2"/>
      <c r="H977" s="2"/>
      <c r="I977" s="13" t="str">
        <f>IFERROR(IF(SEARCH(Searchbox,MasterTable[[#This Row],[Name]]),(1-(ROW()/10000)),""),"")</f>
        <v/>
      </c>
      <c r="J977" s="14" t="str">
        <f>IFERROR(RANK(MasterTable[[#This Row],[Search Value]],MasterTable[Search Value],0),"")</f>
        <v/>
      </c>
    </row>
    <row r="978" spans="2:10" ht="29.25" customHeight="1" x14ac:dyDescent="0.2">
      <c r="B978" s="34"/>
      <c r="C978" s="34"/>
      <c r="D978" s="2"/>
      <c r="E978" s="2"/>
      <c r="F978" s="2"/>
      <c r="G978" s="2"/>
      <c r="H978" s="2"/>
      <c r="I978" s="13" t="str">
        <f>IFERROR(IF(SEARCH(Searchbox,MasterTable[[#This Row],[Name]]),(1-(ROW()/10000)),""),"")</f>
        <v/>
      </c>
      <c r="J978" s="14" t="str">
        <f>IFERROR(RANK(MasterTable[[#This Row],[Search Value]],MasterTable[Search Value],0),"")</f>
        <v/>
      </c>
    </row>
    <row r="979" spans="2:10" ht="29.25" customHeight="1" x14ac:dyDescent="0.2">
      <c r="B979" s="34"/>
      <c r="C979" s="34"/>
      <c r="D979" s="2"/>
      <c r="E979" s="2"/>
      <c r="F979" s="2"/>
      <c r="G979" s="2"/>
      <c r="H979" s="2"/>
      <c r="I979" s="13" t="str">
        <f>IFERROR(IF(SEARCH(Searchbox,MasterTable[[#This Row],[Name]]),(1-(ROW()/10000)),""),"")</f>
        <v/>
      </c>
      <c r="J979" s="14" t="str">
        <f>IFERROR(RANK(MasterTable[[#This Row],[Search Value]],MasterTable[Search Value],0),"")</f>
        <v/>
      </c>
    </row>
    <row r="980" spans="2:10" ht="29.25" customHeight="1" x14ac:dyDescent="0.2">
      <c r="B980" s="34"/>
      <c r="C980" s="34"/>
      <c r="D980" s="2"/>
      <c r="E980" s="2"/>
      <c r="F980" s="2"/>
      <c r="G980" s="2"/>
      <c r="H980" s="2"/>
      <c r="I980" s="13" t="str">
        <f>IFERROR(IF(SEARCH(Searchbox,MasterTable[[#This Row],[Name]]),(1-(ROW()/10000)),""),"")</f>
        <v/>
      </c>
      <c r="J980" s="14" t="str">
        <f>IFERROR(RANK(MasterTable[[#This Row],[Search Value]],MasterTable[Search Value],0),"")</f>
        <v/>
      </c>
    </row>
    <row r="981" spans="2:10" ht="29.25" customHeight="1" x14ac:dyDescent="0.2">
      <c r="B981" s="34"/>
      <c r="C981" s="34"/>
      <c r="D981" s="2"/>
      <c r="E981" s="2"/>
      <c r="F981" s="2"/>
      <c r="G981" s="2"/>
      <c r="H981" s="2"/>
      <c r="I981" s="13" t="str">
        <f>IFERROR(IF(SEARCH(Searchbox,MasterTable[[#This Row],[Name]]),(1-(ROW()/10000)),""),"")</f>
        <v/>
      </c>
      <c r="J981" s="14" t="str">
        <f>IFERROR(RANK(MasterTable[[#This Row],[Search Value]],MasterTable[Search Value],0),"")</f>
        <v/>
      </c>
    </row>
    <row r="982" spans="2:10" ht="29.25" customHeight="1" x14ac:dyDescent="0.2">
      <c r="B982" s="34"/>
      <c r="C982" s="34"/>
      <c r="D982" s="2"/>
      <c r="E982" s="2"/>
      <c r="F982" s="2"/>
      <c r="G982" s="2"/>
      <c r="H982" s="2"/>
      <c r="I982" s="13" t="str">
        <f>IFERROR(IF(SEARCH(Searchbox,MasterTable[[#This Row],[Name]]),(1-(ROW()/10000)),""),"")</f>
        <v/>
      </c>
      <c r="J982" s="14" t="str">
        <f>IFERROR(RANK(MasterTable[[#This Row],[Search Value]],MasterTable[Search Value],0),"")</f>
        <v/>
      </c>
    </row>
    <row r="983" spans="2:10" ht="29.25" customHeight="1" x14ac:dyDescent="0.2">
      <c r="B983" s="34"/>
      <c r="C983" s="34"/>
      <c r="D983" s="2"/>
      <c r="E983" s="2"/>
      <c r="F983" s="2"/>
      <c r="G983" s="2"/>
      <c r="H983" s="2"/>
      <c r="I983" s="13" t="str">
        <f>IFERROR(IF(SEARCH(Searchbox,MasterTable[[#This Row],[Name]]),(1-(ROW()/10000)),""),"")</f>
        <v/>
      </c>
      <c r="J983" s="14" t="str">
        <f>IFERROR(RANK(MasterTable[[#This Row],[Search Value]],MasterTable[Search Value],0),"")</f>
        <v/>
      </c>
    </row>
    <row r="984" spans="2:10" ht="29.25" customHeight="1" x14ac:dyDescent="0.2">
      <c r="B984" s="34"/>
      <c r="C984" s="34"/>
      <c r="D984" s="2"/>
      <c r="E984" s="2"/>
      <c r="F984" s="2"/>
      <c r="G984" s="2"/>
      <c r="H984" s="2"/>
      <c r="I984" s="13" t="str">
        <f>IFERROR(IF(SEARCH(Searchbox,MasterTable[[#This Row],[Name]]),(1-(ROW()/10000)),""),"")</f>
        <v/>
      </c>
      <c r="J984" s="14" t="str">
        <f>IFERROR(RANK(MasterTable[[#This Row],[Search Value]],MasterTable[Search Value],0),"")</f>
        <v/>
      </c>
    </row>
    <row r="985" spans="2:10" ht="29.25" customHeight="1" x14ac:dyDescent="0.2">
      <c r="B985" s="34"/>
      <c r="C985" s="34"/>
      <c r="D985" s="2"/>
      <c r="E985" s="2"/>
      <c r="F985" s="2"/>
      <c r="G985" s="2"/>
      <c r="H985" s="2"/>
      <c r="I985" s="13" t="str">
        <f>IFERROR(IF(SEARCH(Searchbox,MasterTable[[#This Row],[Name]]),(1-(ROW()/10000)),""),"")</f>
        <v/>
      </c>
      <c r="J985" s="14" t="str">
        <f>IFERROR(RANK(MasterTable[[#This Row],[Search Value]],MasterTable[Search Value],0),"")</f>
        <v/>
      </c>
    </row>
    <row r="986" spans="2:10" ht="29.25" customHeight="1" x14ac:dyDescent="0.2">
      <c r="B986" s="34"/>
      <c r="C986" s="34"/>
      <c r="D986" s="2"/>
      <c r="E986" s="2"/>
      <c r="F986" s="2"/>
      <c r="G986" s="2"/>
      <c r="H986" s="2"/>
      <c r="I986" s="13" t="str">
        <f>IFERROR(IF(SEARCH(Searchbox,MasterTable[[#This Row],[Name]]),(1-(ROW()/10000)),""),"")</f>
        <v/>
      </c>
      <c r="J986" s="14" t="str">
        <f>IFERROR(RANK(MasterTable[[#This Row],[Search Value]],MasterTable[Search Value],0),"")</f>
        <v/>
      </c>
    </row>
    <row r="987" spans="2:10" ht="29.25" customHeight="1" x14ac:dyDescent="0.2">
      <c r="B987" s="34"/>
      <c r="C987" s="34"/>
      <c r="D987" s="2"/>
      <c r="E987" s="2"/>
      <c r="F987" s="2"/>
      <c r="G987" s="2"/>
      <c r="H987" s="2"/>
      <c r="I987" s="13" t="str">
        <f>IFERROR(IF(SEARCH(Searchbox,MasterTable[[#This Row],[Name]]),(1-(ROW()/10000)),""),"")</f>
        <v/>
      </c>
      <c r="J987" s="14" t="str">
        <f>IFERROR(RANK(MasterTable[[#This Row],[Search Value]],MasterTable[Search Value],0),"")</f>
        <v/>
      </c>
    </row>
    <row r="988" spans="2:10" ht="29.25" customHeight="1" x14ac:dyDescent="0.2">
      <c r="B988" s="34"/>
      <c r="C988" s="34"/>
      <c r="D988" s="2"/>
      <c r="E988" s="2"/>
      <c r="F988" s="2"/>
      <c r="G988" s="2"/>
      <c r="H988" s="2"/>
      <c r="I988" s="13" t="str">
        <f>IFERROR(IF(SEARCH(Searchbox,MasterTable[[#This Row],[Name]]),(1-(ROW()/10000)),""),"")</f>
        <v/>
      </c>
      <c r="J988" s="14" t="str">
        <f>IFERROR(RANK(MasterTable[[#This Row],[Search Value]],MasterTable[Search Value],0),"")</f>
        <v/>
      </c>
    </row>
    <row r="989" spans="2:10" ht="29.25" customHeight="1" x14ac:dyDescent="0.2">
      <c r="B989" s="34"/>
      <c r="C989" s="34"/>
      <c r="D989" s="2"/>
      <c r="E989" s="2"/>
      <c r="F989" s="2"/>
      <c r="G989" s="2"/>
      <c r="H989" s="2"/>
      <c r="I989" s="13" t="str">
        <f>IFERROR(IF(SEARCH(Searchbox,MasterTable[[#This Row],[Name]]),(1-(ROW()/10000)),""),"")</f>
        <v/>
      </c>
      <c r="J989" s="14" t="str">
        <f>IFERROR(RANK(MasterTable[[#This Row],[Search Value]],MasterTable[Search Value],0),"")</f>
        <v/>
      </c>
    </row>
    <row r="990" spans="2:10" ht="29.25" customHeight="1" x14ac:dyDescent="0.2">
      <c r="B990" s="34"/>
      <c r="C990" s="34"/>
      <c r="D990" s="2"/>
      <c r="E990" s="2"/>
      <c r="F990" s="2"/>
      <c r="G990" s="2"/>
      <c r="H990" s="2"/>
      <c r="I990" s="13" t="str">
        <f>IFERROR(IF(SEARCH(Searchbox,MasterTable[[#This Row],[Name]]),(1-(ROW()/10000)),""),"")</f>
        <v/>
      </c>
      <c r="J990" s="14" t="str">
        <f>IFERROR(RANK(MasterTable[[#This Row],[Search Value]],MasterTable[Search Value],0),"")</f>
        <v/>
      </c>
    </row>
    <row r="991" spans="2:10" ht="29.25" customHeight="1" x14ac:dyDescent="0.2">
      <c r="B991" s="34"/>
      <c r="C991" s="34"/>
      <c r="D991" s="2"/>
      <c r="E991" s="2"/>
      <c r="F991" s="2"/>
      <c r="G991" s="2"/>
      <c r="H991" s="2"/>
      <c r="I991" s="13" t="str">
        <f>IFERROR(IF(SEARCH(Searchbox,MasterTable[[#This Row],[Name]]),(1-(ROW()/10000)),""),"")</f>
        <v/>
      </c>
      <c r="J991" s="14" t="str">
        <f>IFERROR(RANK(MasterTable[[#This Row],[Search Value]],MasterTable[Search Value],0),"")</f>
        <v/>
      </c>
    </row>
    <row r="992" spans="2:10" ht="29.25" customHeight="1" x14ac:dyDescent="0.2">
      <c r="B992" s="34"/>
      <c r="C992" s="34"/>
      <c r="D992" s="2"/>
      <c r="E992" s="2"/>
      <c r="F992" s="2"/>
      <c r="G992" s="2"/>
      <c r="H992" s="2"/>
      <c r="I992" s="13" t="str">
        <f>IFERROR(IF(SEARCH(Searchbox,MasterTable[[#This Row],[Name]]),(1-(ROW()/10000)),""),"")</f>
        <v/>
      </c>
      <c r="J992" s="14" t="str">
        <f>IFERROR(RANK(MasterTable[[#This Row],[Search Value]],MasterTable[Search Value],0),"")</f>
        <v/>
      </c>
    </row>
    <row r="993" spans="2:10" ht="29.25" customHeight="1" x14ac:dyDescent="0.2">
      <c r="B993" s="34"/>
      <c r="C993" s="34"/>
      <c r="D993" s="2"/>
      <c r="E993" s="2"/>
      <c r="F993" s="2"/>
      <c r="G993" s="2"/>
      <c r="H993" s="2"/>
      <c r="I993" s="13" t="str">
        <f>IFERROR(IF(SEARCH(Searchbox,MasterTable[[#This Row],[Name]]),(1-(ROW()/10000)),""),"")</f>
        <v/>
      </c>
      <c r="J993" s="14" t="str">
        <f>IFERROR(RANK(MasterTable[[#This Row],[Search Value]],MasterTable[Search Value],0),"")</f>
        <v/>
      </c>
    </row>
    <row r="994" spans="2:10" ht="29.25" customHeight="1" x14ac:dyDescent="0.2">
      <c r="B994" s="34"/>
      <c r="C994" s="34"/>
      <c r="D994" s="2"/>
      <c r="E994" s="2"/>
      <c r="F994" s="2"/>
      <c r="G994" s="2"/>
      <c r="H994" s="2"/>
      <c r="I994" s="13" t="str">
        <f>IFERROR(IF(SEARCH(Searchbox,MasterTable[[#This Row],[Name]]),(1-(ROW()/10000)),""),"")</f>
        <v/>
      </c>
      <c r="J994" s="14" t="str">
        <f>IFERROR(RANK(MasterTable[[#This Row],[Search Value]],MasterTable[Search Value],0),"")</f>
        <v/>
      </c>
    </row>
    <row r="995" spans="2:10" ht="29.25" customHeight="1" x14ac:dyDescent="0.2">
      <c r="B995" s="34"/>
      <c r="C995" s="34"/>
      <c r="D995" s="2"/>
      <c r="E995" s="2"/>
      <c r="F995" s="2"/>
      <c r="G995" s="2"/>
      <c r="H995" s="2"/>
      <c r="I995" s="13" t="str">
        <f>IFERROR(IF(SEARCH(Searchbox,MasterTable[[#This Row],[Name]]),(1-(ROW()/10000)),""),"")</f>
        <v/>
      </c>
      <c r="J995" s="14" t="str">
        <f>IFERROR(RANK(MasterTable[[#This Row],[Search Value]],MasterTable[Search Value],0),"")</f>
        <v/>
      </c>
    </row>
    <row r="996" spans="2:10" ht="29.25" customHeight="1" x14ac:dyDescent="0.2">
      <c r="B996" s="34"/>
      <c r="C996" s="34"/>
      <c r="D996" s="2"/>
      <c r="E996" s="2"/>
      <c r="F996" s="2"/>
      <c r="G996" s="2"/>
      <c r="H996" s="2"/>
      <c r="I996" s="13" t="str">
        <f>IFERROR(IF(SEARCH(Searchbox,MasterTable[[#This Row],[Name]]),(1-(ROW()/10000)),""),"")</f>
        <v/>
      </c>
      <c r="J996" s="14" t="str">
        <f>IFERROR(RANK(MasterTable[[#This Row],[Search Value]],MasterTable[Search Value],0),"")</f>
        <v/>
      </c>
    </row>
    <row r="997" spans="2:10" ht="29.25" customHeight="1" x14ac:dyDescent="0.2">
      <c r="B997" s="34"/>
      <c r="C997" s="34"/>
      <c r="D997" s="2"/>
      <c r="E997" s="2"/>
      <c r="F997" s="2"/>
      <c r="G997" s="2"/>
      <c r="H997" s="2"/>
      <c r="I997" s="13" t="str">
        <f>IFERROR(IF(SEARCH(Searchbox,MasterTable[[#This Row],[Name]]),(1-(ROW()/10000)),""),"")</f>
        <v/>
      </c>
      <c r="J997" s="14" t="str">
        <f>IFERROR(RANK(MasterTable[[#This Row],[Search Value]],MasterTable[Search Value],0),"")</f>
        <v/>
      </c>
    </row>
    <row r="998" spans="2:10" ht="29.25" customHeight="1" x14ac:dyDescent="0.2">
      <c r="B998" s="34"/>
      <c r="C998" s="34"/>
      <c r="D998" s="2"/>
      <c r="E998" s="2"/>
      <c r="F998" s="2"/>
      <c r="G998" s="2"/>
      <c r="H998" s="2"/>
      <c r="I998" s="13" t="str">
        <f>IFERROR(IF(SEARCH(Searchbox,MasterTable[[#This Row],[Name]]),(1-(ROW()/10000)),""),"")</f>
        <v/>
      </c>
      <c r="J998" s="14" t="str">
        <f>IFERROR(RANK(MasterTable[[#This Row],[Search Value]],MasterTable[Search Value],0),"")</f>
        <v/>
      </c>
    </row>
    <row r="999" spans="2:10" ht="29.25" customHeight="1" x14ac:dyDescent="0.2">
      <c r="B999" s="34"/>
      <c r="C999" s="34"/>
      <c r="D999" s="2"/>
      <c r="E999" s="2"/>
      <c r="F999" s="2"/>
      <c r="G999" s="2"/>
      <c r="H999" s="2"/>
      <c r="I999" s="13" t="str">
        <f>IFERROR(IF(SEARCH(Searchbox,MasterTable[[#This Row],[Name]]),(1-(ROW()/10000)),""),"")</f>
        <v/>
      </c>
      <c r="J999" s="14" t="str">
        <f>IFERROR(RANK(MasterTable[[#This Row],[Search Value]],MasterTable[Search Value],0),"")</f>
        <v/>
      </c>
    </row>
    <row r="1000" spans="2:10" ht="29.25" customHeight="1" x14ac:dyDescent="0.2">
      <c r="B1000" s="34"/>
      <c r="C1000" s="34"/>
      <c r="D1000" s="2"/>
      <c r="E1000" s="2"/>
      <c r="F1000" s="2"/>
      <c r="G1000" s="2"/>
      <c r="H1000" s="2"/>
      <c r="I1000" s="13" t="str">
        <f>IFERROR(IF(SEARCH(Searchbox,MasterTable[[#This Row],[Name]]),(1-(ROW()/10000)),""),"")</f>
        <v/>
      </c>
      <c r="J1000" s="14" t="str">
        <f>IFERROR(RANK(MasterTable[[#This Row],[Search Value]],MasterTable[Search Value],0),"")</f>
        <v/>
      </c>
    </row>
    <row r="1001" spans="2:10" ht="29.25" customHeight="1" x14ac:dyDescent="0.2">
      <c r="B1001" s="24"/>
      <c r="C1001" s="24"/>
      <c r="D1001" s="25"/>
      <c r="E1001" s="25"/>
      <c r="F1001" s="25"/>
      <c r="G1001" s="25"/>
      <c r="H1001" s="25"/>
      <c r="I1001" s="13" t="str">
        <f>IFERROR(IF(SEARCH(Searchbox,MasterTable[[#This Row],[Name]]),(1-(ROW()/10000)),""),"")</f>
        <v/>
      </c>
      <c r="J1001" s="28" t="str">
        <f>IFERROR(RANK(MasterTable[[#This Row],[Search Value]],MasterTable[Search Value],0),"")</f>
        <v/>
      </c>
    </row>
  </sheetData>
  <sheetProtection sheet="1" objects="1" scenarios="1" sort="0" autoFilter="0"/>
  <mergeCells count="5">
    <mergeCell ref="G1:H1"/>
    <mergeCell ref="G2:H2"/>
    <mergeCell ref="G3:H3"/>
    <mergeCell ref="G4:H4"/>
    <mergeCell ref="G5:H5"/>
  </mergeCells>
  <hyperlinks>
    <hyperlink ref="F470" r:id="rId1" tooltip="Call +61892669266 for general enquiries" display="tel:+61892669266"/>
    <hyperlink ref="H610" r:id="rId2" display="https://goo.gl/maps/OO6VU"/>
    <hyperlink ref="F426" r:id="rId3" display="tel: +61 3 9867 0227"/>
    <hyperlink ref="F185" r:id="rId4" display="tel:+61392053100"/>
    <hyperlink ref="F186" r:id="rId5" display="tel:+61262721555"/>
    <hyperlink ref="F191" r:id="rId6" display="tel:+61262721555"/>
    <hyperlink ref="F286" r:id="rId7" display="http://apraamcos.com.au/"/>
  </hyperlinks>
  <pageMargins left="0.7" right="0.7" top="0.75" bottom="0.75" header="0.3" footer="0.3"/>
  <pageSetup paperSize="9" orientation="portrait" r:id="rId8"/>
  <drawing r:id="rId9"/>
  <tableParts count="1">
    <tablePart r:id="rId1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Cover</vt:lpstr>
      <vt:lpstr>Browse</vt:lpstr>
      <vt:lpstr>Search by Name</vt:lpstr>
      <vt:lpstr>Master Sheet</vt:lpstr>
      <vt:lpstr>Searchbox</vt:lpstr>
    </vt:vector>
  </TitlesOfParts>
  <Company>Department of Finance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Industry Contact List</dc:title>
  <dc:subject>Industry Contacts</dc:subject>
  <dc:creator>Department of Treasury WA</dc:creator>
  <cp:keywords>Industy Contacts</cp:keywords>
  <cp:lastModifiedBy>Richmond, Leanne</cp:lastModifiedBy>
  <cp:lastPrinted>2018-11-12T04:39:59Z</cp:lastPrinted>
  <dcterms:created xsi:type="dcterms:W3CDTF">2016-11-09T07:40:50Z</dcterms:created>
  <dcterms:modified xsi:type="dcterms:W3CDTF">2018-11-13T05:04:51Z</dcterms:modified>
</cp:coreProperties>
</file>