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inancewa-my.sharepoint.com/personal/keva_maher_finance_wa_gov_au/Documents/Documents/Offline Records (TP)/CUA ~ GOVERNMENT PROCUREMENT - CONTRACT MANAGEMENT(6)/"/>
    </mc:Choice>
  </mc:AlternateContent>
  <xr:revisionPtr revIDLastSave="316" documentId="13_ncr:1_{8FF66E3E-A8A5-4B7B-A9F6-273133C2EE61}" xr6:coauthVersionLast="47" xr6:coauthVersionMax="47" xr10:uidLastSave="{EE96C59A-8D07-456F-BF9A-D75C09EB9BAC}"/>
  <bookViews>
    <workbookView xWindow="-110" yWindow="-110" windowWidth="19420" windowHeight="10420" firstSheet="3" activeTab="5" xr2:uid="{00000000-000D-0000-FFFF-FFFF00000000}"/>
  </bookViews>
  <sheets>
    <sheet name="Instructions" sheetId="3" r:id="rId1"/>
    <sheet name="Self Insured Rates Inc. GST" sheetId="2" r:id="rId2"/>
    <sheet name="Contractor Insured Rate Inc GST" sheetId="1" r:id="rId3"/>
    <sheet name="Additional Fees" sheetId="4" r:id="rId4"/>
    <sheet name="Premium Location Fees " sheetId="5" r:id="rId5"/>
    <sheet name="Contractor WA Locations" sheetId="6" r:id="rId6"/>
  </sheets>
  <definedNames>
    <definedName name="_xlnm._FilterDatabase" localSheetId="2" hidden="1">'Contractor Insured Rate Inc GST'!$A$2:$T$245</definedName>
    <definedName name="_xlnm._FilterDatabase" localSheetId="1" hidden="1">'Self Insured Rates Inc. GST'!$A$2:$U$245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6" i="2" l="1"/>
  <c r="K176" i="2"/>
  <c r="J176" i="2"/>
  <c r="I176" i="2"/>
  <c r="H176" i="2"/>
  <c r="G176" i="2"/>
  <c r="L99" i="2"/>
  <c r="K99" i="2"/>
  <c r="J99" i="2"/>
  <c r="I99" i="2"/>
  <c r="H99" i="2"/>
  <c r="G99" i="2"/>
  <c r="L18" i="2"/>
  <c r="K18" i="2"/>
  <c r="J18" i="2"/>
  <c r="I18" i="2"/>
  <c r="H18" i="2"/>
  <c r="G18" i="2"/>
  <c r="L176" i="1"/>
  <c r="K176" i="1"/>
  <c r="J176" i="1"/>
  <c r="I176" i="1"/>
  <c r="H176" i="1"/>
  <c r="G176" i="1"/>
  <c r="L99" i="1"/>
  <c r="K99" i="1"/>
  <c r="J99" i="1"/>
  <c r="I99" i="1"/>
  <c r="H99" i="1"/>
  <c r="G99" i="1"/>
  <c r="L18" i="1"/>
  <c r="K18" i="1"/>
  <c r="J18" i="1"/>
  <c r="I18" i="1"/>
  <c r="H18" i="1"/>
  <c r="G18" i="1"/>
  <c r="E41" i="4" l="1"/>
  <c r="E40" i="4"/>
  <c r="E39" i="4"/>
  <c r="E38" i="4"/>
  <c r="E37" i="4"/>
  <c r="E36" i="4"/>
  <c r="E35" i="4"/>
  <c r="E34" i="4"/>
  <c r="E33" i="4"/>
  <c r="E32" i="4"/>
  <c r="E31" i="4"/>
  <c r="E30" i="4"/>
  <c r="E29" i="4"/>
  <c r="E28" i="4"/>
</calcChain>
</file>

<file path=xl/sharedStrings.xml><?xml version="1.0" encoding="utf-8"?>
<sst xmlns="http://schemas.openxmlformats.org/spreadsheetml/2006/main" count="5402" uniqueCount="828">
  <si>
    <t xml:space="preserve">Pick Up </t>
  </si>
  <si>
    <t xml:space="preserve">Vehicle Type </t>
  </si>
  <si>
    <t>Category</t>
  </si>
  <si>
    <t>Contractor</t>
  </si>
  <si>
    <t>Vehicle Type Detail</t>
  </si>
  <si>
    <t xml:space="preserve">Vehicle Type  offered </t>
  </si>
  <si>
    <t xml:space="preserve">Daily Km Allowance  </t>
  </si>
  <si>
    <t>Excess Km Charges 
$</t>
  </si>
  <si>
    <t xml:space="preserve">Insurance Excess _ INC GST </t>
  </si>
  <si>
    <t xml:space="preserve">ACRISS Code </t>
  </si>
  <si>
    <t>Respondent Vehicle Code</t>
  </si>
  <si>
    <t xml:space="preserve">Contractor Filter </t>
  </si>
  <si>
    <t>A1</t>
  </si>
  <si>
    <t xml:space="preserve">1. Metro </t>
  </si>
  <si>
    <t>Economy</t>
  </si>
  <si>
    <t xml:space="preserve">Passenger </t>
  </si>
  <si>
    <t>AVIS Australia (WTH Pty Ltd)</t>
  </si>
  <si>
    <t>Economy
(Passenger vehicle basic, small / economy size, 4 doors, low fuel consumption; automatic &amp; manual)
Example - Holden , Hyundai i20</t>
  </si>
  <si>
    <t>Kia Picanto or similar</t>
  </si>
  <si>
    <t xml:space="preserve">Unlimited </t>
  </si>
  <si>
    <t>ECAR</t>
  </si>
  <si>
    <t>A</t>
  </si>
  <si>
    <t>A3</t>
  </si>
  <si>
    <t>Hertz Australia Pty Ltd</t>
  </si>
  <si>
    <t xml:space="preserve">A - ECAR </t>
  </si>
  <si>
    <t>A4</t>
  </si>
  <si>
    <t>Mazda 2 or Similar</t>
  </si>
  <si>
    <t>A2</t>
  </si>
  <si>
    <t xml:space="preserve">Budget Rent a Car Australia </t>
  </si>
  <si>
    <t>B1</t>
  </si>
  <si>
    <t xml:space="preserve">Compact </t>
  </si>
  <si>
    <t>Compact 
(Passenger vehicle basic; small 4 cylinder hatchback or sedan; automatic &amp; manual) 
Example - Kia Rio, Hyundai Accent, Suzuki Swift.</t>
  </si>
  <si>
    <t>Toyota Yaris or similar</t>
  </si>
  <si>
    <t>CCAR</t>
  </si>
  <si>
    <t>B</t>
  </si>
  <si>
    <t>B3</t>
  </si>
  <si>
    <t>H - CCAR</t>
  </si>
  <si>
    <t>B4</t>
  </si>
  <si>
    <t>B2</t>
  </si>
  <si>
    <t>C1</t>
  </si>
  <si>
    <t>Intermediate Car</t>
  </si>
  <si>
    <t>Intermediate Car
(Passenger vehicle basic; large 4 cylinder hatchback or sedan; automatic &amp; manual)
Example - Hyundai i30, Kia Cerato, Toyota Corolla Ascent, Toyota Corolla Sport, Holden Astra</t>
  </si>
  <si>
    <t>Toyota Corolla Hatchback or similar</t>
  </si>
  <si>
    <t>ICAR</t>
  </si>
  <si>
    <t>C</t>
  </si>
  <si>
    <t>C3</t>
  </si>
  <si>
    <t>C - ICAR</t>
  </si>
  <si>
    <t>C4</t>
  </si>
  <si>
    <t>C2</t>
  </si>
  <si>
    <t>D1</t>
  </si>
  <si>
    <t>Standard Car</t>
  </si>
  <si>
    <t>Standard Car
(Passenger vehicle basic; large 4 cylinder sedan; automatic &amp; manual)
Example: Toyota Corolla, Kia Cerato, Hyundai Elantra (Sedans)</t>
  </si>
  <si>
    <t>Hyundai Elantra or similar</t>
  </si>
  <si>
    <t>SCAR/ SDAR</t>
  </si>
  <si>
    <t>D</t>
  </si>
  <si>
    <t>D3</t>
  </si>
  <si>
    <t>S - SCAR</t>
  </si>
  <si>
    <t>D4</t>
  </si>
  <si>
    <t xml:space="preserve">Kia Cerato Sedan or Similar </t>
  </si>
  <si>
    <t>D2</t>
  </si>
  <si>
    <t>E1</t>
  </si>
  <si>
    <t>Standard Hybrid / Electric Car</t>
  </si>
  <si>
    <t>Standard Hybrid / Electric Car
Example: Toyota Camry Hybrid, Mitsubishi PHEV</t>
  </si>
  <si>
    <t>Toyota Camry Hybrid</t>
  </si>
  <si>
    <t>SCAH/ SDAH</t>
  </si>
  <si>
    <t>L</t>
  </si>
  <si>
    <t>E3</t>
  </si>
  <si>
    <t>J2 - IFDH</t>
  </si>
  <si>
    <t>E4</t>
  </si>
  <si>
    <t xml:space="preserve">Toyota Camry Hybrid </t>
  </si>
  <si>
    <t>E2</t>
  </si>
  <si>
    <t>F1</t>
  </si>
  <si>
    <t>Full Size Car</t>
  </si>
  <si>
    <t>Full Size Car
(Passenger vehicle basic; large 6 cylinder sedan; automatic &amp; manual)
Example: Holden Commodore Omega, Holden Malibu, Hyundai Sonata, Toyota Camry, Skoda</t>
  </si>
  <si>
    <t>Toyota Camry or similar</t>
  </si>
  <si>
    <t>FCAR/ FDAR</t>
  </si>
  <si>
    <t>E</t>
  </si>
  <si>
    <t>F3</t>
  </si>
  <si>
    <t>D - FCAR</t>
  </si>
  <si>
    <t>F4</t>
  </si>
  <si>
    <t>Toyota Camry or Similar</t>
  </si>
  <si>
    <t>F2</t>
  </si>
  <si>
    <t>G1</t>
  </si>
  <si>
    <t>Small SUV - 4WD/AWD</t>
  </si>
  <si>
    <t>Small SUV - 4WD/AWD
(4 cylinder Small SUV ; automatic &amp; manual)
Example: Nissan Qashqai, Kia Sportage, Suzuki Vitara, Mitsubishi ASX, Holden Trax</t>
  </si>
  <si>
    <t>Mitsubishi ASX or similar</t>
  </si>
  <si>
    <t>CFAR</t>
  </si>
  <si>
    <t>S</t>
  </si>
  <si>
    <t>G3</t>
  </si>
  <si>
    <t>G - CFAR</t>
  </si>
  <si>
    <t>G4</t>
  </si>
  <si>
    <t>G2</t>
  </si>
  <si>
    <t>H1</t>
  </si>
  <si>
    <t>Intermediate  SUV - 4WD/ AWD</t>
  </si>
  <si>
    <t xml:space="preserve">Intermediate  SUV - 4WD/AWD
(Large 6 cylinder ; automatic &amp; manual) 
Example: Nissan X-Trail, Toyota RAV4, Hyundai Tucson, VW Tiguan, Mitsubishi Outlander </t>
  </si>
  <si>
    <t>Mitsubishi Outlander or similar</t>
  </si>
  <si>
    <t>IFAR/ IWAR</t>
  </si>
  <si>
    <t>K</t>
  </si>
  <si>
    <t>H3</t>
  </si>
  <si>
    <t>I - HFAR</t>
  </si>
  <si>
    <t>H4</t>
  </si>
  <si>
    <t>Mitsubishi Outlander or Similar</t>
  </si>
  <si>
    <t>IWAR</t>
  </si>
  <si>
    <t>H2</t>
  </si>
  <si>
    <t>I1</t>
  </si>
  <si>
    <t>Large SUV</t>
  </si>
  <si>
    <t>Large SUV - 4WD/AWD
(Large 6 cylinder ; automatic &amp; manual) 
Example - Toyota Kluger, Nissan Pathfinder</t>
  </si>
  <si>
    <t>Toyota Kluger or similar</t>
  </si>
  <si>
    <t>FFAR</t>
  </si>
  <si>
    <t>H</t>
  </si>
  <si>
    <t>I3</t>
  </si>
  <si>
    <t>E - FFAR</t>
  </si>
  <si>
    <t>I4</t>
  </si>
  <si>
    <t>Toyota Kluger or Similar</t>
  </si>
  <si>
    <t>UWAR</t>
  </si>
  <si>
    <t>I2</t>
  </si>
  <si>
    <t>J1</t>
  </si>
  <si>
    <t>Premium Car.</t>
  </si>
  <si>
    <t>Premium Car
(Large 6 or 8 cylinder sedan; automatic &amp; manual)
Example- Holden V6, Holden Calais, Holden Sportswagon, Holden Caprice</t>
  </si>
  <si>
    <t>Ford Falcon XR6 or similar</t>
  </si>
  <si>
    <t>PCAR</t>
  </si>
  <si>
    <t>P</t>
  </si>
  <si>
    <t>J3</t>
  </si>
  <si>
    <t>P - PCAR</t>
  </si>
  <si>
    <t>J4</t>
  </si>
  <si>
    <t xml:space="preserve">Toyota Kluger Grande </t>
  </si>
  <si>
    <t>PFAR</t>
  </si>
  <si>
    <t>J2</t>
  </si>
  <si>
    <t>Holden Calais or similar</t>
  </si>
  <si>
    <t>G</t>
  </si>
  <si>
    <t>K1</t>
  </si>
  <si>
    <t xml:space="preserve">Large 4WD </t>
  </si>
  <si>
    <t xml:space="preserve">Light Commercial </t>
  </si>
  <si>
    <t>Large 4WD  Wagon
(4WD vehicle basic; large 4 or 6 cylinder station wagon; automatic &amp; manual; petrol &amp; diesel)
Example - Mitsubishi Pajero/ Toyota Prado</t>
  </si>
  <si>
    <t>Mitsubishi Pajero or similar</t>
  </si>
  <si>
    <t xml:space="preserve">Please see vehicle type and description for guidance </t>
  </si>
  <si>
    <t>K3</t>
  </si>
  <si>
    <t xml:space="preserve">R - FFBD  </t>
  </si>
  <si>
    <t>K4</t>
  </si>
  <si>
    <t>Toyota Prado or Similar</t>
  </si>
  <si>
    <t xml:space="preserve">K2 </t>
  </si>
  <si>
    <t>W</t>
  </si>
  <si>
    <t>L1</t>
  </si>
  <si>
    <t>4WD Utility (Standard Cab)</t>
  </si>
  <si>
    <t xml:space="preserve">4WD Utility (Standard Cab)
(4WD vehicle basic; 4 or 6 cylinder utility (standard cab); manual; petrol &amp; diesel)
Example - Toyota Hilux Single Cab, Holden Colorado, Ford Ranger </t>
  </si>
  <si>
    <t>Holden Colorado or similar</t>
  </si>
  <si>
    <t>L3</t>
  </si>
  <si>
    <t>L4</t>
  </si>
  <si>
    <t>Toyota Hilux or Similar</t>
  </si>
  <si>
    <t>EFAR</t>
  </si>
  <si>
    <t>L2</t>
  </si>
  <si>
    <t>M1</t>
  </si>
  <si>
    <t>4WD Utility (Crew Cab)</t>
  </si>
  <si>
    <t>4WD Utility (Crew/ Dual Cab)
(4WD vehicle basic; large 6 cylinder utility (crew/dual cab); manual; petrol &amp; diesel)
Example - Toyota Hilux Dual Cab/ Mitsubishi Triton Dual Cab/ Holden Colorado</t>
  </si>
  <si>
    <t>F</t>
  </si>
  <si>
    <t>M3</t>
  </si>
  <si>
    <t>M4</t>
  </si>
  <si>
    <t>M2</t>
  </si>
  <si>
    <t>N1</t>
  </si>
  <si>
    <t xml:space="preserve"> 4x2 Utility (Standard Cab) includes 1 tonne tray</t>
  </si>
  <si>
    <t xml:space="preserve"> 4x2 Utility (Standard Cab) includes 1 tonne tray
(4x2 vehicle basic; 4 or 6 cylinder utility (standard cab); manual; petrol &amp; diesel)
Example -  Toyota Hilux, Mitsubishi Triton </t>
  </si>
  <si>
    <t>Mitsubishi Triton or similar</t>
  </si>
  <si>
    <t>N3</t>
  </si>
  <si>
    <t xml:space="preserve">X4 - MPMR </t>
  </si>
  <si>
    <t>N4</t>
  </si>
  <si>
    <t>Mitsubishi Triton or Similar</t>
  </si>
  <si>
    <t>N2</t>
  </si>
  <si>
    <t>O1</t>
  </si>
  <si>
    <t xml:space="preserve"> 4x2 Utility (Crew Cab) includes 1 tonne tray</t>
  </si>
  <si>
    <t>4x2 Utility (Crew / Dual Cab) includes 1 tonne tray
(4x2 vehicle basic; 4 or 6 cylinder utility (crew/dual cab); manual; petrol &amp; diesel)
Example -  Toyota Hilux 4x2 Dual Cab / Mitsubishi Triton GLX - Dual Cab Tray Back</t>
  </si>
  <si>
    <t>Isuzu D-Max or similar</t>
  </si>
  <si>
    <t>O3</t>
  </si>
  <si>
    <t>O4</t>
  </si>
  <si>
    <t>O2</t>
  </si>
  <si>
    <t>P1</t>
  </si>
  <si>
    <t>V8 4WD Tray Top/ Single Cab</t>
  </si>
  <si>
    <t>V8 4WD Tray Top/ Single Cab 
(4WD vehicle basic; 8 cylinder utility single cab tray,  manual; petrol &amp; diesel)
Example - Toyota Landcruiser</t>
  </si>
  <si>
    <t>Toyota Landcrusier Tray or similar</t>
  </si>
  <si>
    <t>P3</t>
  </si>
  <si>
    <t>Z - PPMR</t>
  </si>
  <si>
    <t>P4</t>
  </si>
  <si>
    <t>Toyota Landscrusier</t>
  </si>
  <si>
    <t>P2</t>
  </si>
  <si>
    <t>Z</t>
  </si>
  <si>
    <t>Q1</t>
  </si>
  <si>
    <t>1 Tonne Van.</t>
  </si>
  <si>
    <t>1 Tonne Van 
(4 or 6 cylinder; manual &amp; automatic; petrol &amp; diesel)
Example - Toyota Hiace, Hyundai iload</t>
  </si>
  <si>
    <t>Hyundai ILOAD or similar</t>
  </si>
  <si>
    <t>Q3</t>
  </si>
  <si>
    <t xml:space="preserve">R4 - CVMR </t>
  </si>
  <si>
    <t>Q4</t>
  </si>
  <si>
    <t>VW Transporter or Similar</t>
  </si>
  <si>
    <t>Q2</t>
  </si>
  <si>
    <t>R1</t>
  </si>
  <si>
    <t>7-9 Seat Mini-Bus / People Mover</t>
  </si>
  <si>
    <t xml:space="preserve">Bus/People Mover </t>
  </si>
  <si>
    <t>7-9 Seat Mini-Bus / People Mover 
(4 or 6 cylinder; manual &amp; automatic; petrol &amp; diesel) 
Example - Kia Carnival, Hyundai IMAX</t>
  </si>
  <si>
    <t>Kia Carnival or similar</t>
  </si>
  <si>
    <t>V</t>
  </si>
  <si>
    <t>R3</t>
  </si>
  <si>
    <t>T - FVAR</t>
  </si>
  <si>
    <t>R4</t>
  </si>
  <si>
    <t>R2</t>
  </si>
  <si>
    <t>S1</t>
  </si>
  <si>
    <t>11-15 Seat Mini-Bus</t>
  </si>
  <si>
    <t xml:space="preserve">11-15 Seat Mini-Bus 
(4 or 6 cylinder; manual &amp; automatic; petrol &amp; diesel)
Example - Toyota Commuter </t>
  </si>
  <si>
    <t>Toyota Commuter or similar</t>
  </si>
  <si>
    <t>S3</t>
  </si>
  <si>
    <t>M - XVMR</t>
  </si>
  <si>
    <t>S4</t>
  </si>
  <si>
    <t>Toyota Commuter Bus</t>
  </si>
  <si>
    <t>S2</t>
  </si>
  <si>
    <t>T1</t>
  </si>
  <si>
    <t>19-23 Seat Mini-Bus.</t>
  </si>
  <si>
    <t xml:space="preserve">19-23 Seat Mini-Bus 
(6 cylinder; manual &amp; automatic; petrol &amp; diesel)
Example - Fuso Rosa , Toyota Coaster </t>
  </si>
  <si>
    <t>Fuso Rosa or similar</t>
  </si>
  <si>
    <t>T3</t>
  </si>
  <si>
    <t>M6 - PVMR</t>
  </si>
  <si>
    <t>T4</t>
  </si>
  <si>
    <t>Toyota Coaster Bus</t>
  </si>
  <si>
    <t>T2</t>
  </si>
  <si>
    <t>U1</t>
  </si>
  <si>
    <t>2. Inner Regional</t>
  </si>
  <si>
    <t>Economy
(Passenger vehicle basic, small / economy size, 4 doors, low fuel consumption; automatic &amp; manual)
Example - Holden Barina Spark, Hyundai i20</t>
  </si>
  <si>
    <t>U3</t>
  </si>
  <si>
    <t>A - ECAR</t>
  </si>
  <si>
    <t>U4</t>
  </si>
  <si>
    <t>Unlimited Km Allowance.</t>
  </si>
  <si>
    <t>U2</t>
  </si>
  <si>
    <t>V1</t>
  </si>
  <si>
    <t>V3</t>
  </si>
  <si>
    <t>V4</t>
  </si>
  <si>
    <t>V2</t>
  </si>
  <si>
    <t>W1</t>
  </si>
  <si>
    <t>W3</t>
  </si>
  <si>
    <t>W4</t>
  </si>
  <si>
    <t>W2</t>
  </si>
  <si>
    <t>X1</t>
  </si>
  <si>
    <t>X3</t>
  </si>
  <si>
    <t>X4</t>
  </si>
  <si>
    <t>X2</t>
  </si>
  <si>
    <t>Y1</t>
  </si>
  <si>
    <t>Y3</t>
  </si>
  <si>
    <t>Y4</t>
  </si>
  <si>
    <t>Y2</t>
  </si>
  <si>
    <t>Z1</t>
  </si>
  <si>
    <t>Z3</t>
  </si>
  <si>
    <t>Z4</t>
  </si>
  <si>
    <t>Z2</t>
  </si>
  <si>
    <t>AA1</t>
  </si>
  <si>
    <t>AA3</t>
  </si>
  <si>
    <t>G - FAR</t>
  </si>
  <si>
    <t>AA4</t>
  </si>
  <si>
    <t>AA2</t>
  </si>
  <si>
    <t>AB1</t>
  </si>
  <si>
    <t xml:space="preserve">Intermediate  SUV - 4WD/ AWD
(Large 6 cylinder ; automatic &amp; manual) 
Example: Nissan X-Trail, Toyota RAV4, Hyundai Tucson, VW Tiguan, Mitsubishi Outlander </t>
  </si>
  <si>
    <t>AB3</t>
  </si>
  <si>
    <t>AB4</t>
  </si>
  <si>
    <t>AB2</t>
  </si>
  <si>
    <t>AC1</t>
  </si>
  <si>
    <t>AC3</t>
  </si>
  <si>
    <t>AC4</t>
  </si>
  <si>
    <t>AC2</t>
  </si>
  <si>
    <t>AD1</t>
  </si>
  <si>
    <t>AD3</t>
  </si>
  <si>
    <t>AD4</t>
  </si>
  <si>
    <t>AD2</t>
  </si>
  <si>
    <t>AE1</t>
  </si>
  <si>
    <t>Large 4WD 
(4WD vehicle basic; large 4 or 6 cylinder station wagon; automatic &amp; manual; petrol &amp; diesel)
Example - Mitsubishi Pajero/ Toyota Prado</t>
  </si>
  <si>
    <t>AE3</t>
  </si>
  <si>
    <t>AE4</t>
  </si>
  <si>
    <t>AE2</t>
  </si>
  <si>
    <t>AF1</t>
  </si>
  <si>
    <t>AF3</t>
  </si>
  <si>
    <t>AF4</t>
  </si>
  <si>
    <t>AF2</t>
  </si>
  <si>
    <t>AG1</t>
  </si>
  <si>
    <t>AG3</t>
  </si>
  <si>
    <t>AG4</t>
  </si>
  <si>
    <t>AG2</t>
  </si>
  <si>
    <t>AH1</t>
  </si>
  <si>
    <t xml:space="preserve">4x2 Utility (Standard Cab) includes 1 tonne tray
(4x2 vehicle basic; 4 or 6 cylinder utility (standard cab); manual; petrol &amp; diesel)
Example -  Toyota Hilux, Mitsubishi Triton </t>
  </si>
  <si>
    <t>AH3</t>
  </si>
  <si>
    <t>AH4</t>
  </si>
  <si>
    <t>AH2</t>
  </si>
  <si>
    <t>AI1</t>
  </si>
  <si>
    <t>AI3</t>
  </si>
  <si>
    <t>AI4</t>
  </si>
  <si>
    <t>AI2</t>
  </si>
  <si>
    <t>AJ1</t>
  </si>
  <si>
    <t>AJ3</t>
  </si>
  <si>
    <t>AJ4</t>
  </si>
  <si>
    <t>AJ2</t>
  </si>
  <si>
    <t>AK1</t>
  </si>
  <si>
    <t>AK3</t>
  </si>
  <si>
    <t>AK4</t>
  </si>
  <si>
    <t>AK2</t>
  </si>
  <si>
    <t>AL1</t>
  </si>
  <si>
    <t>AL3</t>
  </si>
  <si>
    <t>AL4</t>
  </si>
  <si>
    <t>AL2</t>
  </si>
  <si>
    <t>AM1</t>
  </si>
  <si>
    <t>AM3</t>
  </si>
  <si>
    <t>AM4</t>
  </si>
  <si>
    <t>AM2</t>
  </si>
  <si>
    <t>AN1</t>
  </si>
  <si>
    <t>AN3</t>
  </si>
  <si>
    <t>AN4</t>
  </si>
  <si>
    <t>AN2</t>
  </si>
  <si>
    <t>AO1</t>
  </si>
  <si>
    <t>3. Outer Regional</t>
  </si>
  <si>
    <t>AO3</t>
  </si>
  <si>
    <t>AO4</t>
  </si>
  <si>
    <t>AO2</t>
  </si>
  <si>
    <t>AP1</t>
  </si>
  <si>
    <t>AP3</t>
  </si>
  <si>
    <t>AP4</t>
  </si>
  <si>
    <t>AP2</t>
  </si>
  <si>
    <t>AQ1</t>
  </si>
  <si>
    <t>AQ3</t>
  </si>
  <si>
    <t>AQ4</t>
  </si>
  <si>
    <t>AQ2</t>
  </si>
  <si>
    <t>AR1</t>
  </si>
  <si>
    <t>AR3</t>
  </si>
  <si>
    <t>AR4</t>
  </si>
  <si>
    <t>AR2</t>
  </si>
  <si>
    <t>AS1</t>
  </si>
  <si>
    <t>AS3</t>
  </si>
  <si>
    <t>AS4</t>
  </si>
  <si>
    <t>AS2</t>
  </si>
  <si>
    <t>AT1</t>
  </si>
  <si>
    <t>AT3</t>
  </si>
  <si>
    <t>AT4</t>
  </si>
  <si>
    <t>AT2</t>
  </si>
  <si>
    <t>AU1</t>
  </si>
  <si>
    <t>AU3</t>
  </si>
  <si>
    <t>AU4</t>
  </si>
  <si>
    <t>AU2</t>
  </si>
  <si>
    <t>AV1</t>
  </si>
  <si>
    <t>AV3</t>
  </si>
  <si>
    <t>AV4</t>
  </si>
  <si>
    <t>AV2</t>
  </si>
  <si>
    <t>AW1</t>
  </si>
  <si>
    <t>AX1</t>
  </si>
  <si>
    <t>AW3</t>
  </si>
  <si>
    <t>AX3</t>
  </si>
  <si>
    <t>AW4</t>
  </si>
  <si>
    <t>AX4</t>
  </si>
  <si>
    <t>AW2</t>
  </si>
  <si>
    <t>AX2</t>
  </si>
  <si>
    <t>AY1</t>
  </si>
  <si>
    <t>AY3</t>
  </si>
  <si>
    <t>AY4</t>
  </si>
  <si>
    <t>AY2</t>
  </si>
  <si>
    <t>AZ1</t>
  </si>
  <si>
    <t>AZ3</t>
  </si>
  <si>
    <t>AZ4</t>
  </si>
  <si>
    <t>AZ2</t>
  </si>
  <si>
    <t>BA1</t>
  </si>
  <si>
    <t>BA3</t>
  </si>
  <si>
    <t>BA4</t>
  </si>
  <si>
    <t>BA2</t>
  </si>
  <si>
    <t>BB1</t>
  </si>
  <si>
    <t>BB3</t>
  </si>
  <si>
    <t>BB4</t>
  </si>
  <si>
    <t>BB2</t>
  </si>
  <si>
    <t>BC1</t>
  </si>
  <si>
    <t>BC3</t>
  </si>
  <si>
    <t>BC4</t>
  </si>
  <si>
    <t>BC2</t>
  </si>
  <si>
    <t>BD1</t>
  </si>
  <si>
    <t>BD3</t>
  </si>
  <si>
    <t>BD4</t>
  </si>
  <si>
    <t>BD2</t>
  </si>
  <si>
    <t>BE1</t>
  </si>
  <si>
    <t>BE3</t>
  </si>
  <si>
    <t>BE4</t>
  </si>
  <si>
    <t>BE2</t>
  </si>
  <si>
    <t>BF1</t>
  </si>
  <si>
    <t>BF3</t>
  </si>
  <si>
    <t>BF4</t>
  </si>
  <si>
    <t>BF2</t>
  </si>
  <si>
    <t>BG1</t>
  </si>
  <si>
    <t>BG3</t>
  </si>
  <si>
    <t>BG4</t>
  </si>
  <si>
    <t>BG2</t>
  </si>
  <si>
    <t>BH1</t>
  </si>
  <si>
    <t>BH3</t>
  </si>
  <si>
    <t>BH4</t>
  </si>
  <si>
    <t>BH2</t>
  </si>
  <si>
    <t>Passenger</t>
  </si>
  <si>
    <t>Additional Charges</t>
  </si>
  <si>
    <t>Cost Inc GST
$</t>
  </si>
  <si>
    <t>Cost Ex GST
$</t>
  </si>
  <si>
    <t>Fuel charge per litre for petrol and diesel</t>
  </si>
  <si>
    <t xml:space="preserve">$2.14 per litre </t>
  </si>
  <si>
    <t xml:space="preserve">$1.95 per litre </t>
  </si>
  <si>
    <t>$3.00 per litre 
Flat Rate regardless of Region</t>
  </si>
  <si>
    <t>Delivery and Collection fees 
Delivery and collection service, at no additional cost to the Customer during business hours to businesses and hotels within a 10km radius from the contractor’s nearest rental location.</t>
  </si>
  <si>
    <t>Free within 10kms of hertz location to business or Hotel, $1.65 per kilometer there after</t>
  </si>
  <si>
    <t>Free within 10kms of hertz location to business or Hotel, $1.50 per kilometer there after</t>
  </si>
  <si>
    <t xml:space="preserve">Toll fee </t>
  </si>
  <si>
    <t xml:space="preserve">Global positioning system </t>
  </si>
  <si>
    <t>$11.00 per day - capped at $110 per 30 day rental</t>
  </si>
  <si>
    <t>$10.00 per day - capped at $100 per 30 day rental</t>
  </si>
  <si>
    <t>$12.65 Per Day
Capped at a maximum of 10 days chargable in every 30 day period.</t>
  </si>
  <si>
    <t>$11.50 Per Day
Capped at a maximum of 10 days chargable in every 30 day period.</t>
  </si>
  <si>
    <t>Baby seat</t>
  </si>
  <si>
    <t>$16.50 per day capped at 4 days per 30 day rental</t>
  </si>
  <si>
    <t>$15.00 per day capped at 4 days per 30 day rental</t>
  </si>
  <si>
    <t>Child safety seat</t>
  </si>
  <si>
    <t>Tow bar</t>
  </si>
  <si>
    <t xml:space="preserve">Included in the 'mine spec' vehicle rates </t>
  </si>
  <si>
    <t xml:space="preserve">Repositioning Cancellation Fee Inner Regional (within 72 hours) </t>
  </si>
  <si>
    <t>Apply repositioning Fee plus one day Rental Charge</t>
  </si>
  <si>
    <t xml:space="preserve">Repositioning Cancellation Fee Outer Regional (within 72 hours) </t>
  </si>
  <si>
    <t xml:space="preserve">Apply Repositioning Fee plus 2 day Rental Charge </t>
  </si>
  <si>
    <t xml:space="preserve">Specialised Vehicle Cancellation Fee  (within 72 hours) </t>
  </si>
  <si>
    <t>2 Day Rental Charge</t>
  </si>
  <si>
    <t xml:space="preserve">Late return fee 
0-59 mins - no charge </t>
  </si>
  <si>
    <t>No Show Inner Regional</t>
  </si>
  <si>
    <t>N/A</t>
  </si>
  <si>
    <t>Waivered</t>
  </si>
  <si>
    <t>No Show Outer Regional</t>
  </si>
  <si>
    <t>Underage surcharge fee per day ( &lt;21 years of age)</t>
  </si>
  <si>
    <t>Pick -up and drop off locations</t>
  </si>
  <si>
    <t>Cost Inc GST - Flat rate
$</t>
  </si>
  <si>
    <t>Cost Ex GST - Flat rate
$</t>
  </si>
  <si>
    <t>Pick up Broome and drop off Kunurra</t>
  </si>
  <si>
    <t>No location in Kununurra</t>
  </si>
  <si>
    <t>Pick up Kununurra and drop off Broome</t>
  </si>
  <si>
    <t xml:space="preserve">Pick up Bunbury and drop off Perth </t>
  </si>
  <si>
    <t>Pick up Perth and drop off Bunbury</t>
  </si>
  <si>
    <t>Pick up Carnarvon and drop off Learmonth</t>
  </si>
  <si>
    <t xml:space="preserve">Pick up Learmonth and drop off Carnarvon </t>
  </si>
  <si>
    <t xml:space="preserve">Pick up Karratha and drop off Port Hedland </t>
  </si>
  <si>
    <t>Pick up Port Hedland and drop off Karratha</t>
  </si>
  <si>
    <t>Pick up Newman and drop off Paraburdoo</t>
  </si>
  <si>
    <t>Pick up Paraburdoo and drop off Newman</t>
  </si>
  <si>
    <t>Pick up Onslow and drop off Karratha</t>
  </si>
  <si>
    <t>No location in Onslow</t>
  </si>
  <si>
    <t>Pick up Karratha and drop off Onslow</t>
  </si>
  <si>
    <t xml:space="preserve">Pick up Exmouth and drop off Learmonth </t>
  </si>
  <si>
    <t>NA</t>
  </si>
  <si>
    <t xml:space="preserve">Pick up Learmonth and drop off Exmouth </t>
  </si>
  <si>
    <t>Pick up Esperance and drop off Esperance airport</t>
  </si>
  <si>
    <t>No Location in Esperance</t>
  </si>
  <si>
    <t>Repositioning Distance</t>
  </si>
  <si>
    <t>Metro (Inc GST)
$</t>
  </si>
  <si>
    <t>Metro (Ex GST)
$</t>
  </si>
  <si>
    <t>Inner Regional (Inc GST)
$</t>
  </si>
  <si>
    <t>Inner Regional (Ex GST)
$</t>
  </si>
  <si>
    <t>Outer Regional (Inc GST)
$</t>
  </si>
  <si>
    <t>Outer Regional (Ex GST)
$</t>
  </si>
  <si>
    <t>21-49km</t>
  </si>
  <si>
    <t>50 - 100km</t>
  </si>
  <si>
    <t>101 - 250km</t>
  </si>
  <si>
    <t>251 - 500km</t>
  </si>
  <si>
    <t>501 - 750km</t>
  </si>
  <si>
    <t>751 - 1000km</t>
  </si>
  <si>
    <t>1001 - 1500km</t>
  </si>
  <si>
    <t>Over 1500km</t>
  </si>
  <si>
    <t>Premium Location Fee (%)</t>
  </si>
  <si>
    <t>Charges Apply to (e.g.. time only, time &amp; kilometres, entire rental etc.)</t>
  </si>
  <si>
    <t>All charges</t>
  </si>
  <si>
    <t xml:space="preserve">Entire Rental </t>
  </si>
  <si>
    <t>On all rental except fuel</t>
  </si>
  <si>
    <t>Perth City</t>
  </si>
  <si>
    <t xml:space="preserve">NA </t>
  </si>
  <si>
    <t>not applicable</t>
  </si>
  <si>
    <t>One off Charge</t>
  </si>
  <si>
    <t xml:space="preserve">Adelaide City </t>
  </si>
  <si>
    <t xml:space="preserve">Bathurst Airport </t>
  </si>
  <si>
    <t xml:space="preserve">Brisbane City </t>
  </si>
  <si>
    <t>Broken Hill Airport</t>
  </si>
  <si>
    <t>Burnie Airport</t>
  </si>
  <si>
    <t>$25.00 + GST</t>
  </si>
  <si>
    <t xml:space="preserve">Darwin City </t>
  </si>
  <si>
    <t xml:space="preserve">$20.00 + GST </t>
  </si>
  <si>
    <t xml:space="preserve">Essendon Aiport </t>
  </si>
  <si>
    <t>Grafton Airport</t>
  </si>
  <si>
    <t>Hobart City</t>
  </si>
  <si>
    <t xml:space="preserve">Moree Airport </t>
  </si>
  <si>
    <t xml:space="preserve">Parkes Airport </t>
  </si>
  <si>
    <t xml:space="preserve">Roma Airport </t>
  </si>
  <si>
    <t xml:space="preserve">Taree Airport </t>
  </si>
  <si>
    <t xml:space="preserve">Tennant Creek Airport </t>
  </si>
  <si>
    <t xml:space="preserve">Toowomba Airport </t>
  </si>
  <si>
    <t>Weipa Airport</t>
  </si>
  <si>
    <t xml:space="preserve">Whyalla Airport </t>
  </si>
  <si>
    <t>Please note the premium location fees are subject to change with notice</t>
  </si>
  <si>
    <t>Contractor locations</t>
  </si>
  <si>
    <t xml:space="preserve">Office/ Outlet  Location from where services will provided to WA Customers. </t>
  </si>
  <si>
    <t>Geographic area serviced by this outlet/office</t>
  </si>
  <si>
    <t>Avis Australia</t>
  </si>
  <si>
    <t>Budget Rent a Car</t>
  </si>
  <si>
    <t xml:space="preserve">Location </t>
  </si>
  <si>
    <t>Bassendean</t>
  </si>
  <si>
    <t>Perth Metropolitan Area North East</t>
  </si>
  <si>
    <t xml:space="preserve">Metropolitan </t>
  </si>
  <si>
    <t xml:space="preserve">Belmont </t>
  </si>
  <si>
    <t>Metropolitan - Eastern Suburbs of Perth metro area including Burswood &amp; Ascot</t>
  </si>
  <si>
    <t>YES</t>
  </si>
  <si>
    <t>Burswood</t>
  </si>
  <si>
    <t xml:space="preserve">Perth Metro (Whole) </t>
  </si>
  <si>
    <t>Fremantle</t>
  </si>
  <si>
    <t>Fremantle and surrounds</t>
  </si>
  <si>
    <t>Malaga (was Balcatta)</t>
  </si>
  <si>
    <t>Mandurah Downtown</t>
  </si>
  <si>
    <t>Metropolitan - Madurah, Pinjarra, Peel, Harvey &amp; Southwest surrounds</t>
  </si>
  <si>
    <t>Melville Downtown</t>
  </si>
  <si>
    <t>Metropolitan - Southern Suburbs of Perth metro area including Fremantle, Rockingham &amp; Garden Island</t>
  </si>
  <si>
    <t>Midland</t>
  </si>
  <si>
    <t>Osborne Park</t>
  </si>
  <si>
    <t>Metropolitan - Northern Suburbs of Perth metro area including Osborne Park, Balcatta &amp; northern suburbs. Oxford Street Leederville to Wanneroo Road - Charles Street upto Warwick Road</t>
  </si>
  <si>
    <t>Perth Airport</t>
  </si>
  <si>
    <t>10KM radius</t>
  </si>
  <si>
    <t>Perth Downtown</t>
  </si>
  <si>
    <t>Metropolitan - Central metro suburbs of Perth including Subiaco, West Perth, South Perth &amp; East Perth</t>
  </si>
  <si>
    <t>Redcliffe</t>
  </si>
  <si>
    <t>Wangara</t>
  </si>
  <si>
    <t>North of Warwick road to Yanchep and East of Wanneroo Road to Landsdale and Neerabup including the industrial estate</t>
  </si>
  <si>
    <t>Welshpool</t>
  </si>
  <si>
    <t>Welshpool and surrounds</t>
  </si>
  <si>
    <t>Bunbury Downtown</t>
  </si>
  <si>
    <t>Inner Regional - Bunbury, Australind &amp; South West</t>
  </si>
  <si>
    <t xml:space="preserve">Inner Regional </t>
  </si>
  <si>
    <t>Busselton</t>
  </si>
  <si>
    <t>Inner Regional - Busselton &amp; South Western towns</t>
  </si>
  <si>
    <t>Collie</t>
  </si>
  <si>
    <t>Inner Regional - Collie &amp; South Western towns</t>
  </si>
  <si>
    <t>Tom Price</t>
  </si>
  <si>
    <t>Pilbara</t>
  </si>
  <si>
    <t>Outer Regional</t>
  </si>
  <si>
    <t>Albany Airport</t>
  </si>
  <si>
    <t>Albany and surrounding areas</t>
  </si>
  <si>
    <t xml:space="preserve">Outer Regional </t>
  </si>
  <si>
    <t>Broome Airport</t>
  </si>
  <si>
    <t>Broome - Downtown</t>
  </si>
  <si>
    <t>Carnavon Airport</t>
  </si>
  <si>
    <t xml:space="preserve">Carnarvon and surounding areas </t>
  </si>
  <si>
    <t>Carnarvon - Downtown</t>
  </si>
  <si>
    <t>Esperance Airport</t>
  </si>
  <si>
    <t>Esperance and Ravensthorpe</t>
  </si>
  <si>
    <t>Esperance downtown</t>
  </si>
  <si>
    <t>Supports the Esperance Airport location, Shared services and fleet</t>
  </si>
  <si>
    <t>Exmouth and surrounding areas</t>
  </si>
  <si>
    <t>Exmouth Downtown</t>
  </si>
  <si>
    <t>Geraldton and surrounds</t>
  </si>
  <si>
    <t>Geraldton Airport</t>
  </si>
  <si>
    <t>Outer Regional - Geraldton , Jurien Bay, Kalbarri &amp; Mid West region</t>
  </si>
  <si>
    <t>Kalgoorlie Airport</t>
  </si>
  <si>
    <t>Outer Regional - Kalgoorlie, Coolgardie, Boulder &amp; Goldfields region</t>
  </si>
  <si>
    <t>Kalgoorlie Downtown</t>
  </si>
  <si>
    <t>Karratha Airport</t>
  </si>
  <si>
    <t>Karratha and surrounding regions</t>
  </si>
  <si>
    <t>Karratha Downtown</t>
  </si>
  <si>
    <t>Kununurra Airport</t>
  </si>
  <si>
    <t>Kununurra and surrounding regions</t>
  </si>
  <si>
    <t>Outer Regional - Exmouth &amp; Ningaloo Regional surrounds</t>
  </si>
  <si>
    <t>Leinster Downtown</t>
  </si>
  <si>
    <t>Leonora Downtown</t>
  </si>
  <si>
    <t>Supported by Kalgoorlie</t>
  </si>
  <si>
    <t>Newman Airport</t>
  </si>
  <si>
    <t>Inland Pilbara, Meekatharra &amp; East Pilbara surrounds</t>
  </si>
  <si>
    <t>Newman Downtown</t>
  </si>
  <si>
    <t>Onslow Airport</t>
  </si>
  <si>
    <t>Onslow and surrounds</t>
  </si>
  <si>
    <t>Onslow Downtown</t>
  </si>
  <si>
    <t>Paraburdoo Airport</t>
  </si>
  <si>
    <t>Paraburdoo and surrounds</t>
  </si>
  <si>
    <t>Port Hedland Airport</t>
  </si>
  <si>
    <t>Port Hedland and surrounds</t>
  </si>
  <si>
    <t>Port Hedland Downtown</t>
  </si>
  <si>
    <t>Ravensthorpe</t>
  </si>
  <si>
    <r>
      <t xml:space="preserve">Outer Regional </t>
    </r>
    <r>
      <rPr>
        <sz val="8"/>
        <color theme="1"/>
        <rFont val="Arial"/>
        <family val="2"/>
      </rPr>
      <t> </t>
    </r>
  </si>
  <si>
    <t>K1.1</t>
  </si>
  <si>
    <t>AE1.1</t>
  </si>
  <si>
    <t>AY1.1</t>
  </si>
  <si>
    <t>$3.30 per litre 
Flat Rate regardless of Region</t>
  </si>
  <si>
    <t>Additional cleaning charges may apply in the event of transporting animals, smoking in the vehicle, or if the vehicle is left dirty. You must not use the Vehicle for transporting any animals, unless specifically approved by Us. Approval can be sought to transport Guide Dogs and Companion Animals. You and any passengers must not smoke in the Vehicle.</t>
  </si>
  <si>
    <t>Ilha Pty Ltd take in to consideration when charging how long they have had the vehicle and location. To the level of what is needed to return the vehicle to required standard. How long it is physically taken to return the vehicle back to spec.</t>
  </si>
  <si>
    <t xml:space="preserve">Surfers Paradise </t>
  </si>
  <si>
    <t>Toll fees apply as per the Roads and Maritime Services Terms and Conditions in Annexure B of the Budget Terms and Conditions</t>
  </si>
  <si>
    <t xml:space="preserve">Note: One-way fees are by negotiation for buses and trucks over 1 tonne are outside the scope of the CUA and therefore are also  by negotiation. Trucks under 1 tonne are as per the one way fees specified above”.
</t>
  </si>
  <si>
    <t>$3.30
Toll fees apply as per the Roads and Maritime Services Terms and Conditions in Annexure B of the Avis Terms and Conditions</t>
  </si>
  <si>
    <t>Cleaning</t>
  </si>
  <si>
    <t>Roadside Assistance when driver is at fault</t>
  </si>
  <si>
    <t>Large 4WD  Wagon (Passenger Category)
(4WD vehicle basic; large 4 or 6 cylinder station wagon; automatic &amp; manual; petrol &amp; diesel)
Example - Mitsubishi Pajero/ Toyota Prado</t>
  </si>
  <si>
    <t xml:space="preserve">Sydney City </t>
  </si>
  <si>
    <t xml:space="preserve">Broken Hill </t>
  </si>
  <si>
    <t xml:space="preserve">Wollongong Airport </t>
  </si>
  <si>
    <t xml:space="preserve">Orange Airport </t>
  </si>
  <si>
    <t xml:space="preserve">Mudgee Airport </t>
  </si>
  <si>
    <t xml:space="preserve">Moruya Airport </t>
  </si>
  <si>
    <t>Geraldton Downtown</t>
  </si>
  <si>
    <t xml:space="preserve">Perth Metro -  Eastern Suburbs </t>
  </si>
  <si>
    <t>Perth Metro - Northern Suburbs</t>
  </si>
  <si>
    <t>Learnmonth (Exmouth) Airport</t>
  </si>
  <si>
    <t>No location in Carnarvon</t>
  </si>
  <si>
    <t>Downtime fees for specialised vehicles 12 seater bus and larger</t>
  </si>
  <si>
    <t>Downtime charges are not applicable with the exception of Specialised vehicles (any vehicle that is a 12 seater bus or larger). In the event a substitute or replacement Specialised vehicle cannot be found within 2 weeks and Hertz can demonstrate that rental income has been lost then Hertz will be entitled to charge the Customer for loss of rental income / downtime charges. Loss of rental income will be calculated by multiplying the number of days the vehicle is unavailable to rent due to repairs or replacement by 70% of the then current daily rate of rental of that vehicle.</t>
  </si>
  <si>
    <t>Bundaberg Airport</t>
  </si>
  <si>
    <t xml:space="preserve">Brisbane Airport </t>
  </si>
  <si>
    <t xml:space="preserve">Adelaide Airport </t>
  </si>
  <si>
    <t xml:space="preserve">Albury Airport </t>
  </si>
  <si>
    <t>Alice Springs Airport</t>
  </si>
  <si>
    <t xml:space="preserve">Armidale Airport </t>
  </si>
  <si>
    <t xml:space="preserve">Avalon Airport </t>
  </si>
  <si>
    <t>Ballina Airport</t>
  </si>
  <si>
    <t>Carnarvon Airport</t>
  </si>
  <si>
    <t>Derby Airport</t>
  </si>
  <si>
    <t>Laverton Airport</t>
  </si>
  <si>
    <t>Learmonth Airport</t>
  </si>
  <si>
    <t>Meekatharra Airport</t>
  </si>
  <si>
    <t>Cairns Airport</t>
  </si>
  <si>
    <t>Canberra Airport</t>
  </si>
  <si>
    <t xml:space="preserve">Canberra </t>
  </si>
  <si>
    <t>Ceduna Airport</t>
  </si>
  <si>
    <t>10:00%</t>
  </si>
  <si>
    <t>Coffs Harbour Airport</t>
  </si>
  <si>
    <t>Charleville Airport</t>
  </si>
  <si>
    <t xml:space="preserve">Coober Pedy Airport </t>
  </si>
  <si>
    <t>Coolangatta Airport</t>
  </si>
  <si>
    <t>Darwin Airport</t>
  </si>
  <si>
    <t xml:space="preserve">Devonport Airport </t>
  </si>
  <si>
    <t>Dubbo Airport</t>
  </si>
  <si>
    <t>Emerald Airport</t>
  </si>
  <si>
    <t>Gladstone Airport</t>
  </si>
  <si>
    <t>Hervey Bay Airport</t>
  </si>
  <si>
    <t>Hobart Airport</t>
  </si>
  <si>
    <t xml:space="preserve">Kingscote Airport </t>
  </si>
  <si>
    <t>Launceston Airport</t>
  </si>
  <si>
    <t>Lismore Airport</t>
  </si>
  <si>
    <t>Longreach Airport</t>
  </si>
  <si>
    <t>Mackay Airport</t>
  </si>
  <si>
    <t>Melbourne Airport</t>
  </si>
  <si>
    <t>Mildura Airport</t>
  </si>
  <si>
    <t>Mt Gambier Airport</t>
  </si>
  <si>
    <t>Mt Isa Airport</t>
  </si>
  <si>
    <t>Newcastle Airport</t>
  </si>
  <si>
    <t xml:space="preserve">Port Augusta Airport </t>
  </si>
  <si>
    <t xml:space="preserve">Prosperpyne Airport </t>
  </si>
  <si>
    <t>Rockhampton Airport</t>
  </si>
  <si>
    <t>Tamworth Airport</t>
  </si>
  <si>
    <t>Sydney Airport</t>
  </si>
  <si>
    <t xml:space="preserve">Townsville Airport </t>
  </si>
  <si>
    <t xml:space="preserve">Wagga Wagga Airport </t>
  </si>
  <si>
    <t xml:space="preserve">Wellcamp Airport </t>
  </si>
  <si>
    <t xml:space="preserve">Gove Airport </t>
  </si>
  <si>
    <t>Maroochydore Airport</t>
  </si>
  <si>
    <t>Moranbah Airport</t>
  </si>
  <si>
    <t>Narrabri Airport</t>
  </si>
  <si>
    <t xml:space="preserve">Port Lincoln Airport </t>
  </si>
  <si>
    <t>Port Macquarie Airport</t>
  </si>
  <si>
    <t>No charge</t>
  </si>
  <si>
    <t>Excessively dirty vehicles or smoking of cigarettes will incur an extra charge and dependent on what is required to bring the vehicle back to an acceptable condition and geographical location.</t>
  </si>
  <si>
    <t>Regarding roadside assistance, Hertz will not charge the Customer additional charges, outside of our standard rental charges associated with renting the vehicle, if customer is deemed by Hertz as not at fault for the vehicle breakdown/condition. Where the Customer is at fault for example running out of fuel or keys locked in the vehicle, a fee of $165 Inc. GST applies.</t>
  </si>
  <si>
    <t>Hertz is not liable for property left in the vehicle upon rental return. If property is found in the vehicle after the renter leaves, Hertz will take reasonable steps to recover &amp; return the lost property. The renter may be charged the cost of the postage, delivery or courier fee.</t>
  </si>
  <si>
    <t>Lost Property</t>
  </si>
  <si>
    <t xml:space="preserve">Price per day AUD (including GST).
Prices offered are inclusive (e.g. include base rates, vehicle registration fee, administration fee, nominated included kilometres). 
Rentals greater than 90 days can be negotiated, however rentals that exceed 90 days rates should not exceed the CUA rates / terms.
Check to see whether your account with the Contractor  has been set up for Self-Insured rates and also check with Riskcover or your Insurance provider and policy to see if you are covered for rental vehicles.  </t>
  </si>
  <si>
    <t xml:space="preserve">Vehicle Type Offered </t>
  </si>
  <si>
    <t xml:space="preserve">Price per day AUD (including GST).
Prices offered are inclusive (e.g. include base rates, vehicle registration fee, administration fee,  nominated included kilometres and capped excess  insurance). 
Rentals greater than 90 days can be negotiated, however rentals that exceed 90 days rates should not exceed the CUA rates /  terms .
Contractor Insured rates include insurance provided by the Contractor - check to see whether you are covered by Riskcover or another insurance provider and your policy to make savings and avoid duplicating insurance cover  to access self insured rates.
</t>
  </si>
  <si>
    <r>
      <rPr>
        <b/>
        <u/>
        <sz val="12"/>
        <rFont val="Arial"/>
        <family val="2"/>
      </rPr>
      <t xml:space="preserve">One Way Fees </t>
    </r>
    <r>
      <rPr>
        <b/>
        <sz val="12"/>
        <rFont val="Arial"/>
        <family val="2"/>
      </rPr>
      <t xml:space="preserve">
Contractors shall deliver and recover rental vehicles free of charge to/from any location within a 20 km radius of any metro, inner and outer regional rental location when requested by Customers.</t>
    </r>
  </si>
  <si>
    <r>
      <t xml:space="preserve">There are no additional costs for : 
</t>
    </r>
    <r>
      <rPr>
        <b/>
        <sz val="10.5"/>
        <rFont val="Arial"/>
        <family val="2"/>
      </rPr>
      <t xml:space="preserve">
○ Additional drivers
○ Standard safety equipment for example car jack, spare tyre, manual etc. 
○ Vehicle Registration Recovery and Administration 
○ Vehicles returned before the end of the Rental period
○ “Down-time” charges attributed to potential loss of business by the Contractor whilst repairs are undertaken on a rental vehicle, which was damaged during a rental.
○ Traffic Infringement administration
○ Vehicles returned within 59 minutes after the specified return time
○ Delivery and collection service, to the Customer during business hours to businesses and hotels within a 10km radius from the contractor’s nearest rental location.
○ Repositioning of  rental vehicles  to/from any location within a 20 km radius of any metro, inner and outer regional rental location when requested by Customers ( One-Way Rentals).
○ Driving between dusk and dawn
○ Emergency bookings
○ Replacement vehicles in the event of a breakdown or unfit for use
○ The Contractor must not charge a fee: 
    • for cancelled bookings, regardless of the time of cancellation
    • if the Driver does not collect the vehicle without prior cancellation in metropolitan area.
○ However, where the Contractor has been asked to either provide a specialised vehicle with customised equipment or position a vehicle to a specific regional location for the booking, and the booking is     cancelled within 72 hours of rental date, the Contractor may elect to claim a cancellation fee from the Customer
○ Insurance excess fees that apply- please see Request for associated conditions  
○ Excess Fees - Passenger Vehicle (including SUVs and 4X2Utility Vehicles)
○ Excess Fees - Light Commercial Vehicles (including Trucks, Buses and 4WD) 
○ The Contractor will not charge any penalties for any vehicle returned before the end of the Rental Period and will only charge for the number of days the vehicle was used.
○ No additional surcharges will be allowed to the tendered price for Purchasing Card payments as per General Conditions of Contract clause 21.6.
○ One Way Fees 
○ Contractors shall deliver and recover rental vehicles free of charge to/from any location within a 20 km radius of any metro, inner and outer regional rental location when requested by Customers.
○ Airport Premium Location Charges 
○ Any fees or surcharges for the collection of vehicles in airport locations is to be passed on to the Customer on a cost recovery basis only, and is not to exceed the amount charged by the airport authority.
</t>
    </r>
  </si>
  <si>
    <t>Late Returns will be calculated using the following formula:
Grace Period up to 59mins then - 
Charged 1/3 daily rate once it becomes 1 hour overdue. 
Charged 2/3 daily rate when it becomes 2hrs overdue. 
Charged full day for between 3-24hrs overdue.</t>
  </si>
  <si>
    <t>Late Returns will be calculated using the following formula:
Grace Period up to 59mins then.
Charged 1/3 daily rate once it becomes 1 hour overdue.
Charged 2/3 daily rate when it becomes 2hrs overdue.
Charged full day for between 3-24hrs overdue</t>
  </si>
  <si>
    <t xml:space="preserve">60 mins - 119mins, 1/3 of the relevant daily rate.
120mins to 179mins, 2/3 of the relevant daily rate.
After 180mins a full day will be charged. </t>
  </si>
  <si>
    <t xml:space="preserve">You may be charged an extra day’s rental for each 24 hour period entered into following the return time at then current rental rates, although you are allowed a ‘grace period’ of
• 0 to 59 minutes late: no charge
• 60 to 119 minutes late: 1/2 of daily rental charge for that vehicle
• 120 minutes to one day late: daily rental charge for that vehicle Daily rental charge for that vehicle for each additional day (or any part thereof) vehicle is returned late.
</t>
  </si>
  <si>
    <t xml:space="preserve">Roadside assistance is free however, if the driver is at fault additional charges may apply for example:
  (a) a flat battery (and not due to mechanical fault);
  (b) lost keys, keyless start or remote control device;
  (c) the key, keyless start or remote control device has been locked in the vehicle;
  (d) changing a wheel as the result of a flat tyre; or
  (e) running out of fuel;
</t>
  </si>
  <si>
    <r>
      <rPr>
        <b/>
        <sz val="12"/>
        <color rgb="FFBF301A"/>
        <rFont val="Arial"/>
        <family val="2"/>
      </rPr>
      <t>Premium Location Fees:</t>
    </r>
    <r>
      <rPr>
        <b/>
        <sz val="11"/>
        <rFont val="Arial"/>
        <family val="2"/>
      </rPr>
      <t xml:space="preserve">
The following is the premium location surcharge fee for each airport or cbd or premium location (expressed as a percentage) for each State and specifies whether the fee is based on time, time &amp; kilometres or the entire rental cost.
Any fees or surcharges for the collection of vehicles in airport locations is to be passed on to the Customer on a cost recovery basis only, and is not to exceed the amount charged by the airport authority.</t>
    </r>
  </si>
  <si>
    <t>YES 
(83 Belmont Ave)</t>
  </si>
  <si>
    <t>YES 
(239 Great Eastern Hwy)</t>
  </si>
  <si>
    <t xml:space="preserve">YES 
(324 Collier Road, Bassendean) Head Office and Contact Centre </t>
  </si>
  <si>
    <t>YES 
(218 South Street, Beaconsfield)</t>
  </si>
  <si>
    <t>YES 
(Cnr South St and Hampton Rd)</t>
  </si>
  <si>
    <t>YES 
(28 Commerce Street)</t>
  </si>
  <si>
    <t>YES 
(7 Rouse Road)</t>
  </si>
  <si>
    <t>YES 
(118 Pinjarra Rd)</t>
  </si>
  <si>
    <t>YES 
(377 Canning Hwy)</t>
  </si>
  <si>
    <t>Yes 
(Unit 5 / 2 Farrall Road)</t>
  </si>
  <si>
    <t>YES 
(440 Scarborough Beach Rd)</t>
  </si>
  <si>
    <t>YES 
(10-12 McDonald St)</t>
  </si>
  <si>
    <t>YES 
(130 Hector Street West, Osborne Park)</t>
  </si>
  <si>
    <t>YES 
(Snooks Rd / Ross Drive)</t>
  </si>
  <si>
    <t>YES 
(Terminal 1,2,3 &amp; 4)</t>
  </si>
  <si>
    <t>YES 
(960 Hay St)</t>
  </si>
  <si>
    <t>YES 
(475 Murray St)</t>
  </si>
  <si>
    <t>YES 
(2 Uppill Place Wangara)</t>
  </si>
  <si>
    <t>YES 
(184 Welshpool Rd)</t>
  </si>
  <si>
    <t>YES 
(267 Treasure Road)</t>
  </si>
  <si>
    <t>YES 
(130 Welshpool Rd)</t>
  </si>
  <si>
    <t>YES
(43 Dowd Street, Welshpool)</t>
  </si>
  <si>
    <t>YES 
(68 Spencer Street, Bunbury)</t>
  </si>
  <si>
    <t>YES 
(97 Forrest Avenue )</t>
  </si>
  <si>
    <t>YES 
(51 McCombe Road)</t>
  </si>
  <si>
    <t>YES 
(76 Blair St)</t>
  </si>
  <si>
    <t>YES 
(25 Albert St)</t>
  </si>
  <si>
    <t>YES 
(2/77 Strelley St)</t>
  </si>
  <si>
    <t>YES 
(8/10 Forrest St)</t>
  </si>
  <si>
    <t>YES 
(557 Albany Hwy)</t>
  </si>
  <si>
    <t>YES 
(Airport Terminal)</t>
  </si>
  <si>
    <t>YES 
(14-16 Coghlan St)</t>
  </si>
  <si>
    <t>YES 
(McPhearson St)</t>
  </si>
  <si>
    <t>Yes 
(McPhearson St)</t>
  </si>
  <si>
    <t>YES 
(237 Robinson Street)</t>
  </si>
  <si>
    <t>YES 
(6 Egan St)</t>
  </si>
  <si>
    <t>YES 
(Canarvon Road)</t>
  </si>
  <si>
    <t>YES 
(Carnarvon Road)</t>
  </si>
  <si>
    <t>YES 
(63 The Esplanade)</t>
  </si>
  <si>
    <t>YES 
(1 Griffiths Way)</t>
  </si>
  <si>
    <t>YES 
(Murat Road &amp; Pellew Street)</t>
  </si>
  <si>
    <t>YES 
(24 Nimitz Str)</t>
  </si>
  <si>
    <t>YES 
(Mullewa Road)</t>
  </si>
  <si>
    <t>YES 
(Mt Magnet Road Moonyoonooka)</t>
  </si>
  <si>
    <t>YES 
(13/65 Chapman Rd)</t>
  </si>
  <si>
    <t>Yes 
(275 Place Rd, Webberton)</t>
  </si>
  <si>
    <t>Yes 
(97 Durlacher Street Geraldton)</t>
  </si>
  <si>
    <t>YES 
(Hart Krespin Drive)</t>
  </si>
  <si>
    <t>YES 
(Hart Kerspian Dve)</t>
  </si>
  <si>
    <t>YES 
(140 Hart Kerpsien Drive, Broadwood)</t>
  </si>
  <si>
    <t>YES 
(520 Hannon St)</t>
  </si>
  <si>
    <t>YES 
(Bailey Ave, Gap Ridge)</t>
  </si>
  <si>
    <t>YES 
(Lot 309 Dusty Rankin Dr)</t>
  </si>
  <si>
    <t>YES 
(Minilya-Exmouth Rd)</t>
  </si>
  <si>
    <t>YES 
(Lot 403, Mainsbridge Rd)</t>
  </si>
  <si>
    <t>YES 
(952 Rajah St)</t>
  </si>
  <si>
    <t>YES
(Learmonth)</t>
  </si>
  <si>
    <t>YES 
(Great Northern Hwy)</t>
  </si>
  <si>
    <t>YES 
(Ashburton Resort, Cnr Second &amp; Third Ave)</t>
  </si>
  <si>
    <t>YES 
(42 Avenue)</t>
  </si>
  <si>
    <t>YES 
(596 Beadon Creek Road, Onslow)</t>
  </si>
  <si>
    <t>YES 
(Airport Road)</t>
  </si>
  <si>
    <t>YES 
(Waldron Drive)</t>
  </si>
  <si>
    <t>YES 
(203 Morgans Street)</t>
  </si>
  <si>
    <t>YES 
(Lot 17 Mine Road)</t>
  </si>
  <si>
    <t>Suzuki Swift ; Kia Rio ; Hyundai Accent; Skoda Fabia</t>
  </si>
  <si>
    <t>Vw Golf ; Toyota Corolla Hatch ; Hyundai I30 ; Kia Cerato</t>
  </si>
  <si>
    <t>Toyota Corolla Sedan ; Hyundai Elantra ; Kia Cerato Sedan</t>
  </si>
  <si>
    <t>Mitsubishi Outlander</t>
  </si>
  <si>
    <t>Toyota Camry ; Skoda Octavia;  Kia Optima ; Nissan Altima ; Ford Mondeo</t>
  </si>
  <si>
    <t>Nissan Qashqai ; Kia Sportage ; Mitsubishi Asx ; Mitsubishi Eclipse</t>
  </si>
  <si>
    <t>Nissan X-Trail; Toyota Rav4 ; Hyundai Tucson ; Vw Tiguan</t>
  </si>
  <si>
    <t>Toyota Kluger ; Kia Sorento ; Nissan Pathfinder</t>
  </si>
  <si>
    <t>Holden Sv6 ; Holden Calais ; Holden Sportswagon ; Subaru Outback</t>
  </si>
  <si>
    <t>Toyota Prado ; Mitsubishi Pajero</t>
  </si>
  <si>
    <t>Toyota Hilux Single Cab Tray</t>
  </si>
  <si>
    <t>Toyota Hilux Dual Cab ; Mitsubishi Triton Dual Cab</t>
  </si>
  <si>
    <t>Mitsubishi Triton ;  Isuzu D-Max</t>
  </si>
  <si>
    <t>Toyota Hilux 4x2 Dual Cab ; Mitsubishi Tritondual Cab Tray Back ; Isuzu D-Max Dual Cab</t>
  </si>
  <si>
    <t>Toyota Lancruiser</t>
  </si>
  <si>
    <t>Toyota Hiace I-Load</t>
  </si>
  <si>
    <t>Kia Grand Carnival; Hyundai Imax;</t>
  </si>
  <si>
    <t>Toyota Commuter</t>
  </si>
  <si>
    <t>Fuso Rosa; Toyota Coaster</t>
  </si>
  <si>
    <t>&lt; 3 days 
Self Insured 
$
Daily Rate</t>
  </si>
  <si>
    <t>&gt;= 3 and &lt;7 days 
Self insured 
$
Daily Rate</t>
  </si>
  <si>
    <t>&gt;=7 and &lt;14
Self insured
$
Daily Rate</t>
  </si>
  <si>
    <t>&gt;=14 and &lt;28
Self insured
$
Daily Rate</t>
  </si>
  <si>
    <t>&gt;=28 and &lt;90
Self insured
$
Daily Rate</t>
  </si>
  <si>
    <t>&gt;90  
Self insured 
$
Daily Rate</t>
  </si>
  <si>
    <t>&lt; 3 days 
Contractor Insured
$
Daily Rate</t>
  </si>
  <si>
    <t>&gt;= 3 and &lt;7 days 
Contractor Insured
$
Daily Rate</t>
  </si>
  <si>
    <t>&gt;=7 and &lt;13
Contractor Insured
$
Daily Rate</t>
  </si>
  <si>
    <t>&gt;=14 and &lt;28
Contractor Insured
$
Daily Rate</t>
  </si>
  <si>
    <t>&gt;=28 and &lt;90
Contractor Insured
$
Daily Rate</t>
  </si>
  <si>
    <t>&gt;90  
Contractor Insured
$
Daily Rate</t>
  </si>
  <si>
    <t>Holden SV6 ; Holden Calais ; Holden Sportswagon ; Subaru Outback</t>
  </si>
  <si>
    <t>Kia Grand Carnival ; Hyundai Imax ;</t>
  </si>
  <si>
    <t>Western Australia</t>
  </si>
  <si>
    <t>Other States</t>
  </si>
  <si>
    <t>Premium Locations</t>
  </si>
  <si>
    <t>Volkswagen Golf Hatch or Similar</t>
  </si>
  <si>
    <t>Volkswagen Golf Wagon or Similar</t>
  </si>
  <si>
    <t>Volkswagen Caravelle or Similar</t>
  </si>
  <si>
    <t xml:space="preserve">Suzuki Vitara or Similar </t>
  </si>
  <si>
    <t>N - EPAR</t>
  </si>
  <si>
    <t>O - XPAR</t>
  </si>
  <si>
    <t>Z4 - LPAR</t>
  </si>
  <si>
    <t xml:space="preserve">Z4 - LPAR  </t>
  </si>
  <si>
    <t>Ayres Rock</t>
  </si>
  <si>
    <t>YES 
(7 Flynn Place, South Hedland)</t>
  </si>
  <si>
    <t>YES 
(16 Queen Street, Busselton)</t>
  </si>
  <si>
    <r>
      <t xml:space="preserve">YES 
(198 Adelaide Terrace)
</t>
    </r>
    <r>
      <rPr>
        <b/>
        <sz val="11.5"/>
        <color theme="1"/>
        <rFont val="Arial"/>
        <family val="2"/>
      </rPr>
      <t>By reservation only</t>
    </r>
  </si>
  <si>
    <r>
      <t xml:space="preserve">YES </t>
    </r>
    <r>
      <rPr>
        <b/>
        <sz val="11.5"/>
        <color theme="1"/>
        <rFont val="Arial"/>
        <family val="2"/>
      </rPr>
      <t xml:space="preserve"> </t>
    </r>
    <r>
      <rPr>
        <sz val="11.5"/>
        <color theme="1"/>
        <rFont val="Arial"/>
        <family val="2"/>
      </rPr>
      <t xml:space="preserve">
(302 Great Eastern Hwy)</t>
    </r>
  </si>
  <si>
    <t>YES
(302 Great Eastern Hwy)</t>
  </si>
  <si>
    <r>
      <t xml:space="preserve">QLD $13.47  
ACT &amp; SA $12.32
NSW $19.08 
VIC $17.32 
</t>
    </r>
    <r>
      <rPr>
        <b/>
        <sz val="11"/>
        <color theme="1"/>
        <rFont val="Arial"/>
        <family val="2"/>
      </rPr>
      <t>OTHER</t>
    </r>
    <r>
      <rPr>
        <sz val="11"/>
        <color theme="1"/>
        <rFont val="Arial"/>
        <family val="2"/>
      </rPr>
      <t xml:space="preserve"> 
States Passenger $11.00 
Commercial all States $26.29
Hertz will charge where applicable: Toll usage, toll day pass if selected on the rental agreement, and a toll administration fee of $27.00 inclusive GST if tolls day pass is declined and tolls incurred.</t>
    </r>
  </si>
  <si>
    <r>
      <t xml:space="preserve">QLD $12.25  
ACT &amp; SA $11.20
NSW $17.35 
VIC $15.75 
</t>
    </r>
    <r>
      <rPr>
        <b/>
        <sz val="11"/>
        <color theme="1"/>
        <rFont val="Arial"/>
        <family val="2"/>
      </rPr>
      <t>OTHER</t>
    </r>
    <r>
      <rPr>
        <sz val="11"/>
        <color theme="1"/>
        <rFont val="Arial"/>
        <family val="2"/>
      </rPr>
      <t xml:space="preserve"> 
States Passenger $10.00 
Commercial all States $23.90
Hertz will charge where applicable: Toll usage, toll day pass if selected on the rental agreement, and a toll administration fee of $27.00 inclusive GST if tolls day pass is declined and tolls incurred.</t>
    </r>
  </si>
  <si>
    <t>Europcar (Ilha Pty Ltd)               Pricing is effective as of the 1st of May 2021</t>
  </si>
  <si>
    <t>Europcar (Ilha Pty Ltd)</t>
  </si>
  <si>
    <t xml:space="preserve">N/A to Western Australia. 
Please refer to www. Europcar.com.au for details on Toll Fee's in relevant states and terriotories outside of Western Australia. Fee's are calculated on the Toll Fee plus a daily service fee. 
All vehicles in area's with Toll roads are fitted with a eTag and automatically charge the client back via their preffered payment method. </t>
  </si>
  <si>
    <t xml:space="preserve">Towbars standard on all commercial vehicles including 12 and 22 Seat Buses. Please contact Europcar WA if a Towbar is required on other fleet vehicles. </t>
  </si>
  <si>
    <t>Client liable for costs including labour and parts for specialised vehicle build accessories outside of the standard Europcar WA vehicle build specifications.</t>
  </si>
  <si>
    <t xml:space="preserve">Please refer to www.Europcar.com.au for current surcharges. </t>
  </si>
  <si>
    <t>CDAR</t>
  </si>
  <si>
    <t>IDAR</t>
  </si>
  <si>
    <t>SDAR</t>
  </si>
  <si>
    <t>IFAR</t>
  </si>
  <si>
    <t>FDAR</t>
  </si>
  <si>
    <t>SFAR</t>
  </si>
  <si>
    <t>PVAD</t>
  </si>
  <si>
    <t>KPGS</t>
  </si>
  <si>
    <t>KPQW</t>
  </si>
  <si>
    <t>FFAM</t>
  </si>
  <si>
    <t>XVAD</t>
  </si>
  <si>
    <t xml:space="preserve">Per rental </t>
  </si>
  <si>
    <t>FDAH</t>
  </si>
  <si>
    <t>KPLW</t>
  </si>
  <si>
    <t>OVAD</t>
  </si>
  <si>
    <t>AVIS Australia (WTH Pty Ltd) pricing effective as at 20 December 2021</t>
  </si>
  <si>
    <t>Budget Rent a Car Australia  pricing effective as at 20 December 2021</t>
  </si>
  <si>
    <t>AVIS Australia (WTH Pty Ltd)  pricing effective as at 20 December 2021</t>
  </si>
  <si>
    <t xml:space="preserve"> AVIS Australia (WTH Pty Ltd)  pricing effective as at 20 December 2021</t>
  </si>
  <si>
    <t>Budget Rent a Car Australia   pricing effective as at 20 December 2021</t>
  </si>
  <si>
    <t>On all rental charges</t>
  </si>
  <si>
    <t>KPGM</t>
  </si>
  <si>
    <t>KGVM</t>
  </si>
  <si>
    <r>
      <rPr>
        <b/>
        <sz val="18"/>
        <color rgb="FF6B6764"/>
        <rFont val="Arial"/>
        <family val="2"/>
      </rPr>
      <t xml:space="preserve">CUAMVR2019 - Motor Vehicle Rental Services
</t>
    </r>
    <r>
      <rPr>
        <i/>
        <sz val="12"/>
        <rFont val="Arial"/>
        <family val="2"/>
      </rPr>
      <t>Updated on 17/01/2022</t>
    </r>
    <r>
      <rPr>
        <b/>
        <sz val="14"/>
        <color rgb="FF6B6764"/>
        <rFont val="Arial"/>
        <family val="2"/>
      </rPr>
      <t xml:space="preserve">
</t>
    </r>
    <r>
      <rPr>
        <b/>
        <sz val="12"/>
        <color rgb="FF6B6764"/>
        <rFont val="Arial"/>
        <family val="2"/>
      </rPr>
      <t xml:space="preserve">
</t>
    </r>
    <r>
      <rPr>
        <b/>
        <sz val="12"/>
        <color rgb="FFBF301A"/>
        <rFont val="Arial"/>
        <family val="2"/>
      </rPr>
      <t>Instructions</t>
    </r>
    <r>
      <rPr>
        <b/>
        <sz val="14"/>
        <color rgb="FF6B6764"/>
        <rFont val="Arial"/>
        <family val="2"/>
      </rPr>
      <t xml:space="preserve">
</t>
    </r>
    <r>
      <rPr>
        <sz val="10"/>
        <rFont val="Arial"/>
        <family val="2"/>
      </rPr>
      <t>Please follow the below steps:</t>
    </r>
    <r>
      <rPr>
        <b/>
        <sz val="11"/>
        <rFont val="Arial"/>
        <family val="2"/>
      </rPr>
      <t xml:space="preserve">
</t>
    </r>
    <r>
      <rPr>
        <sz val="12"/>
        <rFont val="Arial"/>
        <family val="2"/>
      </rPr>
      <t xml:space="preserve">
</t>
    </r>
    <r>
      <rPr>
        <sz val="10"/>
        <rFont val="Arial"/>
        <family val="2"/>
      </rPr>
      <t xml:space="preserve">1. Choose Self Insured Rates or Contractor Insured Rates Tab (Self Insured rates are cheaper - check to see if your organisation is covered for rental of vehicles under your organisations insurance policy to avoid paying twice for insurance).
2. Filter your requirement by Pick Up Location (Metro, Inner regional or Outer Regional [For Inner and Outer regional locations ensure the contractor has an office in the pick up location of your choice]). Look at the Contractors WA Locations tab for details. ‘Metropolitan’ will also include Interstate cities and ‘Outer Regional’ will include Interstate regional areas. Inner regional WA locations include Collie, Bunbury and Busselton.
3. Choose your Vehicle Type (Discuss with the contractor to ensure the vehicle meets your needs particularly if going off road or on gravel roads).
4. Choose the duration of your rental from the headings (&lt; 3 days, &gt;= 3 and &lt;7 days, &gt;=7 and &lt;14, &gt;=14 and &lt;28, &gt;=28 and &lt;90, &gt;90). For longer term rentals please ensure compliance with the Fleet policy.
4. Check 'Additional Fees' tab particularly if you are travelling by car one way and note there are also fees associated with premium locations such as captial cities and airports set out in the 'Premium Location Fees' tab.
5. Choose the rate including additional fees that offer the best value for money for your requirement.
6. Open an account to get your CUA account number if do not have one. 
7. Make a booking directly with the contractor by phone, email or online or through the Travel Management Services CUA Online Booking Tool. </t>
    </r>
  </si>
  <si>
    <t>Europcar (Ilha Pty Ltd)               Pricing is effective as of the 12 of September 2022</t>
  </si>
  <si>
    <t>Europcar (Ilha Pty Ltd)               Pricing is effective as of the 12 September 2022</t>
  </si>
  <si>
    <t>no longer available</t>
  </si>
  <si>
    <t>No longer available</t>
  </si>
  <si>
    <t>CDAR, $0.29   -   IDAR, $0.29  - IDAH, $0.29  -   IWAR, $0.29  -  SDAR, $0.29 -  FDAH, $0.30   -   FDAR, $0.30 - IFAR, $0.30 - SFAR, $0.30   -  FFAR, $0.32</t>
  </si>
  <si>
    <t>KPGM, $0.35  - FFAM, $0.35   -   KGVM, $0.38   -   KPQW, $0.32   -  KPGS, $0.32  -   KPLW, $0.32</t>
  </si>
  <si>
    <t>PVAD, $0.32 - XVAD, $0.36 - OVAD, $0.49</t>
  </si>
  <si>
    <t>Fuel Card (Use charged on a per Kilometre basis)  
Passenger (Code, Per Km Charge)
Pricing effective 12 September 2022</t>
  </si>
  <si>
    <t>Fuel Card (Use charged on a per Kilometre basis)
Commercial (Code, Per Km Charge)
Pricing effective 12 September 2022</t>
  </si>
  <si>
    <t>Fuel Card (Use charged on a per Kilometre basis)
Buses/ People Movers (Code, Per Km Charge)
Pricing effective 12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</si>
</sst>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5" x14ac:knownFonts="1">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12"/>
      <color theme="1"/>
      <name val="Arial"/>
      <family val="2"/>
    </font>
    <font>
      <sz val="12"/>
      <color theme="1"/>
      <name val="Arial"/>
      <family val="2"/>
    </font>
    <font>
      <sz val="12"/>
      <color theme="1"/>
      <name val="Calibri"/>
      <family val="2"/>
      <scheme val="minor"/>
    </font>
    <font>
      <sz val="12"/>
      <name val="Arial"/>
      <family val="2"/>
    </font>
    <font>
      <sz val="12"/>
      <color rgb="FF000000"/>
      <name val="Arial"/>
      <family val="2"/>
    </font>
    <font>
      <sz val="10"/>
      <name val="Arial"/>
      <family val="2"/>
    </font>
    <font>
      <b/>
      <sz val="12"/>
      <name val="Arial"/>
      <family val="2"/>
    </font>
    <font>
      <sz val="12"/>
      <color indexed="8"/>
      <name val="Arial"/>
      <family val="2"/>
    </font>
    <font>
      <b/>
      <sz val="12"/>
      <color indexed="8"/>
      <name val="Arial"/>
      <family val="2"/>
    </font>
    <font>
      <b/>
      <sz val="12"/>
      <color rgb="FFFFFFFF"/>
      <name val="Arial"/>
      <family val="2"/>
    </font>
    <font>
      <sz val="11.5"/>
      <color theme="1"/>
      <name val="Arial"/>
      <family val="2"/>
    </font>
    <font>
      <sz val="12"/>
      <color theme="1"/>
      <name val="Calibri"/>
      <family val="2"/>
    </font>
    <font>
      <sz val="8"/>
      <color theme="1"/>
      <name val="Arial"/>
      <family val="2"/>
    </font>
    <font>
      <sz val="11"/>
      <color theme="1"/>
      <name val="Arial"/>
      <family val="2"/>
    </font>
    <font>
      <b/>
      <sz val="11"/>
      <color theme="1"/>
      <name val="Calibri"/>
      <family val="2"/>
      <scheme val="minor"/>
    </font>
    <font>
      <b/>
      <sz val="14"/>
      <name val="Arial"/>
      <family val="2"/>
    </font>
    <font>
      <b/>
      <sz val="14"/>
      <color rgb="FF6B6764"/>
      <name val="Arial"/>
      <family val="2"/>
    </font>
    <font>
      <sz val="11"/>
      <name val="Arial"/>
      <family val="2"/>
    </font>
    <font>
      <b/>
      <sz val="11"/>
      <name val="Arial"/>
      <family val="2"/>
    </font>
    <font>
      <b/>
      <sz val="18"/>
      <color rgb="FF6B6764"/>
      <name val="Arial"/>
      <family val="2"/>
    </font>
    <font>
      <b/>
      <sz val="12"/>
      <color rgb="FF6B6764"/>
      <name val="Arial"/>
      <family val="2"/>
    </font>
    <font>
      <b/>
      <sz val="12"/>
      <color rgb="FFBF301A"/>
      <name val="Arial"/>
      <family val="2"/>
    </font>
    <font>
      <b/>
      <sz val="10.5"/>
      <color rgb="FFBF301A"/>
      <name val="Arial"/>
      <family val="2"/>
    </font>
    <font>
      <b/>
      <sz val="10.5"/>
      <name val="Arial"/>
      <family val="2"/>
    </font>
    <font>
      <b/>
      <u/>
      <sz val="12"/>
      <name val="Arial"/>
      <family val="2"/>
    </font>
    <font>
      <b/>
      <sz val="11"/>
      <color theme="1"/>
      <name val="Arial"/>
      <family val="2"/>
    </font>
    <font>
      <b/>
      <sz val="12"/>
      <color rgb="FF000000"/>
      <name val="Arial"/>
      <family val="2"/>
    </font>
    <font>
      <b/>
      <sz val="24"/>
      <color rgb="FF6B6764"/>
      <name val="Arial"/>
      <family val="2"/>
    </font>
    <font>
      <i/>
      <sz val="12"/>
      <name val="Arial"/>
      <family val="2"/>
    </font>
    <font>
      <b/>
      <sz val="11.5"/>
      <color theme="1"/>
      <name val="Arial"/>
      <family val="2"/>
    </font>
    <font>
      <sz val="10"/>
      <color theme="1"/>
      <name val="Calibri"/>
      <family val="2"/>
    </font>
  </fonts>
  <fills count="11">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E4E4E4"/>
        <bgColor indexed="64"/>
      </patternFill>
    </fill>
    <fill>
      <patternFill patternType="solid">
        <fgColor rgb="FF6B6764"/>
        <bgColor indexed="64"/>
      </patternFill>
    </fill>
    <fill>
      <patternFill patternType="solid">
        <fgColor rgb="FFBFBFBF"/>
        <bgColor indexed="64"/>
      </patternFill>
    </fill>
    <fill>
      <patternFill patternType="solid">
        <fgColor rgb="FFCDCDCD"/>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7">
    <xf numFmtId="0" fontId="0" fillId="0" borderId="0"/>
    <xf numFmtId="44" fontId="1"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44" fontId="1" fillId="0" borderId="0" applyFont="0" applyFill="0" applyBorder="0" applyAlignment="0" applyProtection="0"/>
    <xf numFmtId="44" fontId="9" fillId="0" borderId="0" applyFont="0" applyFill="0" applyBorder="0" applyAlignment="0" applyProtection="0"/>
  </cellStyleXfs>
  <cellXfs count="407">
    <xf numFmtId="0" fontId="0" fillId="0" borderId="0" xfId="0"/>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4" borderId="1" xfId="0" applyFont="1" applyFill="1" applyBorder="1" applyAlignment="1" applyProtection="1">
      <alignment horizontal="center" vertical="center" wrapText="1"/>
    </xf>
    <xf numFmtId="164" fontId="5" fillId="4" borderId="1" xfId="0" applyNumberFormat="1" applyFont="1" applyFill="1" applyBorder="1" applyAlignment="1" applyProtection="1">
      <alignment horizontal="center" vertical="center" wrapText="1"/>
    </xf>
    <xf numFmtId="164" fontId="5" fillId="0" borderId="1" xfId="1"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164" fontId="5" fillId="0" borderId="1" xfId="1" applyNumberFormat="1" applyFont="1" applyFill="1" applyBorder="1" applyAlignment="1" applyProtection="1">
      <alignment horizontal="center" vertical="center"/>
      <protection locked="0"/>
    </xf>
    <xf numFmtId="164" fontId="5" fillId="0" borderId="10" xfId="0" applyNumberFormat="1" applyFont="1" applyBorder="1" applyAlignment="1" applyProtection="1">
      <alignment horizontal="center" vertical="center" wrapText="1"/>
      <protection locked="0"/>
    </xf>
    <xf numFmtId="164" fontId="5" fillId="0" borderId="11"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64" fontId="5" fillId="0" borderId="14" xfId="0" applyNumberFormat="1" applyFont="1" applyBorder="1" applyAlignment="1" applyProtection="1">
      <alignment horizontal="center" vertical="center" wrapText="1"/>
      <protection locked="0"/>
    </xf>
    <xf numFmtId="164" fontId="5" fillId="0" borderId="15"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22" xfId="0" applyNumberFormat="1" applyFont="1" applyBorder="1" applyAlignment="1" applyProtection="1">
      <alignment horizontal="center" vertical="center" wrapText="1"/>
      <protection locked="0"/>
    </xf>
    <xf numFmtId="164" fontId="5" fillId="6" borderId="23" xfId="0" applyNumberFormat="1" applyFont="1" applyFill="1" applyBorder="1" applyAlignment="1" applyProtection="1">
      <alignment horizontal="center" vertical="center" wrapText="1"/>
      <protection locked="0"/>
    </xf>
    <xf numFmtId="164" fontId="5" fillId="0" borderId="23" xfId="0" applyNumberFormat="1" applyFont="1" applyBorder="1" applyAlignment="1" applyProtection="1">
      <alignment horizontal="center" vertical="center" wrapText="1"/>
      <protection locked="0"/>
    </xf>
    <xf numFmtId="164" fontId="5" fillId="6" borderId="15" xfId="0" applyNumberFormat="1" applyFont="1" applyFill="1" applyBorder="1" applyAlignment="1" applyProtection="1">
      <alignment horizontal="center" vertical="center" wrapText="1"/>
      <protection locked="0"/>
    </xf>
    <xf numFmtId="164" fontId="5" fillId="0" borderId="22" xfId="0" applyNumberFormat="1" applyFont="1" applyFill="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164" fontId="5" fillId="0" borderId="37" xfId="0" applyNumberFormat="1" applyFont="1" applyBorder="1" applyAlignment="1" applyProtection="1">
      <alignment horizontal="center" vertical="center" wrapText="1"/>
      <protection locked="0"/>
    </xf>
    <xf numFmtId="164" fontId="5" fillId="0" borderId="39" xfId="0" applyNumberFormat="1" applyFont="1" applyBorder="1" applyAlignment="1" applyProtection="1">
      <alignment horizontal="center" vertical="center" wrapText="1"/>
      <protection locked="0"/>
    </xf>
    <xf numFmtId="164" fontId="5" fillId="0" borderId="40"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5" fillId="0" borderId="0" xfId="0" applyFont="1" applyAlignment="1">
      <alignment horizontal="center" vertical="center" wrapText="1"/>
    </xf>
    <xf numFmtId="0" fontId="4" fillId="3" borderId="1"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4" fillId="3" borderId="31" xfId="0" applyFont="1" applyFill="1" applyBorder="1" applyAlignment="1" applyProtection="1">
      <alignment horizontal="center" vertical="center"/>
      <protection hidden="1"/>
    </xf>
    <xf numFmtId="0" fontId="5" fillId="0" borderId="31" xfId="0" applyFont="1" applyBorder="1" applyAlignment="1">
      <alignment horizontal="center" vertical="center"/>
    </xf>
    <xf numFmtId="0" fontId="5" fillId="0" borderId="31" xfId="0" applyFont="1" applyFill="1" applyBorder="1" applyAlignment="1">
      <alignment horizontal="center" vertical="center"/>
    </xf>
    <xf numFmtId="0" fontId="4" fillId="3" borderId="3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hidden="1"/>
    </xf>
    <xf numFmtId="164" fontId="5" fillId="0" borderId="1" xfId="1" applyNumberFormat="1" applyFont="1" applyBorder="1" applyAlignment="1" applyProtection="1">
      <alignment horizontal="center" vertical="center" wrapText="1"/>
      <protection locked="0"/>
    </xf>
    <xf numFmtId="0" fontId="5" fillId="0" borderId="0" xfId="0" applyFont="1" applyFill="1" applyAlignment="1">
      <alignment horizontal="center" vertical="center" wrapText="1"/>
    </xf>
    <xf numFmtId="0" fontId="7" fillId="0" borderId="1" xfId="0" applyFont="1" applyBorder="1" applyAlignment="1" applyProtection="1">
      <alignment horizontal="center" vertical="center" wrapText="1"/>
      <protection locked="0"/>
    </xf>
    <xf numFmtId="164" fontId="5" fillId="0" borderId="1" xfId="1"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hidden="1"/>
    </xf>
    <xf numFmtId="0" fontId="7"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xf>
    <xf numFmtId="0" fontId="7" fillId="0" borderId="0" xfId="0" applyFont="1" applyAlignment="1">
      <alignment horizontal="center" vertical="center" wrapText="1"/>
    </xf>
    <xf numFmtId="164" fontId="5" fillId="5" borderId="1" xfId="1" applyNumberFormat="1" applyFont="1" applyFill="1" applyBorder="1" applyAlignment="1" applyProtection="1">
      <alignment horizontal="center" vertical="center" wrapText="1"/>
      <protection locked="0"/>
    </xf>
    <xf numFmtId="0" fontId="6" fillId="6" borderId="0" xfId="0" applyFont="1" applyFill="1" applyAlignment="1" applyProtection="1">
      <alignment horizontal="center" vertical="center" wrapText="1"/>
      <protection locked="0"/>
    </xf>
    <xf numFmtId="164" fontId="5" fillId="0" borderId="0" xfId="0" applyNumberFormat="1" applyFont="1" applyAlignment="1">
      <alignment horizontal="center" vertical="center" wrapText="1"/>
    </xf>
    <xf numFmtId="164" fontId="5" fillId="0" borderId="1" xfId="0" applyNumberFormat="1" applyFont="1" applyBorder="1" applyAlignment="1">
      <alignment horizontal="center" vertical="center" wrapText="1"/>
    </xf>
    <xf numFmtId="164" fontId="5" fillId="4" borderId="1" xfId="1" applyNumberFormat="1" applyFont="1" applyFill="1" applyBorder="1" applyAlignment="1">
      <alignment horizontal="center" vertical="center" wrapText="1"/>
    </xf>
    <xf numFmtId="164" fontId="5" fillId="6" borderId="1" xfId="1" applyNumberFormat="1" applyFont="1" applyFill="1" applyBorder="1" applyAlignment="1">
      <alignment horizontal="center" vertical="center" wrapText="1"/>
    </xf>
    <xf numFmtId="164" fontId="5" fillId="0" borderId="0" xfId="0" applyNumberFormat="1" applyFont="1" applyAlignment="1" applyProtection="1">
      <alignment horizontal="center" vertical="center" wrapText="1"/>
    </xf>
    <xf numFmtId="164" fontId="5"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164" fontId="5" fillId="4" borderId="31" xfId="1" applyNumberFormat="1" applyFont="1" applyFill="1" applyBorder="1" applyAlignment="1">
      <alignment horizontal="center" vertical="center" wrapText="1"/>
    </xf>
    <xf numFmtId="0" fontId="5" fillId="0" borderId="10" xfId="0" applyFont="1" applyBorder="1" applyAlignment="1" applyProtection="1">
      <alignment horizontal="left" vertical="center" wrapText="1"/>
      <protection locked="0"/>
    </xf>
    <xf numFmtId="0" fontId="14" fillId="0" borderId="4"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Fill="1" applyBorder="1" applyAlignment="1">
      <alignment horizontal="center" vertical="center" wrapText="1"/>
    </xf>
    <xf numFmtId="0" fontId="18" fillId="0" borderId="0" xfId="0" applyFont="1"/>
    <xf numFmtId="0" fontId="14" fillId="0" borderId="19" xfId="0" applyFont="1" applyFill="1" applyBorder="1" applyAlignment="1">
      <alignment horizontal="center" vertical="center" wrapText="1"/>
    </xf>
    <xf numFmtId="0" fontId="0" fillId="0" borderId="0" xfId="0" applyFont="1"/>
    <xf numFmtId="0" fontId="14" fillId="6" borderId="4"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0" fillId="6" borderId="0" xfId="0" applyFill="1"/>
    <xf numFmtId="0" fontId="7" fillId="0" borderId="0" xfId="0" applyFont="1" applyAlignment="1">
      <alignment vertical="center" wrapText="1"/>
    </xf>
    <xf numFmtId="0" fontId="4" fillId="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31" xfId="0" applyFont="1" applyBorder="1" applyAlignment="1">
      <alignment horizontal="center" vertical="center" wrapText="1"/>
    </xf>
    <xf numFmtId="0" fontId="2" fillId="10" borderId="1" xfId="0" applyFont="1" applyFill="1" applyBorder="1" applyAlignment="1">
      <alignment horizontal="center" vertical="center" wrapText="1"/>
    </xf>
    <xf numFmtId="164" fontId="2" fillId="10" borderId="1"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164" fontId="5" fillId="6" borderId="0" xfId="0" applyNumberFormat="1" applyFont="1" applyFill="1" applyBorder="1" applyAlignment="1">
      <alignment horizontal="center" vertical="center" wrapText="1"/>
    </xf>
    <xf numFmtId="164" fontId="5" fillId="6" borderId="0" xfId="0" applyNumberFormat="1" applyFont="1" applyFill="1" applyBorder="1" applyAlignment="1">
      <alignment horizontal="center" vertical="center"/>
    </xf>
    <xf numFmtId="0" fontId="5" fillId="6"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0" fontId="0" fillId="0" borderId="0" xfId="0" applyAlignment="1">
      <alignment vertical="center"/>
    </xf>
    <xf numFmtId="0" fontId="10" fillId="7" borderId="17" xfId="2" applyFont="1" applyFill="1" applyBorder="1" applyAlignment="1">
      <alignment horizontal="center" vertical="center" wrapText="1"/>
    </xf>
    <xf numFmtId="0" fontId="10" fillId="7" borderId="18" xfId="2" applyFont="1" applyFill="1" applyBorder="1" applyAlignment="1">
      <alignment horizontal="center" vertical="center" wrapText="1"/>
    </xf>
    <xf numFmtId="0" fontId="19" fillId="6" borderId="34" xfId="2" applyFont="1" applyFill="1" applyBorder="1" applyAlignment="1">
      <alignment horizontal="center" vertical="center"/>
    </xf>
    <xf numFmtId="0" fontId="2" fillId="6" borderId="34"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0" xfId="0" applyFont="1" applyFill="1" applyBorder="1" applyAlignment="1" applyProtection="1">
      <alignment horizontal="center" vertical="center" wrapText="1"/>
    </xf>
    <xf numFmtId="0" fontId="3" fillId="6" borderId="0" xfId="0" applyFont="1" applyFill="1" applyAlignment="1">
      <alignment horizontal="center" vertical="center" wrapText="1"/>
    </xf>
    <xf numFmtId="164" fontId="2" fillId="6" borderId="0" xfId="0" applyNumberFormat="1" applyFont="1" applyFill="1" applyBorder="1" applyAlignment="1" applyProtection="1">
      <alignment horizontal="center" vertical="center" wrapText="1"/>
    </xf>
    <xf numFmtId="0" fontId="5" fillId="6" borderId="0" xfId="0" applyFont="1" applyFill="1" applyAlignment="1" applyProtection="1">
      <alignment wrapText="1"/>
      <protection locked="0"/>
    </xf>
    <xf numFmtId="0" fontId="5" fillId="6" borderId="0" xfId="0" applyFont="1" applyFill="1" applyProtection="1">
      <protection locked="0"/>
    </xf>
    <xf numFmtId="0" fontId="5" fillId="6" borderId="0" xfId="0" applyFont="1" applyFill="1" applyAlignment="1" applyProtection="1">
      <alignment horizontal="center" vertical="center" wrapText="1"/>
      <protection locked="0"/>
    </xf>
    <xf numFmtId="0" fontId="7" fillId="6" borderId="0" xfId="0" applyFont="1" applyFill="1" applyAlignment="1" applyProtection="1">
      <alignment horizontal="center" vertical="center" wrapText="1"/>
      <protection locked="0"/>
    </xf>
    <xf numFmtId="0" fontId="7" fillId="6" borderId="0" xfId="0" applyFont="1" applyFill="1" applyAlignment="1" applyProtection="1">
      <alignment wrapText="1"/>
      <protection locked="0"/>
    </xf>
    <xf numFmtId="0" fontId="3" fillId="6" borderId="0" xfId="0" applyFont="1" applyFill="1" applyAlignment="1" applyProtection="1">
      <alignment horizontal="center" vertical="center" wrapText="1"/>
      <protection locked="0"/>
    </xf>
    <xf numFmtId="0" fontId="3" fillId="6" borderId="0" xfId="0" applyFont="1" applyFill="1" applyAlignment="1" applyProtection="1">
      <alignment wrapText="1"/>
      <protection locked="0"/>
    </xf>
    <xf numFmtId="0" fontId="3" fillId="6" borderId="0" xfId="0" applyFont="1" applyFill="1" applyProtection="1">
      <protection locked="0"/>
    </xf>
    <xf numFmtId="0" fontId="22" fillId="7" borderId="19" xfId="2" applyFont="1" applyFill="1" applyBorder="1" applyAlignment="1">
      <alignment horizontal="center" vertical="center"/>
    </xf>
    <xf numFmtId="0" fontId="29" fillId="7" borderId="41" xfId="0" applyFont="1" applyFill="1" applyBorder="1" applyAlignment="1" applyProtection="1">
      <alignment vertical="center" wrapText="1"/>
    </xf>
    <xf numFmtId="0" fontId="29" fillId="7" borderId="12" xfId="0" applyFont="1" applyFill="1" applyBorder="1" applyAlignment="1" applyProtection="1">
      <alignment vertical="center" wrapText="1"/>
    </xf>
    <xf numFmtId="0" fontId="22" fillId="7" borderId="12" xfId="0" applyFont="1" applyFill="1" applyBorder="1" applyAlignment="1" applyProtection="1">
      <alignment horizontal="justify" vertical="center" wrapText="1"/>
    </xf>
    <xf numFmtId="0" fontId="22" fillId="7" borderId="24" xfId="0" applyFont="1" applyFill="1" applyBorder="1" applyAlignment="1" applyProtection="1">
      <alignment horizontal="justify" vertical="center" wrapText="1"/>
    </xf>
    <xf numFmtId="0" fontId="22" fillId="7" borderId="36" xfId="0" applyFont="1" applyFill="1" applyBorder="1" applyAlignment="1" applyProtection="1">
      <alignment horizontal="justify" vertical="center" wrapText="1"/>
    </xf>
    <xf numFmtId="0" fontId="22" fillId="7" borderId="1" xfId="0" applyFont="1" applyFill="1" applyBorder="1" applyAlignment="1" applyProtection="1">
      <alignment horizontal="justify" vertical="center" wrapText="1"/>
    </xf>
    <xf numFmtId="164" fontId="5" fillId="0" borderId="10" xfId="0" applyNumberFormat="1" applyFont="1" applyBorder="1" applyAlignment="1" applyProtection="1">
      <alignment horizontal="right" vertical="center" wrapText="1"/>
      <protection locked="0"/>
    </xf>
    <xf numFmtId="0" fontId="7" fillId="6" borderId="0" xfId="0" applyFont="1" applyFill="1" applyBorder="1" applyAlignment="1" applyProtection="1">
      <alignment horizontal="justify" vertical="center" wrapText="1"/>
    </xf>
    <xf numFmtId="164" fontId="5" fillId="6" borderId="0" xfId="0" applyNumberFormat="1"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0" xfId="0" applyFont="1" applyFill="1" applyBorder="1" applyProtection="1">
      <protection locked="0"/>
    </xf>
    <xf numFmtId="0" fontId="5" fillId="6" borderId="0" xfId="0" applyFont="1" applyFill="1" applyBorder="1" applyAlignment="1" applyProtection="1">
      <alignment wrapText="1"/>
      <protection locked="0"/>
    </xf>
    <xf numFmtId="0" fontId="0" fillId="6" borderId="0" xfId="0" applyFill="1" applyBorder="1"/>
    <xf numFmtId="0" fontId="22" fillId="7" borderId="38" xfId="0" applyFont="1" applyFill="1" applyBorder="1" applyAlignment="1" applyProtection="1">
      <alignment horizontal="justify" vertical="center" wrapText="1"/>
    </xf>
    <xf numFmtId="0" fontId="5" fillId="0" borderId="37" xfId="0" applyFont="1" applyFill="1" applyBorder="1" applyAlignment="1" applyProtection="1">
      <alignment horizontal="center" vertical="center" wrapText="1"/>
      <protection locked="0"/>
    </xf>
    <xf numFmtId="164" fontId="17" fillId="0" borderId="30" xfId="0" applyNumberFormat="1" applyFont="1" applyBorder="1" applyAlignment="1" applyProtection="1">
      <alignment horizontal="center" vertical="center" wrapText="1"/>
      <protection locked="0"/>
    </xf>
    <xf numFmtId="164" fontId="17" fillId="6" borderId="33" xfId="0" applyNumberFormat="1" applyFont="1" applyFill="1" applyBorder="1" applyAlignment="1" applyProtection="1">
      <alignment horizontal="center" vertical="center" wrapText="1"/>
      <protection locked="0"/>
    </xf>
    <xf numFmtId="164" fontId="17" fillId="6" borderId="30" xfId="0" applyNumberFormat="1" applyFont="1" applyFill="1" applyBorder="1" applyAlignment="1" applyProtection="1">
      <alignment horizontal="center" vertical="center" wrapText="1"/>
      <protection locked="0"/>
    </xf>
    <xf numFmtId="164" fontId="17" fillId="0" borderId="33" xfId="0" applyNumberFormat="1" applyFont="1" applyBorder="1" applyAlignment="1" applyProtection="1">
      <alignment horizontal="center" vertical="center" wrapText="1"/>
      <protection locked="0"/>
    </xf>
    <xf numFmtId="164" fontId="17" fillId="0" borderId="10" xfId="0" applyNumberFormat="1" applyFont="1" applyBorder="1" applyAlignment="1" applyProtection="1">
      <alignment horizontal="center" vertical="center" wrapText="1"/>
      <protection locked="0"/>
    </xf>
    <xf numFmtId="164" fontId="17" fillId="0" borderId="11" xfId="0" applyNumberFormat="1" applyFont="1" applyBorder="1" applyAlignment="1" applyProtection="1">
      <alignment horizontal="center" vertical="center" wrapText="1"/>
      <protection locked="0"/>
    </xf>
    <xf numFmtId="164" fontId="5" fillId="8" borderId="10" xfId="0" applyNumberFormat="1" applyFont="1" applyFill="1" applyBorder="1" applyAlignment="1" applyProtection="1">
      <alignment horizontal="center" vertical="center" wrapText="1"/>
      <protection locked="0"/>
    </xf>
    <xf numFmtId="164" fontId="5" fillId="8" borderId="11" xfId="0" applyNumberFormat="1" applyFont="1" applyFill="1" applyBorder="1" applyAlignment="1" applyProtection="1">
      <alignment horizontal="center" vertical="center" wrapText="1"/>
      <protection locked="0"/>
    </xf>
    <xf numFmtId="164" fontId="17" fillId="8" borderId="10" xfId="0" applyNumberFormat="1" applyFont="1" applyFill="1" applyBorder="1" applyAlignment="1" applyProtection="1">
      <alignment horizontal="center" vertical="center" wrapText="1"/>
      <protection locked="0"/>
    </xf>
    <xf numFmtId="164" fontId="17" fillId="8" borderId="11" xfId="0" applyNumberFormat="1" applyFont="1" applyFill="1" applyBorder="1" applyAlignment="1" applyProtection="1">
      <alignment horizontal="center" vertical="center" wrapText="1"/>
      <protection locked="0"/>
    </xf>
    <xf numFmtId="0" fontId="5" fillId="8" borderId="10" xfId="0" applyFont="1" applyFill="1" applyBorder="1" applyAlignment="1" applyProtection="1">
      <alignment horizontal="center" vertical="center" wrapText="1"/>
      <protection locked="0"/>
    </xf>
    <xf numFmtId="164" fontId="5" fillId="8" borderId="40" xfId="0" applyNumberFormat="1" applyFont="1" applyFill="1" applyBorder="1" applyAlignment="1" applyProtection="1">
      <alignment horizontal="center" vertical="center" wrapText="1"/>
      <protection locked="0"/>
    </xf>
    <xf numFmtId="0" fontId="5" fillId="8" borderId="37" xfId="0" applyFont="1" applyFill="1" applyBorder="1" applyAlignment="1" applyProtection="1">
      <alignment horizontal="center" vertical="center" wrapText="1"/>
      <protection locked="0"/>
    </xf>
    <xf numFmtId="164" fontId="5" fillId="8" borderId="2" xfId="0" applyNumberFormat="1" applyFont="1" applyFill="1" applyBorder="1" applyAlignment="1" applyProtection="1">
      <alignment horizontal="center" vertical="center" wrapText="1"/>
      <protection locked="0"/>
    </xf>
    <xf numFmtId="164" fontId="5" fillId="8" borderId="43" xfId="0" applyNumberFormat="1"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0" fontId="10" fillId="7" borderId="7" xfId="2" applyFont="1" applyFill="1" applyBorder="1" applyAlignment="1">
      <alignment horizontal="center" vertical="center" wrapText="1"/>
    </xf>
    <xf numFmtId="0" fontId="10" fillId="7" borderId="16" xfId="0" applyFont="1" applyFill="1" applyBorder="1" applyAlignment="1" applyProtection="1">
      <alignment horizontal="left" vertical="center" wrapText="1"/>
    </xf>
    <xf numFmtId="0" fontId="10" fillId="7" borderId="21" xfId="0" applyFont="1" applyFill="1" applyBorder="1" applyAlignment="1" applyProtection="1">
      <alignment horizontal="left" vertical="center" wrapText="1"/>
    </xf>
    <xf numFmtId="0" fontId="10" fillId="7" borderId="24" xfId="0" applyFont="1" applyFill="1" applyBorder="1" applyAlignment="1" applyProtection="1">
      <alignment horizontal="left" vertical="center" wrapText="1"/>
    </xf>
    <xf numFmtId="0" fontId="10" fillId="7" borderId="19" xfId="2" applyFont="1" applyFill="1" applyBorder="1" applyAlignment="1">
      <alignment horizontal="center" vertical="center" wrapText="1"/>
    </xf>
    <xf numFmtId="0" fontId="10" fillId="7" borderId="20" xfId="2" applyFont="1" applyFill="1" applyBorder="1" applyAlignment="1">
      <alignment horizontal="center" vertical="center" wrapText="1"/>
    </xf>
    <xf numFmtId="0" fontId="8" fillId="6" borderId="0" xfId="0" applyFont="1" applyFill="1" applyBorder="1" applyAlignment="1" applyProtection="1">
      <alignment vertical="center"/>
      <protection locked="0"/>
    </xf>
    <xf numFmtId="0" fontId="30" fillId="7" borderId="39" xfId="0" applyFont="1" applyFill="1" applyBorder="1" applyAlignment="1" applyProtection="1">
      <alignment horizontal="left" vertical="center" wrapText="1"/>
      <protection locked="0"/>
    </xf>
    <xf numFmtId="0" fontId="5" fillId="6" borderId="0" xfId="0" applyFont="1" applyFill="1" applyAlignment="1" applyProtection="1">
      <alignment vertical="center"/>
      <protection locked="0"/>
    </xf>
    <xf numFmtId="0" fontId="10" fillId="6" borderId="35" xfId="2" applyFont="1" applyFill="1" applyBorder="1" applyAlignment="1">
      <alignment horizontal="center" vertical="center"/>
    </xf>
    <xf numFmtId="0" fontId="10" fillId="7" borderId="0" xfId="2" applyFont="1" applyFill="1" applyAlignment="1">
      <alignment horizontal="center" vertical="center" wrapText="1"/>
    </xf>
    <xf numFmtId="0" fontId="5" fillId="7" borderId="21" xfId="0" applyFont="1" applyFill="1" applyBorder="1" applyAlignment="1" applyProtection="1">
      <alignment vertical="center"/>
    </xf>
    <xf numFmtId="0" fontId="5" fillId="7" borderId="12" xfId="0" applyFont="1" applyFill="1" applyBorder="1" applyAlignment="1" applyProtection="1">
      <alignment vertical="center"/>
    </xf>
    <xf numFmtId="0" fontId="5" fillId="7" borderId="13" xfId="0" applyFont="1" applyFill="1" applyBorder="1" applyAlignment="1" applyProtection="1">
      <alignment vertical="center"/>
    </xf>
    <xf numFmtId="0" fontId="10" fillId="7" borderId="28" xfId="2" applyFont="1" applyFill="1" applyBorder="1" applyAlignment="1">
      <alignment horizontal="center" vertical="center" wrapText="1"/>
    </xf>
    <xf numFmtId="0" fontId="10" fillId="7" borderId="29" xfId="2" applyFont="1" applyFill="1" applyBorder="1" applyAlignment="1">
      <alignment horizontal="center" vertical="center" wrapText="1"/>
    </xf>
    <xf numFmtId="0" fontId="10" fillId="7" borderId="27" xfId="2" applyFont="1" applyFill="1" applyBorder="1" applyAlignment="1">
      <alignment horizontal="center" vertical="center" wrapText="1"/>
    </xf>
    <xf numFmtId="0" fontId="10" fillId="7" borderId="26" xfId="2" applyFont="1" applyFill="1" applyBorder="1" applyAlignment="1">
      <alignment horizontal="center" vertical="center" wrapText="1"/>
    </xf>
    <xf numFmtId="0" fontId="10" fillId="7" borderId="6" xfId="2" applyFont="1" applyFill="1" applyBorder="1" applyAlignment="1">
      <alignment horizontal="center" vertical="center" wrapText="1"/>
    </xf>
    <xf numFmtId="164" fontId="5" fillId="0" borderId="30" xfId="0" applyNumberFormat="1" applyFont="1" applyBorder="1" applyAlignment="1" applyProtection="1">
      <alignment horizontal="right" vertical="center" wrapText="1"/>
      <protection locked="0"/>
    </xf>
    <xf numFmtId="164" fontId="5" fillId="0" borderId="31" xfId="0" applyNumberFormat="1" applyFont="1" applyBorder="1" applyAlignment="1" applyProtection="1">
      <alignment horizontal="right" vertical="center" wrapText="1"/>
      <protection locked="0"/>
    </xf>
    <xf numFmtId="164" fontId="5" fillId="0" borderId="32" xfId="0" applyNumberFormat="1" applyFont="1" applyBorder="1" applyAlignment="1" applyProtection="1">
      <alignment horizontal="right" vertical="center" wrapText="1"/>
      <protection locked="0"/>
    </xf>
    <xf numFmtId="44" fontId="5" fillId="0" borderId="31" xfId="0" applyNumberFormat="1" applyFont="1" applyBorder="1" applyAlignment="1" applyProtection="1">
      <alignment horizontal="right" vertical="center" wrapText="1"/>
      <protection locked="0"/>
    </xf>
    <xf numFmtId="44" fontId="5" fillId="6" borderId="31" xfId="0" applyNumberFormat="1" applyFont="1" applyFill="1" applyBorder="1" applyAlignment="1" applyProtection="1">
      <alignment horizontal="right" vertical="center" wrapText="1"/>
      <protection locked="0"/>
    </xf>
    <xf numFmtId="44" fontId="5" fillId="6" borderId="32" xfId="0" applyNumberFormat="1" applyFont="1" applyFill="1" applyBorder="1" applyAlignment="1" applyProtection="1">
      <alignment horizontal="right" vertical="center" wrapText="1"/>
      <protection locked="0"/>
    </xf>
    <xf numFmtId="164" fontId="5" fillId="6" borderId="30" xfId="0" applyNumberFormat="1" applyFont="1" applyFill="1" applyBorder="1" applyAlignment="1" applyProtection="1">
      <alignment horizontal="right" vertical="center" wrapText="1"/>
      <protection locked="0"/>
    </xf>
    <xf numFmtId="164" fontId="5" fillId="6" borderId="31" xfId="0" applyNumberFormat="1" applyFont="1" applyFill="1" applyBorder="1" applyAlignment="1" applyProtection="1">
      <alignment horizontal="right" vertical="center" wrapText="1"/>
      <protection locked="0"/>
    </xf>
    <xf numFmtId="164" fontId="5" fillId="6" borderId="32" xfId="0" applyNumberFormat="1" applyFont="1" applyFill="1" applyBorder="1" applyAlignment="1" applyProtection="1">
      <alignment horizontal="right" vertical="center" wrapText="1"/>
      <protection locked="0"/>
    </xf>
    <xf numFmtId="164" fontId="5" fillId="6" borderId="22" xfId="0" applyNumberFormat="1" applyFont="1" applyFill="1" applyBorder="1" applyAlignment="1" applyProtection="1">
      <alignment horizontal="right" vertical="center" wrapText="1"/>
      <protection locked="0"/>
    </xf>
    <xf numFmtId="164" fontId="5" fillId="6" borderId="47" xfId="0" applyNumberFormat="1" applyFont="1" applyFill="1" applyBorder="1" applyAlignment="1" applyProtection="1">
      <alignment horizontal="right" vertical="center" wrapText="1"/>
      <protection locked="0"/>
    </xf>
    <xf numFmtId="164" fontId="5" fillId="6" borderId="23" xfId="0" applyNumberFormat="1" applyFont="1" applyFill="1" applyBorder="1" applyAlignment="1" applyProtection="1">
      <alignment horizontal="right" vertical="center" wrapText="1"/>
      <protection locked="0"/>
    </xf>
    <xf numFmtId="164" fontId="5" fillId="0" borderId="1" xfId="0" applyNumberFormat="1" applyFont="1" applyBorder="1" applyAlignment="1" applyProtection="1">
      <alignment horizontal="right" vertical="center" wrapText="1"/>
      <protection locked="0"/>
    </xf>
    <xf numFmtId="164" fontId="5" fillId="0" borderId="36" xfId="0" applyNumberFormat="1" applyFont="1" applyBorder="1" applyAlignment="1" applyProtection="1">
      <alignment horizontal="right" vertical="center" wrapText="1"/>
      <protection locked="0"/>
    </xf>
    <xf numFmtId="44" fontId="5" fillId="0" borderId="1" xfId="0" applyNumberFormat="1" applyFont="1" applyBorder="1" applyAlignment="1" applyProtection="1">
      <alignment horizontal="right" vertical="center" wrapText="1"/>
      <protection locked="0"/>
    </xf>
    <xf numFmtId="44" fontId="7" fillId="6" borderId="1" xfId="3" applyFont="1" applyFill="1" applyBorder="1" applyAlignment="1" applyProtection="1">
      <alignment horizontal="right" vertical="center" wrapText="1"/>
      <protection locked="0"/>
    </xf>
    <xf numFmtId="44" fontId="5" fillId="6" borderId="1" xfId="0" applyNumberFormat="1" applyFont="1" applyFill="1" applyBorder="1" applyAlignment="1" applyProtection="1">
      <alignment horizontal="right" vertical="center" wrapText="1"/>
      <protection locked="0"/>
    </xf>
    <xf numFmtId="44" fontId="7" fillId="6" borderId="1" xfId="3" applyFont="1" applyFill="1" applyBorder="1" applyAlignment="1" applyProtection="1">
      <alignment horizontal="right" wrapText="1"/>
      <protection locked="0"/>
    </xf>
    <xf numFmtId="44" fontId="5" fillId="6" borderId="36" xfId="0" applyNumberFormat="1" applyFont="1" applyFill="1" applyBorder="1" applyAlignment="1" applyProtection="1">
      <alignment horizontal="right" vertical="center" wrapText="1"/>
      <protection locked="0"/>
    </xf>
    <xf numFmtId="164" fontId="5" fillId="6" borderId="10" xfId="0" applyNumberFormat="1" applyFont="1" applyFill="1" applyBorder="1" applyAlignment="1" applyProtection="1">
      <alignment horizontal="right" vertical="center" wrapText="1"/>
      <protection locked="0"/>
    </xf>
    <xf numFmtId="164" fontId="5" fillId="6" borderId="1" xfId="0" applyNumberFormat="1" applyFont="1" applyFill="1" applyBorder="1" applyAlignment="1" applyProtection="1">
      <alignment horizontal="right" vertical="center" wrapText="1"/>
      <protection locked="0"/>
    </xf>
    <xf numFmtId="164" fontId="5" fillId="6" borderId="36" xfId="0" applyNumberFormat="1" applyFont="1" applyFill="1" applyBorder="1" applyAlignment="1" applyProtection="1">
      <alignment horizontal="right" vertical="center" wrapText="1"/>
      <protection locked="0"/>
    </xf>
    <xf numFmtId="164" fontId="5" fillId="6" borderId="11" xfId="0" applyNumberFormat="1" applyFont="1" applyFill="1" applyBorder="1" applyAlignment="1" applyProtection="1">
      <alignment horizontal="right" vertical="center" wrapText="1"/>
      <protection locked="0"/>
    </xf>
    <xf numFmtId="164" fontId="5" fillId="0" borderId="37" xfId="0" applyNumberFormat="1" applyFont="1" applyBorder="1" applyAlignment="1" applyProtection="1">
      <alignment horizontal="right" vertical="center" wrapText="1"/>
      <protection locked="0"/>
    </xf>
    <xf numFmtId="164" fontId="5" fillId="0" borderId="38" xfId="0" applyNumberFormat="1" applyFont="1" applyBorder="1" applyAlignment="1" applyProtection="1">
      <alignment horizontal="right" vertical="center" wrapText="1"/>
      <protection locked="0"/>
    </xf>
    <xf numFmtId="164" fontId="5" fillId="0" borderId="39" xfId="0" applyNumberFormat="1" applyFont="1" applyBorder="1" applyAlignment="1" applyProtection="1">
      <alignment horizontal="right" vertical="center" wrapText="1"/>
      <protection locked="0"/>
    </xf>
    <xf numFmtId="44" fontId="5" fillId="0" borderId="38" xfId="0" applyNumberFormat="1" applyFont="1" applyBorder="1" applyAlignment="1" applyProtection="1">
      <alignment horizontal="right" vertical="center" wrapText="1"/>
      <protection locked="0"/>
    </xf>
    <xf numFmtId="44" fontId="7" fillId="6" borderId="38" xfId="3" applyFont="1" applyFill="1" applyBorder="1" applyAlignment="1" applyProtection="1">
      <alignment horizontal="right" vertical="center" wrapText="1"/>
      <protection locked="0"/>
    </xf>
    <xf numFmtId="44" fontId="5" fillId="6" borderId="38" xfId="0" applyNumberFormat="1" applyFont="1" applyFill="1" applyBorder="1" applyAlignment="1" applyProtection="1">
      <alignment horizontal="right" vertical="center" wrapText="1"/>
      <protection locked="0"/>
    </xf>
    <xf numFmtId="44" fontId="7" fillId="6" borderId="38" xfId="3" applyFont="1" applyFill="1" applyBorder="1" applyAlignment="1" applyProtection="1">
      <alignment horizontal="right" wrapText="1"/>
      <protection locked="0"/>
    </xf>
    <xf numFmtId="44" fontId="5" fillId="6" borderId="39" xfId="0" applyNumberFormat="1" applyFont="1" applyFill="1" applyBorder="1" applyAlignment="1" applyProtection="1">
      <alignment horizontal="right" vertical="center" wrapText="1"/>
      <protection locked="0"/>
    </xf>
    <xf numFmtId="164" fontId="5" fillId="6" borderId="37" xfId="0" applyNumberFormat="1" applyFont="1" applyFill="1" applyBorder="1" applyAlignment="1" applyProtection="1">
      <alignment horizontal="right" vertical="center" wrapText="1"/>
      <protection locked="0"/>
    </xf>
    <xf numFmtId="164" fontId="5" fillId="6" borderId="38" xfId="0" applyNumberFormat="1" applyFont="1" applyFill="1" applyBorder="1" applyAlignment="1" applyProtection="1">
      <alignment horizontal="right" vertical="center" wrapText="1"/>
      <protection locked="0"/>
    </xf>
    <xf numFmtId="164" fontId="5" fillId="6" borderId="39" xfId="0" applyNumberFormat="1" applyFont="1" applyFill="1" applyBorder="1" applyAlignment="1" applyProtection="1">
      <alignment horizontal="right" vertical="center" wrapText="1"/>
      <protection locked="0"/>
    </xf>
    <xf numFmtId="164" fontId="5" fillId="6" borderId="40" xfId="0" applyNumberFormat="1" applyFont="1" applyFill="1" applyBorder="1" applyAlignment="1" applyProtection="1">
      <alignment horizontal="right" vertical="center" wrapText="1"/>
      <protection locked="0"/>
    </xf>
    <xf numFmtId="0" fontId="10" fillId="6" borderId="0" xfId="2" applyFont="1" applyFill="1" applyBorder="1" applyAlignment="1">
      <alignment horizontal="center" vertical="center" wrapText="1"/>
    </xf>
    <xf numFmtId="0" fontId="0" fillId="6" borderId="0" xfId="0" applyFill="1" applyAlignment="1">
      <alignment wrapText="1"/>
    </xf>
    <xf numFmtId="10" fontId="7" fillId="6" borderId="10" xfId="4" applyNumberFormat="1" applyFont="1" applyFill="1" applyBorder="1" applyAlignment="1" applyProtection="1">
      <alignment horizontal="center" wrapText="1"/>
      <protection locked="0"/>
    </xf>
    <xf numFmtId="0" fontId="7" fillId="6" borderId="11" xfId="4" applyFont="1" applyFill="1" applyBorder="1" applyAlignment="1" applyProtection="1">
      <alignment horizontal="center" vertical="center" wrapText="1"/>
      <protection locked="0"/>
    </xf>
    <xf numFmtId="10" fontId="7" fillId="6" borderId="10" xfId="4" applyNumberFormat="1" applyFont="1" applyFill="1" applyBorder="1" applyAlignment="1" applyProtection="1">
      <alignment horizontal="center" vertical="center" wrapText="1"/>
      <protection locked="0"/>
    </xf>
    <xf numFmtId="9" fontId="7" fillId="6" borderId="11" xfId="4" applyNumberFormat="1" applyFont="1" applyFill="1" applyBorder="1" applyAlignment="1" applyProtection="1">
      <alignment horizontal="center" vertical="center" wrapText="1"/>
      <protection locked="0"/>
    </xf>
    <xf numFmtId="8" fontId="7" fillId="6" borderId="10" xfId="4" applyNumberFormat="1" applyFont="1" applyFill="1" applyBorder="1" applyAlignment="1" applyProtection="1">
      <alignment horizontal="center" vertical="center" wrapText="1"/>
      <protection locked="0"/>
    </xf>
    <xf numFmtId="0" fontId="6" fillId="6" borderId="0" xfId="0" applyFont="1" applyFill="1" applyAlignment="1" applyProtection="1">
      <alignment horizontal="left" vertical="center" wrapText="1"/>
      <protection locked="0"/>
    </xf>
    <xf numFmtId="0" fontId="6" fillId="6" borderId="0" xfId="0" applyFont="1" applyFill="1" applyAlignment="1">
      <alignment horizontal="center" vertical="center" wrapText="1"/>
    </xf>
    <xf numFmtId="0" fontId="6" fillId="6" borderId="0" xfId="0" applyFont="1" applyFill="1" applyAlignment="1">
      <alignment horizontal="left" wrapText="1"/>
    </xf>
    <xf numFmtId="9" fontId="7" fillId="6" borderId="10" xfId="0" applyNumberFormat="1" applyFont="1" applyFill="1" applyBorder="1" applyAlignment="1">
      <alignment horizontal="center" vertical="center" wrapText="1"/>
    </xf>
    <xf numFmtId="10" fontId="7" fillId="6" borderId="14" xfId="4" applyNumberFormat="1" applyFont="1" applyFill="1" applyBorder="1" applyAlignment="1" applyProtection="1">
      <alignment horizontal="center" vertical="center" wrapText="1"/>
      <protection locked="0"/>
    </xf>
    <xf numFmtId="0" fontId="7" fillId="6" borderId="15" xfId="4" applyFont="1" applyFill="1" applyBorder="1" applyAlignment="1" applyProtection="1">
      <alignment horizontal="center" vertical="center" wrapText="1"/>
      <protection locked="0"/>
    </xf>
    <xf numFmtId="0" fontId="5" fillId="6" borderId="0" xfId="0" applyFont="1" applyFill="1" applyAlignment="1">
      <alignment wrapText="1"/>
    </xf>
    <xf numFmtId="0" fontId="7" fillId="6" borderId="0" xfId="0" applyFont="1" applyFill="1" applyAlignment="1">
      <alignment wrapText="1"/>
    </xf>
    <xf numFmtId="0" fontId="6" fillId="6" borderId="0" xfId="0" applyFont="1" applyFill="1" applyAlignment="1">
      <alignment wrapText="1"/>
    </xf>
    <xf numFmtId="0" fontId="5" fillId="6" borderId="0" xfId="0" applyFont="1" applyFill="1" applyBorder="1" applyAlignment="1">
      <alignment wrapText="1"/>
    </xf>
    <xf numFmtId="10" fontId="7" fillId="6" borderId="0" xfId="4" applyNumberFormat="1" applyFont="1" applyFill="1" applyBorder="1" applyAlignment="1" applyProtection="1">
      <alignment horizontal="center" vertical="center" wrapText="1"/>
      <protection locked="0"/>
    </xf>
    <xf numFmtId="9" fontId="7" fillId="6" borderId="0" xfId="4" applyNumberFormat="1" applyFont="1" applyFill="1" applyBorder="1" applyAlignment="1" applyProtection="1">
      <alignment horizontal="center" vertical="center" wrapText="1"/>
      <protection locked="0"/>
    </xf>
    <xf numFmtId="0" fontId="17" fillId="6" borderId="0" xfId="0" applyFont="1" applyFill="1" applyAlignment="1">
      <alignment wrapText="1"/>
    </xf>
    <xf numFmtId="0" fontId="21" fillId="6" borderId="0" xfId="0" applyFont="1" applyFill="1" applyAlignment="1">
      <alignment wrapText="1"/>
    </xf>
    <xf numFmtId="0" fontId="10" fillId="7" borderId="3" xfId="2" applyFont="1" applyFill="1" applyBorder="1" applyAlignment="1">
      <alignment horizontal="center" vertical="center" wrapText="1"/>
    </xf>
    <xf numFmtId="0" fontId="5" fillId="7" borderId="12" xfId="0" applyFont="1" applyFill="1" applyBorder="1" applyAlignment="1" applyProtection="1">
      <alignment vertical="top" wrapText="1"/>
    </xf>
    <xf numFmtId="0" fontId="5" fillId="7" borderId="24" xfId="0" applyFont="1" applyFill="1" applyBorder="1" applyAlignment="1" applyProtection="1">
      <alignment vertical="top" wrapText="1"/>
    </xf>
    <xf numFmtId="0" fontId="5" fillId="7" borderId="41" xfId="0" applyFont="1" applyFill="1" applyBorder="1" applyAlignment="1" applyProtection="1">
      <alignment horizontal="left" vertical="top" wrapText="1"/>
    </xf>
    <xf numFmtId="0" fontId="5" fillId="7" borderId="16" xfId="0" applyFont="1" applyFill="1" applyBorder="1" applyAlignment="1" applyProtection="1">
      <alignment horizontal="left" vertical="top" wrapText="1"/>
    </xf>
    <xf numFmtId="0" fontId="5" fillId="7" borderId="41" xfId="0" applyFont="1" applyFill="1" applyBorder="1" applyAlignment="1" applyProtection="1">
      <alignment vertical="top" wrapText="1"/>
    </xf>
    <xf numFmtId="0" fontId="12" fillId="7" borderId="8" xfId="0" applyFont="1" applyFill="1" applyBorder="1" applyAlignment="1" applyProtection="1">
      <alignment vertical="top" wrapText="1"/>
      <protection locked="0"/>
    </xf>
    <xf numFmtId="0" fontId="12" fillId="7" borderId="9"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7" borderId="9" xfId="0" applyFont="1" applyFill="1" applyBorder="1" applyAlignment="1" applyProtection="1">
      <alignment horizontal="center" vertical="center" wrapText="1"/>
      <protection locked="0"/>
    </xf>
    <xf numFmtId="0" fontId="5" fillId="7" borderId="41" xfId="0" applyFont="1" applyFill="1" applyBorder="1" applyAlignment="1" applyProtection="1">
      <alignment horizontal="left" vertical="center" wrapText="1"/>
    </xf>
    <xf numFmtId="0" fontId="25" fillId="6" borderId="19" xfId="0" applyFont="1" applyFill="1" applyBorder="1" applyAlignment="1">
      <alignment vertical="center" wrapText="1"/>
    </xf>
    <xf numFmtId="10" fontId="7" fillId="8" borderId="37" xfId="4" applyNumberFormat="1" applyFont="1" applyFill="1" applyBorder="1" applyAlignment="1" applyProtection="1">
      <alignment horizontal="center" vertical="center" wrapText="1"/>
      <protection locked="0"/>
    </xf>
    <xf numFmtId="0" fontId="7" fillId="8" borderId="40" xfId="4" applyFont="1" applyFill="1" applyBorder="1" applyAlignment="1" applyProtection="1">
      <alignment horizontal="center" vertical="center" wrapText="1"/>
      <protection locked="0"/>
    </xf>
    <xf numFmtId="0" fontId="7" fillId="8" borderId="37" xfId="0" applyFont="1" applyFill="1" applyBorder="1" applyAlignment="1" applyProtection="1">
      <alignment horizontal="center" vertical="center" wrapText="1"/>
      <protection locked="0"/>
    </xf>
    <xf numFmtId="0" fontId="7" fillId="8" borderId="40" xfId="0" applyFont="1" applyFill="1" applyBorder="1" applyAlignment="1" applyProtection="1">
      <alignment horizontal="center" vertical="center" wrapText="1"/>
      <protection locked="0"/>
    </xf>
    <xf numFmtId="9" fontId="7" fillId="8" borderId="40" xfId="4" applyNumberFormat="1" applyFont="1" applyFill="1" applyBorder="1" applyAlignment="1" applyProtection="1">
      <alignment horizontal="center" vertical="center" wrapText="1"/>
      <protection locked="0"/>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10" fontId="7" fillId="8" borderId="10" xfId="4" applyNumberFormat="1" applyFont="1" applyFill="1" applyBorder="1" applyAlignment="1" applyProtection="1">
      <alignment horizontal="center" vertical="center" wrapText="1"/>
      <protection locked="0"/>
    </xf>
    <xf numFmtId="0" fontId="7" fillId="8" borderId="11" xfId="4" applyFont="1" applyFill="1" applyBorder="1" applyAlignment="1" applyProtection="1">
      <alignment horizontal="center" vertical="center" wrapText="1"/>
      <protection locked="0"/>
    </xf>
    <xf numFmtId="9" fontId="7" fillId="8" borderId="11" xfId="4" applyNumberFormat="1"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7" fillId="8" borderId="11" xfId="0" applyFont="1" applyFill="1" applyBorder="1" applyAlignment="1" applyProtection="1">
      <alignment horizontal="center" vertical="center" wrapText="1"/>
      <protection locked="0"/>
    </xf>
    <xf numFmtId="10" fontId="10" fillId="8" borderId="10" xfId="4" applyNumberFormat="1" applyFont="1" applyFill="1" applyBorder="1" applyAlignment="1" applyProtection="1">
      <alignment horizontal="center" vertical="center" wrapText="1"/>
      <protection locked="0"/>
    </xf>
    <xf numFmtId="10" fontId="7" fillId="6" borderId="14" xfId="4" applyNumberFormat="1" applyFont="1" applyFill="1" applyBorder="1" applyAlignment="1" applyProtection="1">
      <alignment horizontal="center" wrapText="1"/>
      <protection locked="0"/>
    </xf>
    <xf numFmtId="9" fontId="7" fillId="6" borderId="15" xfId="4" applyNumberFormat="1" applyFont="1" applyFill="1" applyBorder="1" applyAlignment="1" applyProtection="1">
      <alignment horizontal="center" vertical="center" wrapText="1"/>
      <protection locked="0"/>
    </xf>
    <xf numFmtId="10" fontId="7" fillId="6" borderId="30" xfId="4" applyNumberFormat="1" applyFont="1" applyFill="1" applyBorder="1" applyAlignment="1" applyProtection="1">
      <alignment horizontal="center" vertical="center" wrapText="1"/>
      <protection locked="0"/>
    </xf>
    <xf numFmtId="0" fontId="7" fillId="6" borderId="33" xfId="4" applyFont="1" applyFill="1" applyBorder="1" applyAlignment="1" applyProtection="1">
      <alignment horizontal="center" vertical="center" wrapText="1"/>
      <protection locked="0"/>
    </xf>
    <xf numFmtId="9" fontId="7" fillId="6" borderId="33" xfId="4" applyNumberFormat="1" applyFont="1" applyFill="1" applyBorder="1" applyAlignment="1" applyProtection="1">
      <alignment horizontal="center" vertical="center" wrapText="1"/>
      <protection locked="0"/>
    </xf>
    <xf numFmtId="10" fontId="12" fillId="7" borderId="17" xfId="0" applyNumberFormat="1" applyFont="1" applyFill="1" applyBorder="1" applyAlignment="1" applyProtection="1">
      <alignment horizontal="center" vertical="top" wrapText="1"/>
      <protection locked="0"/>
    </xf>
    <xf numFmtId="0" fontId="12" fillId="7" borderId="18" xfId="0" applyFont="1" applyFill="1" applyBorder="1" applyAlignment="1" applyProtection="1">
      <alignment horizontal="center" vertical="center" wrapText="1"/>
      <protection locked="0"/>
    </xf>
    <xf numFmtId="10" fontId="10" fillId="7" borderId="17" xfId="0" applyNumberFormat="1" applyFont="1" applyFill="1" applyBorder="1" applyAlignment="1" applyProtection="1">
      <alignment horizontal="center" vertical="center" wrapText="1"/>
      <protection locked="0"/>
    </xf>
    <xf numFmtId="0" fontId="10" fillId="7" borderId="18" xfId="0" applyFont="1" applyFill="1" applyBorder="1" applyAlignment="1" applyProtection="1">
      <alignment horizontal="center" vertical="center" wrapText="1"/>
      <protection locked="0"/>
    </xf>
    <xf numFmtId="10" fontId="7" fillId="8" borderId="10" xfId="4" applyNumberFormat="1" applyFont="1" applyFill="1" applyBorder="1" applyAlignment="1" applyProtection="1">
      <alignment horizontal="center" wrapText="1"/>
      <protection locked="0"/>
    </xf>
    <xf numFmtId="0" fontId="10" fillId="7" borderId="29" xfId="0" applyFont="1" applyFill="1" applyBorder="1" applyAlignment="1" applyProtection="1">
      <alignment horizontal="center" vertical="center" wrapText="1"/>
      <protection locked="0"/>
    </xf>
    <xf numFmtId="0" fontId="25" fillId="7" borderId="7" xfId="0" applyFont="1" applyFill="1" applyBorder="1" applyAlignment="1" applyProtection="1">
      <alignment vertical="top" wrapText="1"/>
      <protection locked="0"/>
    </xf>
    <xf numFmtId="0" fontId="13" fillId="7" borderId="0" xfId="0" applyFont="1" applyFill="1" applyAlignment="1">
      <alignment horizontal="center" vertical="center" wrapText="1"/>
    </xf>
    <xf numFmtId="0" fontId="14" fillId="7" borderId="7"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0" fillId="6" borderId="0" xfId="0" applyFont="1" applyFill="1"/>
    <xf numFmtId="0" fontId="18" fillId="6" borderId="0" xfId="0" applyFont="1" applyFill="1"/>
    <xf numFmtId="0" fontId="15" fillId="8" borderId="4" xfId="0" applyFont="1" applyFill="1" applyBorder="1" applyAlignment="1">
      <alignment horizontal="center" vertical="center" wrapText="1"/>
    </xf>
    <xf numFmtId="0" fontId="16" fillId="6" borderId="0" xfId="0" applyFont="1" applyFill="1" applyAlignment="1">
      <alignment vertical="center"/>
    </xf>
    <xf numFmtId="0" fontId="25" fillId="7" borderId="0" xfId="0" applyFont="1" applyFill="1" applyAlignment="1">
      <alignment horizontal="center" vertical="center" wrapText="1"/>
    </xf>
    <xf numFmtId="0" fontId="13" fillId="7" borderId="0"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44" fontId="5" fillId="0" borderId="1" xfId="3" applyFont="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19"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3" xfId="0" applyFont="1" applyFill="1" applyBorder="1" applyAlignment="1" applyProtection="1">
      <alignment horizontal="center" vertical="center" wrapText="1"/>
      <protection locked="0"/>
    </xf>
    <xf numFmtId="0" fontId="10" fillId="6" borderId="7"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6" borderId="28" xfId="0" applyFont="1" applyFill="1" applyBorder="1" applyAlignment="1" applyProtection="1">
      <alignment horizontal="center" vertical="center" wrapText="1"/>
      <protection locked="0"/>
    </xf>
    <xf numFmtId="0" fontId="10" fillId="6" borderId="29" xfId="0" applyFont="1" applyFill="1" applyBorder="1" applyAlignment="1" applyProtection="1">
      <alignment horizontal="center" vertical="center" wrapText="1"/>
      <protection locked="0"/>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4" fillId="7" borderId="19"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5" fillId="7" borderId="49" xfId="0" applyFont="1" applyFill="1" applyBorder="1" applyAlignment="1">
      <alignment horizontal="center" vertical="center" wrapText="1"/>
    </xf>
    <xf numFmtId="0" fontId="14" fillId="0" borderId="3" xfId="0" applyFont="1" applyBorder="1" applyAlignment="1">
      <alignment horizontal="center" vertical="center" wrapText="1"/>
    </xf>
    <xf numFmtId="164" fontId="5" fillId="0" borderId="1" xfId="1" applyNumberFormat="1" applyFont="1" applyBorder="1" applyAlignment="1" applyProtection="1">
      <alignment horizontal="center" vertical="center" wrapText="1"/>
      <protection locked="0" hidden="1"/>
    </xf>
    <xf numFmtId="164" fontId="5" fillId="0" borderId="1" xfId="1" applyNumberFormat="1" applyFont="1" applyFill="1" applyBorder="1" applyAlignment="1" applyProtection="1">
      <alignment horizontal="center" vertical="center" wrapText="1"/>
      <protection locked="0" hidden="1"/>
    </xf>
    <xf numFmtId="164" fontId="5" fillId="0" borderId="1" xfId="0" applyNumberFormat="1" applyFont="1" applyBorder="1" applyAlignment="1" applyProtection="1">
      <alignment horizontal="center" vertical="center" wrapText="1"/>
      <protection locked="0" hidden="1"/>
    </xf>
    <xf numFmtId="164" fontId="5" fillId="0" borderId="1" xfId="1" applyNumberFormat="1" applyFont="1" applyFill="1" applyBorder="1" applyAlignment="1" applyProtection="1">
      <alignment horizontal="center" vertical="center"/>
      <protection locked="0" hidden="1"/>
    </xf>
    <xf numFmtId="164" fontId="5" fillId="0" borderId="1" xfId="0" applyNumberFormat="1" applyFont="1" applyFill="1" applyBorder="1" applyAlignment="1" applyProtection="1">
      <alignment horizontal="center" vertical="center" wrapText="1"/>
      <protection locked="0" hidden="1"/>
    </xf>
    <xf numFmtId="164" fontId="5" fillId="0" borderId="1" xfId="0" applyNumberFormat="1" applyFont="1" applyFill="1" applyBorder="1" applyAlignment="1" applyProtection="1">
      <alignment horizontal="center" vertical="center"/>
      <protection locked="0" hidden="1"/>
    </xf>
    <xf numFmtId="164" fontId="17" fillId="0" borderId="10" xfId="0" applyNumberFormat="1" applyFont="1" applyFill="1" applyBorder="1" applyAlignment="1" applyProtection="1">
      <alignment horizontal="center" vertical="center" wrapText="1"/>
      <protection locked="0"/>
    </xf>
    <xf numFmtId="164" fontId="8" fillId="0" borderId="31" xfId="0" applyNumberFormat="1" applyFont="1" applyBorder="1" applyAlignment="1" applyProtection="1">
      <alignment horizontal="center" vertical="center"/>
      <protection locked="0"/>
    </xf>
    <xf numFmtId="0" fontId="5" fillId="4" borderId="31" xfId="0" applyFont="1" applyFill="1" applyBorder="1" applyAlignment="1">
      <alignment horizontal="center" vertical="center" wrapText="1"/>
    </xf>
    <xf numFmtId="164" fontId="5" fillId="4" borderId="31" xfId="0" applyNumberFormat="1" applyFont="1" applyFill="1" applyBorder="1" applyAlignment="1">
      <alignment horizontal="center" vertical="center" wrapText="1"/>
    </xf>
    <xf numFmtId="164" fontId="8" fillId="0" borderId="1" xfId="0" applyNumberFormat="1" applyFont="1" applyBorder="1" applyAlignment="1" applyProtection="1">
      <alignment horizontal="center" vertical="center"/>
      <protection locked="0"/>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64" fontId="5" fillId="4" borderId="1" xfId="1" applyNumberFormat="1" applyFont="1" applyFill="1" applyBorder="1" applyAlignment="1" applyProtection="1">
      <alignment horizontal="center" vertical="center" wrapText="1"/>
      <protection locked="0"/>
    </xf>
    <xf numFmtId="164" fontId="8" fillId="0" borderId="1" xfId="0" applyNumberFormat="1" applyFont="1" applyBorder="1" applyAlignment="1" applyProtection="1">
      <alignment horizontal="center" vertical="center" wrapText="1"/>
      <protection locked="0"/>
    </xf>
    <xf numFmtId="164" fontId="5" fillId="6" borderId="1" xfId="0" applyNumberFormat="1" applyFont="1" applyFill="1" applyBorder="1" applyAlignment="1" applyProtection="1">
      <alignment horizontal="center" vertical="center" wrapText="1"/>
      <protection locked="0"/>
    </xf>
    <xf numFmtId="164" fontId="8" fillId="6" borderId="1" xfId="0" applyNumberFormat="1"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164" fontId="5" fillId="0" borderId="31" xfId="0" applyNumberFormat="1" applyFont="1" applyBorder="1" applyAlignment="1" applyProtection="1">
      <alignment horizontal="center" vertical="center"/>
      <protection locked="0"/>
    </xf>
    <xf numFmtId="164" fontId="5" fillId="0" borderId="31" xfId="1" applyNumberFormat="1" applyFont="1" applyBorder="1" applyAlignment="1" applyProtection="1">
      <alignment horizontal="center" vertical="center"/>
      <protection locked="0"/>
    </xf>
    <xf numFmtId="44" fontId="7" fillId="6" borderId="10" xfId="1" applyFont="1" applyFill="1" applyBorder="1" applyAlignment="1" applyProtection="1">
      <alignment horizontal="center" vertical="center" wrapText="1"/>
      <protection locked="0"/>
    </xf>
    <xf numFmtId="164" fontId="8" fillId="6" borderId="1" xfId="0" applyNumberFormat="1" applyFont="1" applyFill="1" applyBorder="1" applyAlignment="1" applyProtection="1">
      <alignment horizontal="center" vertical="center"/>
      <protection locked="0"/>
    </xf>
    <xf numFmtId="164" fontId="8" fillId="0" borderId="1" xfId="0" applyNumberFormat="1"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7" fillId="6" borderId="11" xfId="4" applyFont="1" applyFill="1" applyBorder="1" applyAlignment="1" applyProtection="1">
      <alignment horizontal="center" vertical="center" wrapText="1"/>
      <protection locked="0"/>
    </xf>
    <xf numFmtId="10" fontId="7" fillId="6" borderId="10" xfId="4" applyNumberFormat="1" applyFont="1" applyFill="1" applyBorder="1" applyAlignment="1" applyProtection="1">
      <alignment horizontal="center" vertical="center" wrapText="1"/>
      <protection locked="0"/>
    </xf>
    <xf numFmtId="0" fontId="5" fillId="7" borderId="41" xfId="0" applyFont="1" applyFill="1" applyBorder="1" applyAlignment="1" applyProtection="1">
      <alignment vertical="top" wrapText="1"/>
    </xf>
    <xf numFmtId="164" fontId="34" fillId="0" borderId="1" xfId="0" applyNumberFormat="1" applyFont="1" applyBorder="1" applyAlignment="1">
      <alignment horizontal="center" vertical="center"/>
    </xf>
    <xf numFmtId="0" fontId="4" fillId="9"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7" fillId="9"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164" fontId="5" fillId="9" borderId="1" xfId="1" applyNumberFormat="1" applyFont="1" applyFill="1" applyBorder="1" applyAlignment="1" applyProtection="1">
      <alignment horizontal="center" vertical="center" wrapText="1"/>
      <protection locked="0"/>
    </xf>
    <xf numFmtId="164" fontId="5" fillId="9" borderId="1" xfId="1" applyNumberFormat="1" applyFont="1" applyFill="1" applyBorder="1" applyAlignment="1">
      <alignment horizontal="center" vertical="center" wrapText="1"/>
    </xf>
    <xf numFmtId="0" fontId="5" fillId="9" borderId="1" xfId="0" applyFont="1" applyFill="1" applyBorder="1" applyAlignment="1" applyProtection="1">
      <alignment horizontal="center" vertical="center" wrapText="1"/>
    </xf>
    <xf numFmtId="0" fontId="5" fillId="9" borderId="0" xfId="0" applyFont="1" applyFill="1" applyAlignment="1">
      <alignment horizontal="center" vertical="center" wrapText="1"/>
    </xf>
    <xf numFmtId="164" fontId="5" fillId="9" borderId="1" xfId="0" applyNumberFormat="1" applyFont="1" applyFill="1" applyBorder="1" applyAlignment="1" applyProtection="1">
      <alignment horizontal="center" vertical="center" wrapText="1"/>
      <protection locked="0"/>
    </xf>
    <xf numFmtId="0" fontId="4" fillId="9" borderId="1" xfId="0" applyFont="1" applyFill="1" applyBorder="1" applyAlignment="1">
      <alignment horizontal="center" vertical="center"/>
    </xf>
    <xf numFmtId="0" fontId="5" fillId="9" borderId="1" xfId="0" applyFont="1" applyFill="1" applyBorder="1" applyAlignment="1">
      <alignment horizontal="center" vertical="center"/>
    </xf>
    <xf numFmtId="164" fontId="5" fillId="9" borderId="1" xfId="1" applyNumberFormat="1" applyFont="1" applyFill="1" applyBorder="1" applyAlignment="1" applyProtection="1">
      <alignment horizontal="center" vertical="center"/>
      <protection locked="0"/>
    </xf>
    <xf numFmtId="164" fontId="5" fillId="9" borderId="1" xfId="0" applyNumberFormat="1" applyFont="1" applyFill="1" applyBorder="1" applyAlignment="1" applyProtection="1">
      <alignment horizontal="center" vertical="center" wrapText="1"/>
    </xf>
    <xf numFmtId="0" fontId="5" fillId="9" borderId="1" xfId="0" applyFont="1" applyFill="1" applyBorder="1" applyAlignment="1" applyProtection="1">
      <alignment horizontal="center" vertical="center"/>
      <protection locked="0"/>
    </xf>
    <xf numFmtId="164" fontId="5" fillId="9" borderId="31" xfId="1" applyNumberFormat="1" applyFont="1" applyFill="1" applyBorder="1" applyAlignment="1" applyProtection="1">
      <alignment horizontal="center" vertical="center"/>
      <protection locked="0"/>
    </xf>
    <xf numFmtId="164" fontId="5" fillId="9" borderId="31" xfId="0" applyNumberFormat="1" applyFont="1" applyFill="1" applyBorder="1" applyAlignment="1" applyProtection="1">
      <alignment horizontal="center" vertical="center"/>
      <protection locked="0"/>
    </xf>
    <xf numFmtId="0" fontId="10" fillId="6" borderId="32"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26" fillId="6" borderId="25" xfId="0" applyFont="1" applyFill="1" applyBorder="1" applyAlignment="1" applyProtection="1">
      <alignment horizontal="left" vertical="center" wrapText="1"/>
      <protection hidden="1"/>
    </xf>
    <xf numFmtId="0" fontId="26" fillId="6" borderId="34" xfId="0" applyFont="1" applyFill="1" applyBorder="1" applyAlignment="1" applyProtection="1">
      <alignment horizontal="left" vertical="center" wrapText="1"/>
      <protection hidden="1"/>
    </xf>
    <xf numFmtId="164" fontId="17" fillId="0" borderId="12" xfId="0" applyNumberFormat="1" applyFont="1" applyBorder="1" applyAlignment="1" applyProtection="1">
      <alignment horizontal="center" vertical="center" wrapText="1"/>
      <protection locked="0"/>
    </xf>
    <xf numFmtId="164" fontId="17" fillId="0" borderId="44" xfId="0" applyNumberFormat="1" applyFont="1" applyBorder="1" applyAlignment="1" applyProtection="1">
      <alignment horizontal="center" vertical="center" wrapText="1"/>
      <protection locked="0"/>
    </xf>
    <xf numFmtId="0" fontId="17" fillId="0" borderId="12" xfId="0" applyFont="1" applyBorder="1" applyAlignment="1">
      <alignment horizontal="center" vertical="center" wrapText="1"/>
    </xf>
    <xf numFmtId="0" fontId="17" fillId="0" borderId="44" xfId="0" applyFont="1" applyBorder="1" applyAlignment="1">
      <alignment horizontal="center" vertical="center" wrapText="1"/>
    </xf>
    <xf numFmtId="164" fontId="5" fillId="0" borderId="12" xfId="0" applyNumberFormat="1" applyFont="1" applyBorder="1" applyAlignment="1" applyProtection="1">
      <alignment horizontal="center" vertical="center" wrapText="1"/>
      <protection locked="0"/>
    </xf>
    <xf numFmtId="164" fontId="5" fillId="0" borderId="44" xfId="0" applyNumberFormat="1" applyFont="1" applyBorder="1" applyAlignment="1" applyProtection="1">
      <alignment horizontal="center" vertical="center" wrapText="1"/>
      <protection locked="0"/>
    </xf>
    <xf numFmtId="164" fontId="5" fillId="0" borderId="13" xfId="0" applyNumberFormat="1" applyFont="1" applyBorder="1" applyAlignment="1" applyProtection="1">
      <alignment horizontal="center" vertical="center" wrapText="1"/>
      <protection locked="0"/>
    </xf>
    <xf numFmtId="164" fontId="5" fillId="0" borderId="46" xfId="0" applyNumberFormat="1" applyFont="1" applyBorder="1" applyAlignment="1" applyProtection="1">
      <alignment horizontal="center" vertical="center" wrapText="1"/>
      <protection locked="0"/>
    </xf>
    <xf numFmtId="0" fontId="5" fillId="7" borderId="48" xfId="0" applyFont="1" applyFill="1" applyBorder="1" applyAlignment="1" applyProtection="1">
      <alignment horizontal="center" wrapText="1"/>
      <protection locked="0"/>
    </xf>
    <xf numFmtId="0" fontId="5" fillId="0" borderId="12"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164" fontId="5" fillId="6" borderId="12" xfId="0" applyNumberFormat="1" applyFont="1" applyFill="1" applyBorder="1" applyAlignment="1" applyProtection="1">
      <alignment horizontal="center" vertical="center" wrapText="1"/>
      <protection locked="0"/>
    </xf>
    <xf numFmtId="164" fontId="5" fillId="6" borderId="44" xfId="0" applyNumberFormat="1" applyFont="1" applyFill="1" applyBorder="1" applyAlignment="1" applyProtection="1">
      <alignment horizontal="center" vertical="center" wrapText="1"/>
      <protection locked="0"/>
    </xf>
    <xf numFmtId="164" fontId="5" fillId="0" borderId="37" xfId="0" applyNumberFormat="1" applyFont="1" applyBorder="1" applyAlignment="1" applyProtection="1">
      <alignment horizontal="center" vertical="center" wrapText="1"/>
      <protection locked="0"/>
    </xf>
    <xf numFmtId="164" fontId="5" fillId="0" borderId="39" xfId="0" applyNumberFormat="1" applyFont="1" applyBorder="1" applyAlignment="1" applyProtection="1">
      <alignment horizontal="center" vertical="center" wrapText="1"/>
      <protection locked="0"/>
    </xf>
    <xf numFmtId="164" fontId="5" fillId="0" borderId="21" xfId="0" applyNumberFormat="1" applyFont="1" applyBorder="1" applyAlignment="1" applyProtection="1">
      <alignment horizontal="center" vertical="center" wrapText="1"/>
      <protection locked="0"/>
    </xf>
    <xf numFmtId="164" fontId="5" fillId="0" borderId="45" xfId="0" applyNumberFormat="1" applyFont="1" applyBorder="1" applyAlignment="1" applyProtection="1">
      <alignment horizontal="center" vertical="center" wrapText="1"/>
      <protection locked="0"/>
    </xf>
    <xf numFmtId="164" fontId="5" fillId="0" borderId="13" xfId="0" applyNumberFormat="1" applyFont="1" applyFill="1" applyBorder="1" applyAlignment="1" applyProtection="1">
      <alignment horizontal="center" vertical="center" wrapText="1"/>
      <protection locked="0"/>
    </xf>
    <xf numFmtId="164" fontId="5" fillId="0" borderId="46" xfId="0" applyNumberFormat="1" applyFont="1" applyFill="1" applyBorder="1" applyAlignment="1" applyProtection="1">
      <alignment horizontal="center" vertical="center" wrapText="1"/>
      <protection locked="0"/>
    </xf>
    <xf numFmtId="0" fontId="22" fillId="6" borderId="16" xfId="0" applyFont="1" applyFill="1" applyBorder="1" applyAlignment="1" applyProtection="1">
      <alignment horizontal="center" vertical="center" wrapText="1"/>
      <protection locked="0"/>
    </xf>
    <xf numFmtId="0" fontId="22" fillId="6" borderId="34" xfId="0" applyFont="1" applyFill="1" applyBorder="1" applyAlignment="1" applyProtection="1">
      <alignment horizontal="center" vertical="center" wrapText="1"/>
      <protection locked="0"/>
    </xf>
    <xf numFmtId="10" fontId="7" fillId="6" borderId="13" xfId="4" applyNumberFormat="1" applyFont="1" applyFill="1" applyBorder="1" applyAlignment="1" applyProtection="1">
      <alignment horizontal="center" vertical="center" wrapText="1"/>
      <protection locked="0"/>
    </xf>
    <xf numFmtId="10" fontId="7" fillId="6" borderId="46" xfId="4" applyNumberFormat="1" applyFont="1" applyFill="1" applyBorder="1" applyAlignment="1" applyProtection="1">
      <alignment horizontal="center" vertical="center" wrapText="1"/>
      <protection locked="0"/>
    </xf>
    <xf numFmtId="0" fontId="31" fillId="6" borderId="34" xfId="0" applyFont="1" applyFill="1" applyBorder="1" applyAlignment="1">
      <alignment horizontal="left" vertical="center"/>
    </xf>
  </cellXfs>
  <cellStyles count="7">
    <cellStyle name="Currency" xfId="1" builtinId="4"/>
    <cellStyle name="Currency 2" xfId="5" xr:uid="{A6E079B2-CC78-4E3E-9256-9ACB3D062A93}"/>
    <cellStyle name="Currency 3" xfId="3" xr:uid="{00000000-0005-0000-0000-000001000000}"/>
    <cellStyle name="Currency 3 2" xfId="6" xr:uid="{0CA30A8A-2936-4EF4-92F1-75D263B2FCB3}"/>
    <cellStyle name="Normal" xfId="0" builtinId="0"/>
    <cellStyle name="Normal 2" xfId="2" xr:uid="{00000000-0005-0000-0000-000003000000}"/>
    <cellStyle name="Normal_SHEET" xfId="4" xr:uid="{00000000-0005-0000-0000-000004000000}"/>
  </cellStyles>
  <dxfs count="0"/>
  <tableStyles count="0" defaultTableStyle="TableStyleMedium2" defaultPivotStyle="PivotStyleLight16"/>
  <colors>
    <mruColors>
      <color rgb="FFBFBFBF"/>
      <color rgb="FFE4E4E4"/>
      <color rgb="FF6B6764"/>
      <color rgb="FFBF301A"/>
      <color rgb="FFCDCDCD"/>
      <color rgb="FFF0B09E"/>
      <color rgb="FFE88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workbookViewId="0"/>
  </sheetViews>
  <sheetFormatPr defaultRowHeight="14.5" x14ac:dyDescent="0.35"/>
  <cols>
    <col min="1" max="1" width="116" customWidth="1"/>
    <col min="2" max="18" width="9.1796875" style="85"/>
  </cols>
  <sheetData>
    <row r="1" spans="1:1" ht="409.5" customHeight="1" x14ac:dyDescent="0.35">
      <c r="A1" s="86" t="s">
        <v>817</v>
      </c>
    </row>
    <row r="2" spans="1:1" s="85" customFormat="1" x14ac:dyDescent="0.35"/>
    <row r="3" spans="1:1" s="85" customFormat="1" x14ac:dyDescent="0.35"/>
    <row r="4" spans="1:1" s="85" customFormat="1" x14ac:dyDescent="0.35"/>
    <row r="5" spans="1:1" s="85" customFormat="1" x14ac:dyDescent="0.35"/>
    <row r="6" spans="1:1" s="85" customFormat="1" x14ac:dyDescent="0.35"/>
    <row r="7" spans="1:1" s="85" customFormat="1" x14ac:dyDescent="0.35"/>
    <row r="8" spans="1:1" s="85" customFormat="1" x14ac:dyDescent="0.35"/>
    <row r="9" spans="1:1" s="85" customFormat="1" x14ac:dyDescent="0.35"/>
    <row r="10" spans="1:1" s="85" customFormat="1" x14ac:dyDescent="0.35"/>
    <row r="11" spans="1:1" s="85" customFormat="1" x14ac:dyDescent="0.35"/>
    <row r="12" spans="1:1" s="85" customFormat="1" x14ac:dyDescent="0.35"/>
    <row r="13" spans="1:1" s="85" customFormat="1" x14ac:dyDescent="0.35"/>
    <row r="14" spans="1:1" s="85" customFormat="1" x14ac:dyDescent="0.35"/>
    <row r="15" spans="1:1" s="85" customFormat="1" x14ac:dyDescent="0.35"/>
    <row r="16" spans="1:1" s="85" customFormat="1" x14ac:dyDescent="0.35"/>
    <row r="17" s="85" customFormat="1" x14ac:dyDescent="0.35"/>
    <row r="18" s="85" customFormat="1" x14ac:dyDescent="0.35"/>
    <row r="19" s="85" customFormat="1" x14ac:dyDescent="0.35"/>
    <row r="20" s="85" customFormat="1" x14ac:dyDescent="0.35"/>
    <row r="21" s="85" customFormat="1" x14ac:dyDescent="0.35"/>
    <row r="22" s="85" customFormat="1" x14ac:dyDescent="0.35"/>
    <row r="23" s="85" customFormat="1" x14ac:dyDescent="0.35"/>
    <row r="24" s="85" customFormat="1" x14ac:dyDescent="0.35"/>
    <row r="25" s="85" customFormat="1" x14ac:dyDescent="0.35"/>
    <row r="26" s="85" customFormat="1" x14ac:dyDescent="0.35"/>
    <row r="27" s="85" customFormat="1" x14ac:dyDescent="0.35"/>
    <row r="28" s="85" customFormat="1" x14ac:dyDescent="0.35"/>
    <row r="29" s="85" customFormat="1" x14ac:dyDescent="0.35"/>
    <row r="30" s="85" customFormat="1" x14ac:dyDescent="0.35"/>
    <row r="31" s="85" customFormat="1" x14ac:dyDescent="0.35"/>
    <row r="32" s="85" customFormat="1" x14ac:dyDescent="0.35"/>
    <row r="33" s="85" customFormat="1" x14ac:dyDescent="0.35"/>
    <row r="34" s="85" customFormat="1" x14ac:dyDescent="0.35"/>
    <row r="35" s="85" customFormat="1" x14ac:dyDescent="0.35"/>
    <row r="36" s="85" customFormat="1" x14ac:dyDescent="0.35"/>
    <row r="37" s="85" customFormat="1" x14ac:dyDescent="0.35"/>
    <row r="38" s="85" customFormat="1"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6"/>
  <sheetViews>
    <sheetView zoomScale="70" zoomScaleNormal="70" workbookViewId="0">
      <selection activeCell="A2" sqref="A2:XFD2"/>
    </sheetView>
  </sheetViews>
  <sheetFormatPr defaultColWidth="9.1796875" defaultRowHeight="197.25" customHeight="1" x14ac:dyDescent="0.35"/>
  <cols>
    <col min="1" max="1" width="26" style="36" customWidth="1"/>
    <col min="2" max="3" width="20.1796875" style="36" customWidth="1"/>
    <col min="4" max="4" width="31.7265625" style="36" customWidth="1"/>
    <col min="5" max="5" width="50.453125" style="36" customWidth="1"/>
    <col min="6" max="6" width="30.453125" style="36" customWidth="1"/>
    <col min="7" max="7" width="20.81640625" style="57" customWidth="1"/>
    <col min="8" max="10" width="20.7265625" style="57" customWidth="1"/>
    <col min="11" max="11" width="20.81640625" style="57" customWidth="1"/>
    <col min="12" max="12" width="20.7265625" style="57" customWidth="1"/>
    <col min="13" max="13" width="18.7265625" style="36" customWidth="1"/>
    <col min="14" max="14" width="20.7265625" style="57" customWidth="1"/>
    <col min="15" max="15" width="18.7265625" style="36" customWidth="1"/>
    <col min="16" max="16" width="16.81640625" style="36" customWidth="1"/>
    <col min="17" max="17" width="22" style="36" hidden="1" customWidth="1"/>
    <col min="18" max="18" width="22.54296875" style="36" customWidth="1"/>
    <col min="19" max="16384" width="9.1796875" style="36"/>
  </cols>
  <sheetData>
    <row r="1" spans="1:20" ht="186.75" customHeight="1" x14ac:dyDescent="0.35">
      <c r="A1" s="377" t="s">
        <v>660</v>
      </c>
      <c r="B1" s="378"/>
      <c r="C1" s="378"/>
      <c r="D1" s="378"/>
      <c r="E1" s="378"/>
      <c r="T1" s="48"/>
    </row>
    <row r="2" spans="1:20" ht="100" customHeight="1" x14ac:dyDescent="0.35">
      <c r="A2" s="89" t="s">
        <v>0</v>
      </c>
      <c r="B2" s="89" t="s">
        <v>1</v>
      </c>
      <c r="C2" s="89" t="s">
        <v>2</v>
      </c>
      <c r="D2" s="89" t="s">
        <v>3</v>
      </c>
      <c r="E2" s="89" t="s">
        <v>4</v>
      </c>
      <c r="F2" s="89" t="s">
        <v>661</v>
      </c>
      <c r="G2" s="90" t="s">
        <v>755</v>
      </c>
      <c r="H2" s="90" t="s">
        <v>756</v>
      </c>
      <c r="I2" s="90" t="s">
        <v>757</v>
      </c>
      <c r="J2" s="90" t="s">
        <v>758</v>
      </c>
      <c r="K2" s="90" t="s">
        <v>759</v>
      </c>
      <c r="L2" s="90" t="s">
        <v>760</v>
      </c>
      <c r="M2" s="89" t="s">
        <v>6</v>
      </c>
      <c r="N2" s="90" t="s">
        <v>7</v>
      </c>
      <c r="O2" s="89" t="s">
        <v>9</v>
      </c>
      <c r="P2" s="89" t="s">
        <v>10</v>
      </c>
      <c r="Q2" s="1" t="s">
        <v>11</v>
      </c>
    </row>
    <row r="3" spans="1:20" ht="100" customHeight="1" x14ac:dyDescent="0.35">
      <c r="A3" s="91" t="s">
        <v>13</v>
      </c>
      <c r="B3" s="40" t="s">
        <v>14</v>
      </c>
      <c r="C3" s="45" t="s">
        <v>15</v>
      </c>
      <c r="D3" s="38" t="s">
        <v>809</v>
      </c>
      <c r="E3" s="4" t="s">
        <v>17</v>
      </c>
      <c r="F3" s="9" t="s">
        <v>18</v>
      </c>
      <c r="G3" s="330">
        <v>42.567</v>
      </c>
      <c r="H3" s="330">
        <v>40.257000000000005</v>
      </c>
      <c r="I3" s="330">
        <v>32.476500000000001</v>
      </c>
      <c r="J3" s="330">
        <v>32.140500000000003</v>
      </c>
      <c r="K3" s="330">
        <v>31.584</v>
      </c>
      <c r="L3" s="330">
        <v>31.016999999999999</v>
      </c>
      <c r="M3" s="326" t="s">
        <v>19</v>
      </c>
      <c r="N3" s="329"/>
      <c r="O3" s="59">
        <v>0</v>
      </c>
      <c r="P3" s="326" t="s">
        <v>20</v>
      </c>
      <c r="Q3" s="46" t="s">
        <v>12</v>
      </c>
    </row>
    <row r="4" spans="1:20" ht="100" customHeight="1" x14ac:dyDescent="0.35">
      <c r="A4" s="91" t="s">
        <v>13</v>
      </c>
      <c r="B4" s="40" t="s">
        <v>14</v>
      </c>
      <c r="C4" s="45" t="s">
        <v>15</v>
      </c>
      <c r="D4" s="38" t="s">
        <v>810</v>
      </c>
      <c r="E4" s="88" t="s">
        <v>17</v>
      </c>
      <c r="F4" s="9" t="s">
        <v>18</v>
      </c>
      <c r="G4" s="47">
        <v>40.257000000000005</v>
      </c>
      <c r="H4" s="47">
        <v>37.947000000000003</v>
      </c>
      <c r="I4" s="47">
        <v>30.167307692307691</v>
      </c>
      <c r="J4" s="47">
        <v>29.834314546839298</v>
      </c>
      <c r="K4" s="47">
        <v>29.270657273419648</v>
      </c>
      <c r="L4" s="47">
        <v>28.707000000000001</v>
      </c>
      <c r="M4" s="326" t="s">
        <v>19</v>
      </c>
      <c r="N4" s="329"/>
      <c r="O4" s="59">
        <v>0</v>
      </c>
      <c r="P4" s="326" t="s">
        <v>20</v>
      </c>
      <c r="Q4" s="46" t="s">
        <v>27</v>
      </c>
    </row>
    <row r="5" spans="1:20" ht="100" customHeight="1" x14ac:dyDescent="0.35">
      <c r="A5" s="91" t="s">
        <v>13</v>
      </c>
      <c r="B5" s="40" t="s">
        <v>14</v>
      </c>
      <c r="C5" s="45" t="s">
        <v>15</v>
      </c>
      <c r="D5" s="38" t="s">
        <v>23</v>
      </c>
      <c r="E5" s="88" t="s">
        <v>17</v>
      </c>
      <c r="F5" s="9" t="s">
        <v>736</v>
      </c>
      <c r="G5" s="316">
        <v>42.02</v>
      </c>
      <c r="H5" s="316">
        <v>36.54</v>
      </c>
      <c r="I5" s="316">
        <v>35.619999999999997</v>
      </c>
      <c r="J5" s="316">
        <v>34.869999999999997</v>
      </c>
      <c r="K5" s="316">
        <v>32.35</v>
      </c>
      <c r="L5" s="316">
        <v>32.35</v>
      </c>
      <c r="M5" s="6" t="s">
        <v>19</v>
      </c>
      <c r="N5" s="59">
        <v>0</v>
      </c>
      <c r="O5" s="6" t="s">
        <v>20</v>
      </c>
      <c r="P5" s="9" t="s">
        <v>24</v>
      </c>
      <c r="Q5" s="46" t="s">
        <v>22</v>
      </c>
    </row>
    <row r="6" spans="1:20" ht="100" customHeight="1" x14ac:dyDescent="0.35">
      <c r="A6" s="91" t="s">
        <v>13</v>
      </c>
      <c r="B6" s="40" t="s">
        <v>14</v>
      </c>
      <c r="C6" s="45" t="s">
        <v>15</v>
      </c>
      <c r="D6" s="38" t="s">
        <v>819</v>
      </c>
      <c r="E6" s="88" t="s">
        <v>17</v>
      </c>
      <c r="F6" s="9" t="s">
        <v>26</v>
      </c>
      <c r="G6" s="50">
        <v>38.633649999999996</v>
      </c>
      <c r="H6" s="50">
        <v>35.707649999999994</v>
      </c>
      <c r="I6" s="50">
        <v>33.105599999999995</v>
      </c>
      <c r="J6" s="50">
        <v>31.956099999999996</v>
      </c>
      <c r="K6" s="50">
        <v>30.869299999999999</v>
      </c>
      <c r="L6" s="50">
        <v>29.751149999999996</v>
      </c>
      <c r="M6" s="6" t="s">
        <v>19</v>
      </c>
      <c r="N6" s="59">
        <v>0</v>
      </c>
      <c r="O6" s="6" t="s">
        <v>20</v>
      </c>
      <c r="P6" s="9" t="s">
        <v>794</v>
      </c>
      <c r="Q6" s="46" t="s">
        <v>25</v>
      </c>
    </row>
    <row r="7" spans="1:20" ht="100" customHeight="1" x14ac:dyDescent="0.35">
      <c r="A7" s="91" t="s">
        <v>222</v>
      </c>
      <c r="B7" s="40" t="s">
        <v>83</v>
      </c>
      <c r="C7" s="45" t="s">
        <v>15</v>
      </c>
      <c r="D7" s="38" t="s">
        <v>809</v>
      </c>
      <c r="E7" s="88" t="s">
        <v>84</v>
      </c>
      <c r="F7" s="9" t="s">
        <v>85</v>
      </c>
      <c r="G7" s="330">
        <v>54.012</v>
      </c>
      <c r="H7" s="330">
        <v>52.941000000000003</v>
      </c>
      <c r="I7" s="330">
        <v>41.286000000000001</v>
      </c>
      <c r="J7" s="330">
        <v>40.866000000000007</v>
      </c>
      <c r="K7" s="330">
        <v>40.110000000000007</v>
      </c>
      <c r="L7" s="330">
        <v>39.353999999999999</v>
      </c>
      <c r="M7" s="328">
        <v>200</v>
      </c>
      <c r="N7" s="47">
        <v>0.25</v>
      </c>
      <c r="O7" s="326" t="s">
        <v>86</v>
      </c>
      <c r="P7" s="9" t="s">
        <v>87</v>
      </c>
      <c r="Q7" s="46" t="s">
        <v>249</v>
      </c>
    </row>
    <row r="8" spans="1:20" ht="100" customHeight="1" x14ac:dyDescent="0.35">
      <c r="A8" s="91" t="s">
        <v>222</v>
      </c>
      <c r="B8" s="40" t="s">
        <v>83</v>
      </c>
      <c r="C8" s="45" t="s">
        <v>15</v>
      </c>
      <c r="D8" s="38" t="s">
        <v>810</v>
      </c>
      <c r="E8" s="88" t="s">
        <v>84</v>
      </c>
      <c r="F8" s="9" t="s">
        <v>85</v>
      </c>
      <c r="G8" s="47">
        <v>51.702000000000005</v>
      </c>
      <c r="H8" s="47">
        <v>50.631000000000007</v>
      </c>
      <c r="I8" s="47">
        <v>38.971153846153847</v>
      </c>
      <c r="J8" s="47">
        <v>38.550993907083019</v>
      </c>
      <c r="K8" s="47">
        <v>37.797496953541511</v>
      </c>
      <c r="L8" s="47">
        <v>37.044000000000004</v>
      </c>
      <c r="M8" s="328">
        <v>200</v>
      </c>
      <c r="N8" s="47">
        <v>0.21</v>
      </c>
      <c r="O8" s="326" t="s">
        <v>86</v>
      </c>
      <c r="P8" s="9" t="s">
        <v>87</v>
      </c>
      <c r="Q8" s="46" t="s">
        <v>253</v>
      </c>
    </row>
    <row r="9" spans="1:20" ht="100" customHeight="1" x14ac:dyDescent="0.35">
      <c r="A9" s="91" t="s">
        <v>222</v>
      </c>
      <c r="B9" s="40" t="s">
        <v>83</v>
      </c>
      <c r="C9" s="45" t="s">
        <v>15</v>
      </c>
      <c r="D9" s="38" t="s">
        <v>23</v>
      </c>
      <c r="E9" s="88" t="s">
        <v>84</v>
      </c>
      <c r="F9" s="9" t="s">
        <v>741</v>
      </c>
      <c r="G9" s="316">
        <v>44.94</v>
      </c>
      <c r="H9" s="316">
        <v>39.090000000000003</v>
      </c>
      <c r="I9" s="316">
        <v>38.119999999999997</v>
      </c>
      <c r="J9" s="316">
        <v>37.299999999999997</v>
      </c>
      <c r="K9" s="316">
        <v>34.6</v>
      </c>
      <c r="L9" s="316">
        <v>34.6</v>
      </c>
      <c r="M9" s="10">
        <v>200</v>
      </c>
      <c r="N9" s="47">
        <v>0.25</v>
      </c>
      <c r="O9" s="6" t="s">
        <v>86</v>
      </c>
      <c r="P9" s="9" t="s">
        <v>251</v>
      </c>
      <c r="Q9" s="46" t="s">
        <v>250</v>
      </c>
    </row>
    <row r="10" spans="1:20" ht="100" customHeight="1" x14ac:dyDescent="0.35">
      <c r="A10" s="91" t="s">
        <v>222</v>
      </c>
      <c r="B10" s="40" t="s">
        <v>83</v>
      </c>
      <c r="C10" s="45" t="s">
        <v>15</v>
      </c>
      <c r="D10" s="38" t="s">
        <v>819</v>
      </c>
      <c r="E10" s="88" t="s">
        <v>84</v>
      </c>
      <c r="F10" s="9" t="s">
        <v>775</v>
      </c>
      <c r="G10" s="50">
        <v>48.54025</v>
      </c>
      <c r="H10" s="50">
        <v>46.293499999999995</v>
      </c>
      <c r="I10" s="50">
        <v>41.94</v>
      </c>
      <c r="J10" s="50">
        <v>41.02</v>
      </c>
      <c r="K10" s="50">
        <v>39.595050000000001</v>
      </c>
      <c r="L10" s="50">
        <v>36.867600000000003</v>
      </c>
      <c r="M10" s="55" t="s">
        <v>227</v>
      </c>
      <c r="N10" s="60">
        <v>0</v>
      </c>
      <c r="O10" s="6" t="s">
        <v>86</v>
      </c>
      <c r="P10" s="9" t="s">
        <v>797</v>
      </c>
      <c r="Q10" s="46" t="s">
        <v>252</v>
      </c>
    </row>
    <row r="11" spans="1:20" ht="100" customHeight="1" x14ac:dyDescent="0.35">
      <c r="A11" s="91" t="s">
        <v>222</v>
      </c>
      <c r="B11" s="40" t="s">
        <v>93</v>
      </c>
      <c r="C11" s="45" t="s">
        <v>15</v>
      </c>
      <c r="D11" s="38" t="s">
        <v>809</v>
      </c>
      <c r="E11" s="88" t="s">
        <v>255</v>
      </c>
      <c r="F11" s="9" t="s">
        <v>95</v>
      </c>
      <c r="G11" s="330">
        <v>56.322000000000003</v>
      </c>
      <c r="H11" s="330">
        <v>55.250999999999998</v>
      </c>
      <c r="I11" s="330">
        <v>43.060499999999998</v>
      </c>
      <c r="J11" s="330">
        <v>42.619500000000002</v>
      </c>
      <c r="K11" s="330">
        <v>41.569500000000005</v>
      </c>
      <c r="L11" s="330">
        <v>40.509</v>
      </c>
      <c r="M11" s="328">
        <v>200</v>
      </c>
      <c r="N11" s="47">
        <v>0.27</v>
      </c>
      <c r="O11" s="326" t="s">
        <v>96</v>
      </c>
      <c r="P11" s="9" t="s">
        <v>97</v>
      </c>
      <c r="Q11" s="46" t="s">
        <v>254</v>
      </c>
    </row>
    <row r="12" spans="1:20" ht="100" customHeight="1" x14ac:dyDescent="0.35">
      <c r="A12" s="91" t="s">
        <v>222</v>
      </c>
      <c r="B12" s="40" t="s">
        <v>93</v>
      </c>
      <c r="C12" s="45" t="s">
        <v>15</v>
      </c>
      <c r="D12" s="38" t="s">
        <v>810</v>
      </c>
      <c r="E12" s="88" t="s">
        <v>255</v>
      </c>
      <c r="F12" s="9" t="s">
        <v>95</v>
      </c>
      <c r="G12" s="47">
        <v>54.012000000000008</v>
      </c>
      <c r="H12" s="47">
        <v>52.941000000000003</v>
      </c>
      <c r="I12" s="47">
        <v>40.74807692307693</v>
      </c>
      <c r="J12" s="47">
        <v>40.310323686214787</v>
      </c>
      <c r="K12" s="47">
        <v>39.254661843107392</v>
      </c>
      <c r="L12" s="47">
        <v>38.199000000000005</v>
      </c>
      <c r="M12" s="328">
        <v>200</v>
      </c>
      <c r="N12" s="47">
        <v>0.21</v>
      </c>
      <c r="O12" s="326" t="s">
        <v>96</v>
      </c>
      <c r="P12" s="9" t="s">
        <v>97</v>
      </c>
      <c r="Q12" s="46" t="s">
        <v>258</v>
      </c>
    </row>
    <row r="13" spans="1:20" ht="100" customHeight="1" x14ac:dyDescent="0.35">
      <c r="A13" s="91" t="s">
        <v>222</v>
      </c>
      <c r="B13" s="40" t="s">
        <v>93</v>
      </c>
      <c r="C13" s="45" t="s">
        <v>15</v>
      </c>
      <c r="D13" s="38" t="s">
        <v>23</v>
      </c>
      <c r="E13" s="88" t="s">
        <v>255</v>
      </c>
      <c r="F13" s="9" t="s">
        <v>742</v>
      </c>
      <c r="G13" s="316">
        <v>48.07</v>
      </c>
      <c r="H13" s="316">
        <v>41.83</v>
      </c>
      <c r="I13" s="316">
        <v>40.79</v>
      </c>
      <c r="J13" s="316">
        <v>39.89</v>
      </c>
      <c r="K13" s="316">
        <v>37.020000000000003</v>
      </c>
      <c r="L13" s="316">
        <v>37.020000000000003</v>
      </c>
      <c r="M13" s="10">
        <v>200</v>
      </c>
      <c r="N13" s="47">
        <v>0.25</v>
      </c>
      <c r="O13" s="6" t="s">
        <v>96</v>
      </c>
      <c r="P13" s="9" t="s">
        <v>99</v>
      </c>
      <c r="Q13" s="46" t="s">
        <v>256</v>
      </c>
    </row>
    <row r="14" spans="1:20" ht="100" customHeight="1" x14ac:dyDescent="0.35">
      <c r="A14" s="91" t="s">
        <v>222</v>
      </c>
      <c r="B14" s="40" t="s">
        <v>93</v>
      </c>
      <c r="C14" s="45" t="s">
        <v>15</v>
      </c>
      <c r="D14" s="38" t="s">
        <v>819</v>
      </c>
      <c r="E14" s="88" t="s">
        <v>255</v>
      </c>
      <c r="F14" s="9" t="s">
        <v>101</v>
      </c>
      <c r="G14" s="50">
        <v>50.933299999999996</v>
      </c>
      <c r="H14" s="50">
        <v>47.965499999999992</v>
      </c>
      <c r="I14" s="50">
        <v>43.41</v>
      </c>
      <c r="J14" s="50">
        <v>42.1</v>
      </c>
      <c r="K14" s="50">
        <v>41.214799999999997</v>
      </c>
      <c r="L14" s="50">
        <v>40.01305</v>
      </c>
      <c r="M14" s="55" t="s">
        <v>227</v>
      </c>
      <c r="N14" s="60">
        <v>0</v>
      </c>
      <c r="O14" s="6" t="s">
        <v>96</v>
      </c>
      <c r="P14" s="9" t="s">
        <v>799</v>
      </c>
      <c r="Q14" s="46" t="s">
        <v>257</v>
      </c>
    </row>
    <row r="15" spans="1:20" ht="100" customHeight="1" x14ac:dyDescent="0.35">
      <c r="A15" s="91" t="s">
        <v>222</v>
      </c>
      <c r="B15" s="40" t="s">
        <v>105</v>
      </c>
      <c r="C15" s="45" t="s">
        <v>15</v>
      </c>
      <c r="D15" s="38" t="s">
        <v>809</v>
      </c>
      <c r="E15" s="88" t="s">
        <v>106</v>
      </c>
      <c r="F15" s="9" t="s">
        <v>107</v>
      </c>
      <c r="G15" s="330">
        <v>98.510999999999996</v>
      </c>
      <c r="H15" s="330">
        <v>96.369</v>
      </c>
      <c r="I15" s="330">
        <v>75.516000000000005</v>
      </c>
      <c r="J15" s="330">
        <v>74.749499999999998</v>
      </c>
      <c r="K15" s="330">
        <v>68.785500000000013</v>
      </c>
      <c r="L15" s="330">
        <v>67.966500000000011</v>
      </c>
      <c r="M15" s="328">
        <v>200</v>
      </c>
      <c r="N15" s="47">
        <v>0.27</v>
      </c>
      <c r="O15" s="326" t="s">
        <v>108</v>
      </c>
      <c r="P15" s="9" t="s">
        <v>109</v>
      </c>
      <c r="Q15" s="46" t="s">
        <v>259</v>
      </c>
    </row>
    <row r="16" spans="1:20" ht="100" customHeight="1" x14ac:dyDescent="0.35">
      <c r="A16" s="91" t="s">
        <v>222</v>
      </c>
      <c r="B16" s="40" t="s">
        <v>105</v>
      </c>
      <c r="C16" s="45" t="s">
        <v>15</v>
      </c>
      <c r="D16" s="38" t="s">
        <v>810</v>
      </c>
      <c r="E16" s="88" t="s">
        <v>106</v>
      </c>
      <c r="F16" s="9" t="s">
        <v>107</v>
      </c>
      <c r="G16" s="47">
        <v>96.201000000000008</v>
      </c>
      <c r="H16" s="47">
        <v>94.058999999999997</v>
      </c>
      <c r="I16" s="47">
        <v>73.201153846153858</v>
      </c>
      <c r="J16" s="47">
        <v>72.442083015993916</v>
      </c>
      <c r="K16" s="47">
        <v>66.475500000000011</v>
      </c>
      <c r="L16" s="47">
        <v>65.656500000000008</v>
      </c>
      <c r="M16" s="328">
        <v>200</v>
      </c>
      <c r="N16" s="47">
        <v>0.21</v>
      </c>
      <c r="O16" s="326" t="s">
        <v>108</v>
      </c>
      <c r="P16" s="9" t="s">
        <v>109</v>
      </c>
      <c r="Q16" s="46" t="s">
        <v>262</v>
      </c>
    </row>
    <row r="17" spans="1:17" ht="100" customHeight="1" x14ac:dyDescent="0.35">
      <c r="A17" s="91" t="s">
        <v>222</v>
      </c>
      <c r="B17" s="40" t="s">
        <v>105</v>
      </c>
      <c r="C17" s="45" t="s">
        <v>15</v>
      </c>
      <c r="D17" s="38" t="s">
        <v>23</v>
      </c>
      <c r="E17" s="88" t="s">
        <v>106</v>
      </c>
      <c r="F17" s="9" t="s">
        <v>743</v>
      </c>
      <c r="G17" s="316">
        <v>59.26</v>
      </c>
      <c r="H17" s="316">
        <v>51.24</v>
      </c>
      <c r="I17" s="316">
        <v>49.96</v>
      </c>
      <c r="J17" s="316">
        <v>49.19</v>
      </c>
      <c r="K17" s="316">
        <v>45.63</v>
      </c>
      <c r="L17" s="316">
        <v>45.63</v>
      </c>
      <c r="M17" s="10">
        <v>200</v>
      </c>
      <c r="N17" s="47">
        <v>0.25</v>
      </c>
      <c r="O17" s="6" t="s">
        <v>108</v>
      </c>
      <c r="P17" s="9" t="s">
        <v>111</v>
      </c>
      <c r="Q17" s="46" t="s">
        <v>260</v>
      </c>
    </row>
    <row r="18" spans="1:17" ht="100" customHeight="1" x14ac:dyDescent="0.35">
      <c r="A18" s="91" t="s">
        <v>222</v>
      </c>
      <c r="B18" s="40" t="s">
        <v>105</v>
      </c>
      <c r="C18" s="45" t="s">
        <v>15</v>
      </c>
      <c r="D18" s="38" t="s">
        <v>819</v>
      </c>
      <c r="E18" s="88" t="s">
        <v>106</v>
      </c>
      <c r="F18" s="9" t="s">
        <v>113</v>
      </c>
      <c r="G18" s="50">
        <f>62.35*1.045*1.1</f>
        <v>71.67132500000001</v>
      </c>
      <c r="H18" s="50">
        <f>58.94*1.045*1.1</f>
        <v>67.751530000000002</v>
      </c>
      <c r="I18" s="50">
        <f>56.87*1.045*1.1</f>
        <v>65.372064999999992</v>
      </c>
      <c r="J18" s="50">
        <f>54.82*1.045*1.1</f>
        <v>63.015590000000003</v>
      </c>
      <c r="K18" s="50">
        <f>52.99*1.045*1.1</f>
        <v>60.912005000000001</v>
      </c>
      <c r="L18" s="50">
        <f>50.89*1.045*1.1</f>
        <v>58.498055000000001</v>
      </c>
      <c r="M18" s="55" t="s">
        <v>227</v>
      </c>
      <c r="N18" s="60">
        <v>0</v>
      </c>
      <c r="O18" s="6" t="s">
        <v>108</v>
      </c>
      <c r="P18" s="9" t="s">
        <v>114</v>
      </c>
      <c r="Q18" s="46" t="s">
        <v>261</v>
      </c>
    </row>
    <row r="19" spans="1:17" ht="100" customHeight="1" x14ac:dyDescent="0.35">
      <c r="A19" s="91" t="s">
        <v>222</v>
      </c>
      <c r="B19" s="40" t="s">
        <v>117</v>
      </c>
      <c r="C19" s="45" t="s">
        <v>15</v>
      </c>
      <c r="D19" s="38" t="s">
        <v>809</v>
      </c>
      <c r="E19" s="88" t="s">
        <v>118</v>
      </c>
      <c r="F19" s="9" t="s">
        <v>119</v>
      </c>
      <c r="G19" s="330">
        <v>93.554999999999993</v>
      </c>
      <c r="H19" s="330">
        <v>85.470000000000013</v>
      </c>
      <c r="I19" s="330">
        <v>71.694000000000003</v>
      </c>
      <c r="J19" s="330">
        <v>70.98</v>
      </c>
      <c r="K19" s="330">
        <v>69.5625</v>
      </c>
      <c r="L19" s="330">
        <v>68.14500000000001</v>
      </c>
      <c r="M19" s="328">
        <v>200</v>
      </c>
      <c r="N19" s="47">
        <v>0.27</v>
      </c>
      <c r="O19" s="326" t="s">
        <v>120</v>
      </c>
      <c r="P19" s="9" t="s">
        <v>121</v>
      </c>
      <c r="Q19" s="46" t="s">
        <v>263</v>
      </c>
    </row>
    <row r="20" spans="1:17" ht="100" customHeight="1" x14ac:dyDescent="0.35">
      <c r="A20" s="91" t="s">
        <v>222</v>
      </c>
      <c r="B20" s="40" t="s">
        <v>117</v>
      </c>
      <c r="C20" s="45" t="s">
        <v>15</v>
      </c>
      <c r="D20" s="38" t="s">
        <v>810</v>
      </c>
      <c r="E20" s="88" t="s">
        <v>118</v>
      </c>
      <c r="F20" s="9" t="s">
        <v>128</v>
      </c>
      <c r="G20" s="47">
        <v>91.245000000000005</v>
      </c>
      <c r="H20" s="47">
        <v>83.160000000000011</v>
      </c>
      <c r="I20" s="47">
        <v>69.38884615384616</v>
      </c>
      <c r="J20" s="47">
        <v>68.667520944402128</v>
      </c>
      <c r="K20" s="47">
        <v>67.251260472201068</v>
      </c>
      <c r="L20" s="47">
        <v>65.835000000000008</v>
      </c>
      <c r="M20" s="328">
        <v>200</v>
      </c>
      <c r="N20" s="47">
        <v>0.21</v>
      </c>
      <c r="O20" s="326" t="s">
        <v>120</v>
      </c>
      <c r="P20" s="9" t="s">
        <v>129</v>
      </c>
      <c r="Q20" s="46" t="s">
        <v>266</v>
      </c>
    </row>
    <row r="21" spans="1:17" ht="100" customHeight="1" x14ac:dyDescent="0.35">
      <c r="A21" s="91" t="s">
        <v>222</v>
      </c>
      <c r="B21" s="40" t="s">
        <v>117</v>
      </c>
      <c r="C21" s="45" t="s">
        <v>15</v>
      </c>
      <c r="D21" s="38" t="s">
        <v>23</v>
      </c>
      <c r="E21" s="88" t="s">
        <v>118</v>
      </c>
      <c r="F21" s="9" t="s">
        <v>744</v>
      </c>
      <c r="G21" s="316">
        <v>59.26</v>
      </c>
      <c r="H21" s="316">
        <v>51.24</v>
      </c>
      <c r="I21" s="316">
        <v>49.96</v>
      </c>
      <c r="J21" s="316">
        <v>49.19</v>
      </c>
      <c r="K21" s="316">
        <v>45.63</v>
      </c>
      <c r="L21" s="316">
        <v>45.63</v>
      </c>
      <c r="M21" s="10">
        <v>200</v>
      </c>
      <c r="N21" s="47">
        <v>0.25</v>
      </c>
      <c r="O21" s="6" t="s">
        <v>120</v>
      </c>
      <c r="P21" s="9" t="s">
        <v>123</v>
      </c>
      <c r="Q21" s="46" t="s">
        <v>264</v>
      </c>
    </row>
    <row r="22" spans="1:17" s="368" customFormat="1" ht="100" customHeight="1" x14ac:dyDescent="0.35">
      <c r="A22" s="361" t="s">
        <v>222</v>
      </c>
      <c r="B22" s="362" t="s">
        <v>117</v>
      </c>
      <c r="C22" s="362" t="s">
        <v>15</v>
      </c>
      <c r="D22" s="363" t="s">
        <v>819</v>
      </c>
      <c r="E22" s="361" t="s">
        <v>118</v>
      </c>
      <c r="F22" s="364" t="s">
        <v>125</v>
      </c>
      <c r="G22" s="365" t="s">
        <v>820</v>
      </c>
      <c r="H22" s="365" t="s">
        <v>820</v>
      </c>
      <c r="I22" s="365" t="s">
        <v>820</v>
      </c>
      <c r="J22" s="365" t="s">
        <v>820</v>
      </c>
      <c r="K22" s="365" t="s">
        <v>820</v>
      </c>
      <c r="L22" s="365" t="s">
        <v>820</v>
      </c>
      <c r="M22" s="365" t="s">
        <v>227</v>
      </c>
      <c r="N22" s="366">
        <v>0</v>
      </c>
      <c r="O22" s="367" t="s">
        <v>120</v>
      </c>
      <c r="P22" s="364" t="s">
        <v>126</v>
      </c>
      <c r="Q22" s="46" t="s">
        <v>265</v>
      </c>
    </row>
    <row r="23" spans="1:17" ht="100" customHeight="1" x14ac:dyDescent="0.35">
      <c r="A23" s="91" t="s">
        <v>222</v>
      </c>
      <c r="B23" s="40" t="s">
        <v>131</v>
      </c>
      <c r="C23" s="40" t="s">
        <v>132</v>
      </c>
      <c r="D23" s="38" t="s">
        <v>809</v>
      </c>
      <c r="E23" s="88" t="s">
        <v>268</v>
      </c>
      <c r="F23" s="9" t="s">
        <v>134</v>
      </c>
      <c r="G23" s="25">
        <v>111.21600000000001</v>
      </c>
      <c r="H23" s="25">
        <v>105.441</v>
      </c>
      <c r="I23" s="25">
        <v>93.891000000000005</v>
      </c>
      <c r="J23" s="25">
        <v>88.357500000000016</v>
      </c>
      <c r="K23" s="331">
        <v>81.490499999999997</v>
      </c>
      <c r="L23" s="331">
        <v>80.671499999999995</v>
      </c>
      <c r="M23" s="328">
        <v>150</v>
      </c>
      <c r="N23" s="47">
        <v>0.34</v>
      </c>
      <c r="O23" s="328" t="s">
        <v>135</v>
      </c>
      <c r="P23" s="9" t="s">
        <v>76</v>
      </c>
      <c r="Q23" s="46" t="s">
        <v>267</v>
      </c>
    </row>
    <row r="24" spans="1:17" ht="100" customHeight="1" x14ac:dyDescent="0.35">
      <c r="A24" s="91" t="s">
        <v>222</v>
      </c>
      <c r="B24" s="40" t="s">
        <v>131</v>
      </c>
      <c r="C24" s="40" t="s">
        <v>390</v>
      </c>
      <c r="D24" s="49" t="s">
        <v>809</v>
      </c>
      <c r="E24" s="88" t="s">
        <v>588</v>
      </c>
      <c r="F24" s="9" t="s">
        <v>134</v>
      </c>
      <c r="G24" s="332">
        <v>103.61400000000002</v>
      </c>
      <c r="H24" s="332">
        <v>101.304</v>
      </c>
      <c r="I24" s="332">
        <v>89.14500000000001</v>
      </c>
      <c r="J24" s="332">
        <v>86.835000000000008</v>
      </c>
      <c r="K24" s="332">
        <v>81.490499999999997</v>
      </c>
      <c r="L24" s="332">
        <v>80.671499999999995</v>
      </c>
      <c r="M24" s="326">
        <v>200</v>
      </c>
      <c r="N24" s="50">
        <v>0.3</v>
      </c>
      <c r="O24" s="326" t="s">
        <v>126</v>
      </c>
      <c r="P24" s="9" t="s">
        <v>141</v>
      </c>
      <c r="Q24" s="46" t="s">
        <v>577</v>
      </c>
    </row>
    <row r="25" spans="1:17" ht="100" customHeight="1" x14ac:dyDescent="0.35">
      <c r="A25" s="91" t="s">
        <v>222</v>
      </c>
      <c r="B25" s="40" t="s">
        <v>131</v>
      </c>
      <c r="C25" s="40" t="s">
        <v>132</v>
      </c>
      <c r="D25" s="38" t="s">
        <v>810</v>
      </c>
      <c r="E25" s="88" t="s">
        <v>268</v>
      </c>
      <c r="F25" s="9" t="s">
        <v>134</v>
      </c>
      <c r="G25" s="47">
        <v>108.90600000000001</v>
      </c>
      <c r="H25" s="47">
        <v>103.236</v>
      </c>
      <c r="I25" s="47">
        <v>91.581000000000003</v>
      </c>
      <c r="J25" s="25">
        <v>86.047500000000014</v>
      </c>
      <c r="K25" s="25">
        <v>79.180499999999995</v>
      </c>
      <c r="L25" s="25">
        <v>78.361499999999992</v>
      </c>
      <c r="M25" s="328">
        <v>150</v>
      </c>
      <c r="N25" s="47">
        <v>0.33</v>
      </c>
      <c r="O25" s="328" t="s">
        <v>135</v>
      </c>
      <c r="P25" s="9" t="s">
        <v>76</v>
      </c>
      <c r="Q25" s="46" t="s">
        <v>271</v>
      </c>
    </row>
    <row r="26" spans="1:17" ht="100" customHeight="1" x14ac:dyDescent="0.35">
      <c r="A26" s="91" t="s">
        <v>222</v>
      </c>
      <c r="B26" s="40" t="s">
        <v>131</v>
      </c>
      <c r="C26" s="40" t="s">
        <v>132</v>
      </c>
      <c r="D26" s="38" t="s">
        <v>23</v>
      </c>
      <c r="E26" s="88" t="s">
        <v>268</v>
      </c>
      <c r="F26" s="9" t="s">
        <v>745</v>
      </c>
      <c r="G26" s="316">
        <v>95.91</v>
      </c>
      <c r="H26" s="316">
        <v>91.12</v>
      </c>
      <c r="I26" s="316">
        <v>86.32</v>
      </c>
      <c r="J26" s="316">
        <v>81.52</v>
      </c>
      <c r="K26" s="316">
        <v>78.67</v>
      </c>
      <c r="L26" s="316">
        <v>78.67</v>
      </c>
      <c r="M26" s="10">
        <v>150</v>
      </c>
      <c r="N26" s="47">
        <v>0.3</v>
      </c>
      <c r="O26" s="10" t="s">
        <v>135</v>
      </c>
      <c r="P26" s="9" t="s">
        <v>137</v>
      </c>
      <c r="Q26" s="46" t="s">
        <v>269</v>
      </c>
    </row>
    <row r="27" spans="1:17" ht="100" customHeight="1" x14ac:dyDescent="0.35">
      <c r="A27" s="91" t="s">
        <v>222</v>
      </c>
      <c r="B27" s="40" t="s">
        <v>131</v>
      </c>
      <c r="C27" s="40" t="s">
        <v>132</v>
      </c>
      <c r="D27" s="38" t="s">
        <v>819</v>
      </c>
      <c r="E27" s="88" t="s">
        <v>268</v>
      </c>
      <c r="F27" s="9" t="s">
        <v>139</v>
      </c>
      <c r="G27" s="50">
        <v>105.84805</v>
      </c>
      <c r="H27" s="50">
        <v>101.68894999999999</v>
      </c>
      <c r="I27" s="50">
        <v>97.665699999999987</v>
      </c>
      <c r="J27" s="50">
        <v>92.618349999999992</v>
      </c>
      <c r="K27" s="50">
        <v>85.428749999999994</v>
      </c>
      <c r="L27" s="50">
        <v>77.225500000000011</v>
      </c>
      <c r="M27" s="10">
        <v>150</v>
      </c>
      <c r="N27" s="47">
        <v>0.3</v>
      </c>
      <c r="O27" s="10" t="s">
        <v>135</v>
      </c>
      <c r="P27" s="9" t="s">
        <v>803</v>
      </c>
      <c r="Q27" s="46" t="s">
        <v>270</v>
      </c>
    </row>
    <row r="28" spans="1:17" ht="100" customHeight="1" x14ac:dyDescent="0.35">
      <c r="A28" s="91" t="s">
        <v>222</v>
      </c>
      <c r="B28" s="40" t="s">
        <v>143</v>
      </c>
      <c r="C28" s="40" t="s">
        <v>132</v>
      </c>
      <c r="D28" s="38" t="s">
        <v>809</v>
      </c>
      <c r="E28" s="88" t="s">
        <v>144</v>
      </c>
      <c r="F28" s="9" t="s">
        <v>145</v>
      </c>
      <c r="G28" s="25">
        <v>84.241500000000002</v>
      </c>
      <c r="H28" s="330">
        <v>81.322500000000005</v>
      </c>
      <c r="I28" s="330">
        <v>73.920000000000016</v>
      </c>
      <c r="J28" s="330">
        <v>69.384</v>
      </c>
      <c r="K28" s="330">
        <v>66.097500000000011</v>
      </c>
      <c r="L28" s="330">
        <v>62.674500000000002</v>
      </c>
      <c r="M28" s="328">
        <v>150</v>
      </c>
      <c r="N28" s="47">
        <v>0.34</v>
      </c>
      <c r="O28" s="328" t="s">
        <v>135</v>
      </c>
      <c r="P28" s="9" t="s">
        <v>34</v>
      </c>
      <c r="Q28" s="46" t="s">
        <v>272</v>
      </c>
    </row>
    <row r="29" spans="1:17" ht="100" customHeight="1" x14ac:dyDescent="0.35">
      <c r="A29" s="91" t="s">
        <v>222</v>
      </c>
      <c r="B29" s="40" t="s">
        <v>143</v>
      </c>
      <c r="C29" s="40" t="s">
        <v>132</v>
      </c>
      <c r="D29" s="38" t="s">
        <v>810</v>
      </c>
      <c r="E29" s="88" t="s">
        <v>144</v>
      </c>
      <c r="F29" s="9" t="s">
        <v>145</v>
      </c>
      <c r="G29" s="47">
        <v>81.941999999999993</v>
      </c>
      <c r="H29" s="47">
        <v>80.177999999999997</v>
      </c>
      <c r="I29" s="47">
        <v>71.599500000000006</v>
      </c>
      <c r="J29" s="25">
        <v>67.063499999999991</v>
      </c>
      <c r="K29" s="25">
        <v>63.787500000000001</v>
      </c>
      <c r="L29" s="25">
        <v>60.3645</v>
      </c>
      <c r="M29" s="328">
        <v>150</v>
      </c>
      <c r="N29" s="47">
        <v>0.33</v>
      </c>
      <c r="O29" s="328" t="s">
        <v>135</v>
      </c>
      <c r="P29" s="9" t="s">
        <v>34</v>
      </c>
      <c r="Q29" s="46" t="s">
        <v>275</v>
      </c>
    </row>
    <row r="30" spans="1:17" ht="100" customHeight="1" x14ac:dyDescent="0.35">
      <c r="A30" s="91" t="s">
        <v>222</v>
      </c>
      <c r="B30" s="40" t="s">
        <v>143</v>
      </c>
      <c r="C30" s="40" t="s">
        <v>132</v>
      </c>
      <c r="D30" s="38" t="s">
        <v>23</v>
      </c>
      <c r="E30" s="88" t="s">
        <v>144</v>
      </c>
      <c r="F30" s="9" t="s">
        <v>746</v>
      </c>
      <c r="G30" s="316">
        <v>86.78</v>
      </c>
      <c r="H30" s="316">
        <v>82.44</v>
      </c>
      <c r="I30" s="316">
        <v>78.099999999999994</v>
      </c>
      <c r="J30" s="316">
        <v>73.760000000000005</v>
      </c>
      <c r="K30" s="316">
        <v>71.25</v>
      </c>
      <c r="L30" s="316">
        <v>71.25</v>
      </c>
      <c r="M30" s="10">
        <v>150</v>
      </c>
      <c r="N30" s="47">
        <v>0.3</v>
      </c>
      <c r="O30" s="10" t="s">
        <v>135</v>
      </c>
      <c r="P30" s="39" t="s">
        <v>776</v>
      </c>
      <c r="Q30" s="46" t="s">
        <v>273</v>
      </c>
    </row>
    <row r="31" spans="1:17" s="368" customFormat="1" ht="100" customHeight="1" x14ac:dyDescent="0.35">
      <c r="A31" s="361" t="s">
        <v>222</v>
      </c>
      <c r="B31" s="362" t="s">
        <v>143</v>
      </c>
      <c r="C31" s="362" t="s">
        <v>132</v>
      </c>
      <c r="D31" s="363" t="s">
        <v>819</v>
      </c>
      <c r="E31" s="361" t="s">
        <v>144</v>
      </c>
      <c r="F31" s="364" t="s">
        <v>148</v>
      </c>
      <c r="G31" s="365" t="s">
        <v>820</v>
      </c>
      <c r="H31" s="365" t="s">
        <v>820</v>
      </c>
      <c r="I31" s="365" t="s">
        <v>820</v>
      </c>
      <c r="J31" s="365" t="s">
        <v>820</v>
      </c>
      <c r="K31" s="365" t="s">
        <v>820</v>
      </c>
      <c r="L31" s="365" t="s">
        <v>820</v>
      </c>
      <c r="M31" s="367">
        <v>150</v>
      </c>
      <c r="N31" s="365">
        <v>0.3</v>
      </c>
      <c r="O31" s="367" t="s">
        <v>135</v>
      </c>
      <c r="P31" s="364" t="s">
        <v>149</v>
      </c>
      <c r="Q31" s="46" t="s">
        <v>274</v>
      </c>
    </row>
    <row r="32" spans="1:17" ht="100" customHeight="1" x14ac:dyDescent="0.35">
      <c r="A32" s="91" t="s">
        <v>222</v>
      </c>
      <c r="B32" s="40" t="s">
        <v>152</v>
      </c>
      <c r="C32" s="40" t="s">
        <v>132</v>
      </c>
      <c r="D32" s="38" t="s">
        <v>809</v>
      </c>
      <c r="E32" s="88" t="s">
        <v>153</v>
      </c>
      <c r="F32" s="9" t="s">
        <v>145</v>
      </c>
      <c r="G32" s="330">
        <v>93.492000000000004</v>
      </c>
      <c r="H32" s="330">
        <v>91.728000000000009</v>
      </c>
      <c r="I32" s="330">
        <v>81.301500000000004</v>
      </c>
      <c r="J32" s="330">
        <v>78.623999999999995</v>
      </c>
      <c r="K32" s="330">
        <v>75.075000000000003</v>
      </c>
      <c r="L32" s="330">
        <v>71.61</v>
      </c>
      <c r="M32" s="328">
        <v>150</v>
      </c>
      <c r="N32" s="47">
        <v>0.34</v>
      </c>
      <c r="O32" s="328" t="s">
        <v>135</v>
      </c>
      <c r="P32" s="9" t="s">
        <v>154</v>
      </c>
      <c r="Q32" s="46" t="s">
        <v>276</v>
      </c>
    </row>
    <row r="33" spans="1:21" ht="100" customHeight="1" x14ac:dyDescent="0.35">
      <c r="A33" s="91" t="s">
        <v>222</v>
      </c>
      <c r="B33" s="40" t="s">
        <v>152</v>
      </c>
      <c r="C33" s="40" t="s">
        <v>132</v>
      </c>
      <c r="D33" s="38" t="s">
        <v>810</v>
      </c>
      <c r="E33" s="88" t="s">
        <v>153</v>
      </c>
      <c r="F33" s="9" t="s">
        <v>145</v>
      </c>
      <c r="G33" s="47">
        <v>91.182000000000002</v>
      </c>
      <c r="H33" s="47">
        <v>89.418000000000006</v>
      </c>
      <c r="I33" s="47">
        <v>78.987391304347852</v>
      </c>
      <c r="J33" s="25">
        <v>76.313999999999993</v>
      </c>
      <c r="K33" s="25">
        <v>72.765000000000001</v>
      </c>
      <c r="L33" s="25">
        <v>69.3</v>
      </c>
      <c r="M33" s="328">
        <v>150</v>
      </c>
      <c r="N33" s="47">
        <v>0.33</v>
      </c>
      <c r="O33" s="328" t="s">
        <v>135</v>
      </c>
      <c r="P33" s="9" t="s">
        <v>54</v>
      </c>
      <c r="Q33" s="46" t="s">
        <v>279</v>
      </c>
    </row>
    <row r="34" spans="1:21" ht="100" customHeight="1" x14ac:dyDescent="0.35">
      <c r="A34" s="91" t="s">
        <v>222</v>
      </c>
      <c r="B34" s="40" t="s">
        <v>152</v>
      </c>
      <c r="C34" s="40" t="s">
        <v>132</v>
      </c>
      <c r="D34" s="38" t="s">
        <v>23</v>
      </c>
      <c r="E34" s="88" t="s">
        <v>153</v>
      </c>
      <c r="F34" s="9" t="s">
        <v>747</v>
      </c>
      <c r="G34" s="316">
        <v>91.34</v>
      </c>
      <c r="H34" s="316">
        <v>77.64</v>
      </c>
      <c r="I34" s="316">
        <v>73.08</v>
      </c>
      <c r="J34" s="316">
        <v>70.33</v>
      </c>
      <c r="K34" s="316">
        <v>65.77</v>
      </c>
      <c r="L34" s="316">
        <v>65.77</v>
      </c>
      <c r="M34" s="10">
        <v>150</v>
      </c>
      <c r="N34" s="47">
        <v>0.3</v>
      </c>
      <c r="O34" s="10" t="s">
        <v>135</v>
      </c>
      <c r="P34" s="39" t="s">
        <v>777</v>
      </c>
      <c r="Q34" s="46" t="s">
        <v>277</v>
      </c>
    </row>
    <row r="35" spans="1:21" ht="100" customHeight="1" x14ac:dyDescent="0.35">
      <c r="A35" s="91" t="s">
        <v>222</v>
      </c>
      <c r="B35" s="40" t="s">
        <v>152</v>
      </c>
      <c r="C35" s="40" t="s">
        <v>132</v>
      </c>
      <c r="D35" s="38" t="s">
        <v>819</v>
      </c>
      <c r="E35" s="88" t="s">
        <v>153</v>
      </c>
      <c r="F35" s="9" t="s">
        <v>148</v>
      </c>
      <c r="G35" s="50">
        <v>86.588699999999989</v>
      </c>
      <c r="H35" s="50">
        <v>84.091149999999985</v>
      </c>
      <c r="I35" s="50">
        <v>78.650000000000006</v>
      </c>
      <c r="J35" s="50">
        <v>75.900000000000006</v>
      </c>
      <c r="K35" s="50">
        <v>72.599999999999994</v>
      </c>
      <c r="L35" s="50">
        <v>68.680000000000007</v>
      </c>
      <c r="M35" s="10">
        <v>150</v>
      </c>
      <c r="N35" s="47">
        <v>0.3</v>
      </c>
      <c r="O35" s="10" t="s">
        <v>135</v>
      </c>
      <c r="P35" s="356" t="s">
        <v>815</v>
      </c>
      <c r="Q35" s="46" t="s">
        <v>278</v>
      </c>
    </row>
    <row r="36" spans="1:21" ht="100" customHeight="1" x14ac:dyDescent="0.35">
      <c r="A36" s="91" t="s">
        <v>222</v>
      </c>
      <c r="B36" s="40" t="s">
        <v>159</v>
      </c>
      <c r="C36" s="40" t="s">
        <v>132</v>
      </c>
      <c r="D36" s="38" t="s">
        <v>809</v>
      </c>
      <c r="E36" s="88" t="s">
        <v>281</v>
      </c>
      <c r="F36" s="9" t="s">
        <v>161</v>
      </c>
      <c r="G36" s="330">
        <v>52.416000000000004</v>
      </c>
      <c r="H36" s="330">
        <v>51.408000000000001</v>
      </c>
      <c r="I36" s="330">
        <v>43.050000000000004</v>
      </c>
      <c r="J36" s="330">
        <v>41.706000000000003</v>
      </c>
      <c r="K36" s="330">
        <v>38.115000000000002</v>
      </c>
      <c r="L36" s="330">
        <v>37.537500000000001</v>
      </c>
      <c r="M36" s="328">
        <v>150</v>
      </c>
      <c r="N36" s="47">
        <v>0.24</v>
      </c>
      <c r="O36" s="328" t="s">
        <v>135</v>
      </c>
      <c r="P36" s="9" t="s">
        <v>21</v>
      </c>
      <c r="Q36" s="46" t="s">
        <v>280</v>
      </c>
    </row>
    <row r="37" spans="1:21" ht="100" customHeight="1" x14ac:dyDescent="0.35">
      <c r="A37" s="91" t="s">
        <v>222</v>
      </c>
      <c r="B37" s="40" t="s">
        <v>159</v>
      </c>
      <c r="C37" s="40" t="s">
        <v>132</v>
      </c>
      <c r="D37" s="38" t="s">
        <v>810</v>
      </c>
      <c r="E37" s="88" t="s">
        <v>281</v>
      </c>
      <c r="F37" s="9" t="s">
        <v>161</v>
      </c>
      <c r="G37" s="47">
        <v>50.106000000000002</v>
      </c>
      <c r="H37" s="47">
        <v>49.097999999999999</v>
      </c>
      <c r="I37" s="47">
        <v>40.74</v>
      </c>
      <c r="J37" s="25">
        <v>39.396000000000001</v>
      </c>
      <c r="K37" s="25">
        <v>35.804999999999993</v>
      </c>
      <c r="L37" s="25">
        <v>35.227499999999999</v>
      </c>
      <c r="M37" s="328">
        <v>150</v>
      </c>
      <c r="N37" s="47">
        <v>0.25</v>
      </c>
      <c r="O37" s="328" t="s">
        <v>135</v>
      </c>
      <c r="P37" s="9" t="s">
        <v>21</v>
      </c>
      <c r="Q37" s="46" t="s">
        <v>284</v>
      </c>
    </row>
    <row r="38" spans="1:21" ht="100" customHeight="1" x14ac:dyDescent="0.35">
      <c r="A38" s="91" t="s">
        <v>222</v>
      </c>
      <c r="B38" s="40" t="s">
        <v>159</v>
      </c>
      <c r="C38" s="40" t="s">
        <v>132</v>
      </c>
      <c r="D38" s="38" t="s">
        <v>23</v>
      </c>
      <c r="E38" s="88" t="s">
        <v>281</v>
      </c>
      <c r="F38" s="9" t="s">
        <v>748</v>
      </c>
      <c r="G38" s="316">
        <v>53.66</v>
      </c>
      <c r="H38" s="316">
        <v>45.62</v>
      </c>
      <c r="I38" s="316">
        <v>42.93</v>
      </c>
      <c r="J38" s="316">
        <v>41.32</v>
      </c>
      <c r="K38" s="316">
        <v>38.630000000000003</v>
      </c>
      <c r="L38" s="316">
        <v>38.630000000000003</v>
      </c>
      <c r="M38" s="10">
        <v>150</v>
      </c>
      <c r="N38" s="47">
        <v>0.25</v>
      </c>
      <c r="O38" s="10" t="s">
        <v>135</v>
      </c>
      <c r="P38" s="9" t="s">
        <v>163</v>
      </c>
      <c r="Q38" s="46" t="s">
        <v>282</v>
      </c>
    </row>
    <row r="39" spans="1:21" ht="100" customHeight="1" x14ac:dyDescent="0.35">
      <c r="A39" s="91" t="s">
        <v>222</v>
      </c>
      <c r="B39" s="40" t="s">
        <v>159</v>
      </c>
      <c r="C39" s="40" t="s">
        <v>132</v>
      </c>
      <c r="D39" s="38" t="s">
        <v>819</v>
      </c>
      <c r="E39" s="88" t="s">
        <v>281</v>
      </c>
      <c r="F39" s="9" t="s">
        <v>165</v>
      </c>
      <c r="G39" s="50">
        <v>50.504849999999998</v>
      </c>
      <c r="H39" s="50">
        <v>47.902799999999999</v>
      </c>
      <c r="I39" s="50">
        <v>43.639200000000002</v>
      </c>
      <c r="J39" s="50">
        <v>41.371550000000006</v>
      </c>
      <c r="K39" s="50">
        <v>39.229300000000002</v>
      </c>
      <c r="L39" s="50">
        <v>39.030749999999998</v>
      </c>
      <c r="M39" s="10">
        <v>150</v>
      </c>
      <c r="N39" s="47">
        <v>0.23</v>
      </c>
      <c r="O39" s="10" t="s">
        <v>135</v>
      </c>
      <c r="P39" s="9" t="s">
        <v>802</v>
      </c>
      <c r="Q39" s="46" t="s">
        <v>283</v>
      </c>
    </row>
    <row r="40" spans="1:21" ht="100" customHeight="1" x14ac:dyDescent="0.35">
      <c r="A40" s="91" t="s">
        <v>222</v>
      </c>
      <c r="B40" s="40" t="s">
        <v>168</v>
      </c>
      <c r="C40" s="40" t="s">
        <v>132</v>
      </c>
      <c r="D40" s="38" t="s">
        <v>809</v>
      </c>
      <c r="E40" s="88" t="s">
        <v>169</v>
      </c>
      <c r="F40" s="9" t="s">
        <v>170</v>
      </c>
      <c r="G40" s="330">
        <v>63.966000000000001</v>
      </c>
      <c r="H40" s="330">
        <v>62.958000000000006</v>
      </c>
      <c r="I40" s="330">
        <v>55.618500000000004</v>
      </c>
      <c r="J40" s="330">
        <v>55.44</v>
      </c>
      <c r="K40" s="330">
        <v>50.82</v>
      </c>
      <c r="L40" s="330">
        <v>48.510000000000005</v>
      </c>
      <c r="M40" s="328">
        <v>150</v>
      </c>
      <c r="N40" s="47">
        <v>0.24</v>
      </c>
      <c r="O40" s="328" t="s">
        <v>135</v>
      </c>
      <c r="P40" s="9" t="s">
        <v>65</v>
      </c>
      <c r="Q40" s="46" t="s">
        <v>285</v>
      </c>
    </row>
    <row r="41" spans="1:21" ht="100" customHeight="1" x14ac:dyDescent="0.35">
      <c r="A41" s="91" t="s">
        <v>222</v>
      </c>
      <c r="B41" s="40" t="s">
        <v>168</v>
      </c>
      <c r="C41" s="40" t="s">
        <v>132</v>
      </c>
      <c r="D41" s="38" t="s">
        <v>810</v>
      </c>
      <c r="E41" s="88" t="s">
        <v>169</v>
      </c>
      <c r="F41" s="9" t="s">
        <v>170</v>
      </c>
      <c r="G41" s="47">
        <v>61.655999999999999</v>
      </c>
      <c r="H41" s="47">
        <v>60.648000000000003</v>
      </c>
      <c r="I41" s="47">
        <v>53.31260869565218</v>
      </c>
      <c r="J41" s="25">
        <v>53.129999999999995</v>
      </c>
      <c r="K41" s="25">
        <v>48.51</v>
      </c>
      <c r="L41" s="25">
        <v>46.2</v>
      </c>
      <c r="M41" s="328">
        <v>150</v>
      </c>
      <c r="N41" s="47">
        <v>0.25</v>
      </c>
      <c r="O41" s="328" t="s">
        <v>135</v>
      </c>
      <c r="P41" s="9" t="s">
        <v>65</v>
      </c>
      <c r="Q41" s="46" t="s">
        <v>288</v>
      </c>
    </row>
    <row r="42" spans="1:21" ht="100" customHeight="1" x14ac:dyDescent="0.35">
      <c r="A42" s="91" t="s">
        <v>222</v>
      </c>
      <c r="B42" s="40" t="s">
        <v>168</v>
      </c>
      <c r="C42" s="40" t="s">
        <v>132</v>
      </c>
      <c r="D42" s="38" t="s">
        <v>23</v>
      </c>
      <c r="E42" s="88" t="s">
        <v>169</v>
      </c>
      <c r="F42" s="9" t="s">
        <v>749</v>
      </c>
      <c r="G42" s="316">
        <v>84.49</v>
      </c>
      <c r="H42" s="316">
        <v>71.819999999999993</v>
      </c>
      <c r="I42" s="316">
        <v>67.59</v>
      </c>
      <c r="J42" s="316">
        <v>65.06</v>
      </c>
      <c r="K42" s="316">
        <v>60.84</v>
      </c>
      <c r="L42" s="316">
        <v>60.84</v>
      </c>
      <c r="M42" s="10">
        <v>150</v>
      </c>
      <c r="N42" s="47">
        <v>0.25</v>
      </c>
      <c r="O42" s="10" t="s">
        <v>135</v>
      </c>
      <c r="P42" s="39" t="s">
        <v>778</v>
      </c>
      <c r="Q42" s="46" t="s">
        <v>286</v>
      </c>
    </row>
    <row r="43" spans="1:21" ht="100" customHeight="1" x14ac:dyDescent="0.35">
      <c r="A43" s="91" t="s">
        <v>222</v>
      </c>
      <c r="B43" s="40" t="s">
        <v>168</v>
      </c>
      <c r="C43" s="40" t="s">
        <v>132</v>
      </c>
      <c r="D43" s="38" t="s">
        <v>819</v>
      </c>
      <c r="E43" s="88" t="s">
        <v>169</v>
      </c>
      <c r="F43" s="9" t="s">
        <v>165</v>
      </c>
      <c r="G43" s="50">
        <v>64.298850000000002</v>
      </c>
      <c r="H43" s="50">
        <v>60.348749999999995</v>
      </c>
      <c r="I43" s="50">
        <v>56.471799999999995</v>
      </c>
      <c r="J43" s="50">
        <v>53.577150000000003</v>
      </c>
      <c r="K43" s="50">
        <v>50.128649999999993</v>
      </c>
      <c r="L43" s="50">
        <v>47.819199999999995</v>
      </c>
      <c r="M43" s="10">
        <v>150</v>
      </c>
      <c r="N43" s="47">
        <v>0.23</v>
      </c>
      <c r="O43" s="10" t="s">
        <v>135</v>
      </c>
      <c r="P43" s="9" t="s">
        <v>801</v>
      </c>
      <c r="Q43" s="46" t="s">
        <v>287</v>
      </c>
    </row>
    <row r="44" spans="1:21" ht="100" customHeight="1" x14ac:dyDescent="0.35">
      <c r="A44" s="91" t="s">
        <v>222</v>
      </c>
      <c r="B44" s="40" t="s">
        <v>175</v>
      </c>
      <c r="C44" s="40" t="s">
        <v>132</v>
      </c>
      <c r="D44" s="38" t="s">
        <v>809</v>
      </c>
      <c r="E44" s="88" t="s">
        <v>176</v>
      </c>
      <c r="F44" s="9" t="s">
        <v>177</v>
      </c>
      <c r="G44" s="330">
        <v>105.04200000000002</v>
      </c>
      <c r="H44" s="330">
        <v>103.27800000000001</v>
      </c>
      <c r="I44" s="330">
        <v>91.339500000000001</v>
      </c>
      <c r="J44" s="330">
        <v>90.163500000000013</v>
      </c>
      <c r="K44" s="330">
        <v>86.887500000000003</v>
      </c>
      <c r="L44" s="330">
        <v>83.464500000000001</v>
      </c>
      <c r="M44" s="328">
        <v>150</v>
      </c>
      <c r="N44" s="47">
        <v>0.34</v>
      </c>
      <c r="O44" s="328" t="s">
        <v>135</v>
      </c>
      <c r="P44" s="9" t="s">
        <v>183</v>
      </c>
      <c r="Q44" s="46" t="s">
        <v>289</v>
      </c>
    </row>
    <row r="45" spans="1:21" ht="100" customHeight="1" x14ac:dyDescent="0.35">
      <c r="A45" s="91" t="s">
        <v>222</v>
      </c>
      <c r="B45" s="40" t="s">
        <v>175</v>
      </c>
      <c r="C45" s="40" t="s">
        <v>132</v>
      </c>
      <c r="D45" s="38" t="s">
        <v>810</v>
      </c>
      <c r="E45" s="88" t="s">
        <v>176</v>
      </c>
      <c r="F45" s="9" t="s">
        <v>177</v>
      </c>
      <c r="G45" s="47">
        <v>102.73200000000001</v>
      </c>
      <c r="H45" s="47">
        <v>100.968</v>
      </c>
      <c r="I45" s="47">
        <v>89.030869565217401</v>
      </c>
      <c r="J45" s="25">
        <v>87.853500000000011</v>
      </c>
      <c r="K45" s="25">
        <v>84.577500000000001</v>
      </c>
      <c r="L45" s="25">
        <v>81.154499999999999</v>
      </c>
      <c r="M45" s="328">
        <v>150</v>
      </c>
      <c r="N45" s="47">
        <v>0.33</v>
      </c>
      <c r="O45" s="328" t="s">
        <v>135</v>
      </c>
      <c r="P45" s="9" t="s">
        <v>183</v>
      </c>
      <c r="Q45" s="46" t="s">
        <v>292</v>
      </c>
    </row>
    <row r="46" spans="1:21" ht="100" customHeight="1" x14ac:dyDescent="0.35">
      <c r="A46" s="91" t="s">
        <v>222</v>
      </c>
      <c r="B46" s="40" t="s">
        <v>175</v>
      </c>
      <c r="C46" s="40" t="s">
        <v>132</v>
      </c>
      <c r="D46" s="38" t="s">
        <v>23</v>
      </c>
      <c r="E46" s="88" t="s">
        <v>176</v>
      </c>
      <c r="F46" s="9" t="s">
        <v>750</v>
      </c>
      <c r="G46" s="316">
        <v>89.06</v>
      </c>
      <c r="H46" s="316">
        <v>75.7</v>
      </c>
      <c r="I46" s="316">
        <v>71.25</v>
      </c>
      <c r="J46" s="316">
        <v>68.58</v>
      </c>
      <c r="K46" s="316">
        <v>64.13</v>
      </c>
      <c r="L46" s="316">
        <v>64.13</v>
      </c>
      <c r="M46" s="10">
        <v>150</v>
      </c>
      <c r="N46" s="47">
        <v>0.3</v>
      </c>
      <c r="O46" s="10" t="s">
        <v>135</v>
      </c>
      <c r="P46" s="9" t="s">
        <v>179</v>
      </c>
      <c r="Q46" s="46" t="s">
        <v>290</v>
      </c>
    </row>
    <row r="47" spans="1:21" ht="100" customHeight="1" x14ac:dyDescent="0.35">
      <c r="A47" s="91" t="s">
        <v>222</v>
      </c>
      <c r="B47" s="40" t="s">
        <v>175</v>
      </c>
      <c r="C47" s="40" t="s">
        <v>132</v>
      </c>
      <c r="D47" s="38" t="s">
        <v>819</v>
      </c>
      <c r="E47" s="88" t="s">
        <v>176</v>
      </c>
      <c r="F47" s="9" t="s">
        <v>181</v>
      </c>
      <c r="G47" s="50">
        <v>96.819249999999997</v>
      </c>
      <c r="H47" s="50">
        <v>90.068549999999988</v>
      </c>
      <c r="I47" s="50">
        <v>83.464150000000004</v>
      </c>
      <c r="J47" s="50">
        <v>79.932050000000004</v>
      </c>
      <c r="K47" s="50">
        <v>78.249599999999987</v>
      </c>
      <c r="L47" s="50">
        <v>73.735200000000006</v>
      </c>
      <c r="M47" s="10">
        <v>150</v>
      </c>
      <c r="N47" s="47">
        <v>0.3</v>
      </c>
      <c r="O47" s="10" t="s">
        <v>135</v>
      </c>
      <c r="P47" s="356" t="s">
        <v>816</v>
      </c>
      <c r="Q47" s="46" t="s">
        <v>291</v>
      </c>
    </row>
    <row r="48" spans="1:21" ht="100" customHeight="1" x14ac:dyDescent="0.35">
      <c r="A48" s="91" t="s">
        <v>222</v>
      </c>
      <c r="B48" s="40" t="s">
        <v>185</v>
      </c>
      <c r="C48" s="40" t="s">
        <v>132</v>
      </c>
      <c r="D48" s="38" t="s">
        <v>809</v>
      </c>
      <c r="E48" s="88" t="s">
        <v>186</v>
      </c>
      <c r="F48" s="9" t="s">
        <v>187</v>
      </c>
      <c r="G48" s="330">
        <v>63.525000000000006</v>
      </c>
      <c r="H48" s="330">
        <v>61.214999999999996</v>
      </c>
      <c r="I48" s="330">
        <v>53.550000000000004</v>
      </c>
      <c r="J48" s="330">
        <v>51.975000000000001</v>
      </c>
      <c r="K48" s="330">
        <v>49.087499999999999</v>
      </c>
      <c r="L48" s="330">
        <v>46.2</v>
      </c>
      <c r="M48" s="328">
        <v>150</v>
      </c>
      <c r="N48" s="47">
        <v>0.24</v>
      </c>
      <c r="O48" s="328" t="s">
        <v>135</v>
      </c>
      <c r="P48" s="9" t="s">
        <v>121</v>
      </c>
      <c r="Q48" s="46" t="s">
        <v>293</v>
      </c>
      <c r="S48" s="48"/>
      <c r="T48" s="48"/>
      <c r="U48" s="48"/>
    </row>
    <row r="49" spans="1:21" ht="100" customHeight="1" x14ac:dyDescent="0.35">
      <c r="A49" s="91" t="s">
        <v>222</v>
      </c>
      <c r="B49" s="40" t="s">
        <v>185</v>
      </c>
      <c r="C49" s="40" t="s">
        <v>132</v>
      </c>
      <c r="D49" s="38" t="s">
        <v>810</v>
      </c>
      <c r="E49" s="88" t="s">
        <v>186</v>
      </c>
      <c r="F49" s="9" t="s">
        <v>187</v>
      </c>
      <c r="G49" s="47">
        <v>61.214999999999996</v>
      </c>
      <c r="H49" s="47">
        <v>58.904999999999994</v>
      </c>
      <c r="I49" s="47">
        <v>51.24</v>
      </c>
      <c r="J49" s="25">
        <v>49.664999999999999</v>
      </c>
      <c r="K49" s="25">
        <v>46.777499999999996</v>
      </c>
      <c r="L49" s="25">
        <v>43.89</v>
      </c>
      <c r="M49" s="328">
        <v>150</v>
      </c>
      <c r="N49" s="47">
        <v>0.28999999999999998</v>
      </c>
      <c r="O49" s="328" t="s">
        <v>135</v>
      </c>
      <c r="P49" s="9" t="s">
        <v>44</v>
      </c>
      <c r="Q49" s="46" t="s">
        <v>296</v>
      </c>
      <c r="S49" s="48"/>
      <c r="T49" s="48"/>
      <c r="U49" s="48"/>
    </row>
    <row r="50" spans="1:21" ht="100" customHeight="1" x14ac:dyDescent="0.35">
      <c r="A50" s="91" t="s">
        <v>222</v>
      </c>
      <c r="B50" s="40" t="s">
        <v>185</v>
      </c>
      <c r="C50" s="40" t="s">
        <v>132</v>
      </c>
      <c r="D50" s="38" t="s">
        <v>23</v>
      </c>
      <c r="E50" s="88" t="s">
        <v>186</v>
      </c>
      <c r="F50" s="9" t="s">
        <v>751</v>
      </c>
      <c r="G50" s="316">
        <v>63.94</v>
      </c>
      <c r="H50" s="316">
        <v>61.72</v>
      </c>
      <c r="I50" s="316">
        <v>59.42</v>
      </c>
      <c r="J50" s="316">
        <v>58.26</v>
      </c>
      <c r="K50" s="316">
        <v>53.65</v>
      </c>
      <c r="L50" s="316">
        <v>53.65</v>
      </c>
      <c r="M50" s="10">
        <v>150</v>
      </c>
      <c r="N50" s="47">
        <v>0.25</v>
      </c>
      <c r="O50" s="10" t="s">
        <v>135</v>
      </c>
      <c r="P50" s="9" t="s">
        <v>189</v>
      </c>
      <c r="Q50" s="46" t="s">
        <v>294</v>
      </c>
    </row>
    <row r="51" spans="1:21" ht="100" customHeight="1" x14ac:dyDescent="0.35">
      <c r="A51" s="91" t="s">
        <v>222</v>
      </c>
      <c r="B51" s="40" t="s">
        <v>185</v>
      </c>
      <c r="C51" s="40" t="s">
        <v>132</v>
      </c>
      <c r="D51" s="38" t="s">
        <v>819</v>
      </c>
      <c r="E51" s="88" t="s">
        <v>186</v>
      </c>
      <c r="F51" s="9" t="s">
        <v>191</v>
      </c>
      <c r="G51" s="50">
        <v>63.065749999999994</v>
      </c>
      <c r="H51" s="50">
        <v>59.408249999999995</v>
      </c>
      <c r="I51" s="50">
        <v>55.301400000000001</v>
      </c>
      <c r="J51" s="50">
        <v>52.458999999999996</v>
      </c>
      <c r="K51" s="50">
        <v>48.853749999999998</v>
      </c>
      <c r="L51" s="50">
        <v>44.746899999999997</v>
      </c>
      <c r="M51" s="10">
        <v>150</v>
      </c>
      <c r="N51" s="47">
        <v>0.23</v>
      </c>
      <c r="O51" s="10" t="s">
        <v>135</v>
      </c>
      <c r="P51" s="356" t="s">
        <v>807</v>
      </c>
      <c r="Q51" s="46" t="s">
        <v>295</v>
      </c>
    </row>
    <row r="52" spans="1:21" ht="100" customHeight="1" x14ac:dyDescent="0.35">
      <c r="A52" s="87" t="s">
        <v>222</v>
      </c>
      <c r="B52" s="45" t="s">
        <v>194</v>
      </c>
      <c r="C52" s="45" t="s">
        <v>195</v>
      </c>
      <c r="D52" s="38" t="s">
        <v>809</v>
      </c>
      <c r="E52" s="88" t="s">
        <v>196</v>
      </c>
      <c r="F52" s="9" t="s">
        <v>197</v>
      </c>
      <c r="G52" s="330">
        <v>83.160000000000011</v>
      </c>
      <c r="H52" s="330">
        <v>80.850000000000009</v>
      </c>
      <c r="I52" s="330">
        <v>72.901500000000013</v>
      </c>
      <c r="J52" s="330">
        <v>72.176999999999992</v>
      </c>
      <c r="K52" s="330">
        <v>66.989999999999995</v>
      </c>
      <c r="L52" s="330">
        <v>62.370000000000005</v>
      </c>
      <c r="M52" s="328">
        <v>200</v>
      </c>
      <c r="N52" s="50">
        <v>0.28999999999999998</v>
      </c>
      <c r="O52" s="328" t="s">
        <v>135</v>
      </c>
      <c r="P52" s="9" t="s">
        <v>198</v>
      </c>
      <c r="Q52" s="46" t="s">
        <v>297</v>
      </c>
    </row>
    <row r="53" spans="1:21" ht="100" customHeight="1" x14ac:dyDescent="0.35">
      <c r="A53" s="91" t="s">
        <v>222</v>
      </c>
      <c r="B53" s="40" t="s">
        <v>194</v>
      </c>
      <c r="C53" s="40" t="s">
        <v>195</v>
      </c>
      <c r="D53" s="38" t="s">
        <v>810</v>
      </c>
      <c r="E53" s="88" t="s">
        <v>196</v>
      </c>
      <c r="F53" s="9" t="s">
        <v>197</v>
      </c>
      <c r="G53" s="47">
        <v>80.850000000000009</v>
      </c>
      <c r="H53" s="47">
        <v>78.540000000000006</v>
      </c>
      <c r="I53" s="47">
        <v>70.591500000000011</v>
      </c>
      <c r="J53" s="47">
        <v>69.867000000000004</v>
      </c>
      <c r="K53" s="47">
        <v>64.680000000000007</v>
      </c>
      <c r="L53" s="47">
        <v>60.06</v>
      </c>
      <c r="M53" s="328">
        <v>200</v>
      </c>
      <c r="N53" s="47">
        <v>0.28999999999999998</v>
      </c>
      <c r="O53" s="328" t="s">
        <v>135</v>
      </c>
      <c r="P53" s="9" t="s">
        <v>198</v>
      </c>
      <c r="Q53" s="46" t="s">
        <v>300</v>
      </c>
    </row>
    <row r="54" spans="1:21" ht="100" customHeight="1" x14ac:dyDescent="0.35">
      <c r="A54" s="87" t="s">
        <v>222</v>
      </c>
      <c r="B54" s="45" t="s">
        <v>194</v>
      </c>
      <c r="C54" s="45" t="s">
        <v>195</v>
      </c>
      <c r="D54" s="38" t="s">
        <v>23</v>
      </c>
      <c r="E54" s="88" t="s">
        <v>196</v>
      </c>
      <c r="F54" s="39" t="s">
        <v>752</v>
      </c>
      <c r="G54" s="316">
        <v>76.5</v>
      </c>
      <c r="H54" s="316">
        <v>68.599999999999994</v>
      </c>
      <c r="I54" s="316">
        <v>66.89</v>
      </c>
      <c r="J54" s="319">
        <v>63.49</v>
      </c>
      <c r="K54" s="319">
        <v>58.91</v>
      </c>
      <c r="L54" s="319">
        <v>58.91</v>
      </c>
      <c r="M54" s="10">
        <v>200</v>
      </c>
      <c r="N54" s="50">
        <v>0.25</v>
      </c>
      <c r="O54" s="10" t="s">
        <v>135</v>
      </c>
      <c r="P54" s="39" t="s">
        <v>200</v>
      </c>
      <c r="Q54" s="46" t="s">
        <v>298</v>
      </c>
    </row>
    <row r="55" spans="1:21" ht="100" customHeight="1" x14ac:dyDescent="0.35">
      <c r="A55" s="91" t="s">
        <v>222</v>
      </c>
      <c r="B55" s="40" t="s">
        <v>194</v>
      </c>
      <c r="C55" s="40" t="s">
        <v>195</v>
      </c>
      <c r="D55" s="38" t="s">
        <v>819</v>
      </c>
      <c r="E55" s="88" t="s">
        <v>196</v>
      </c>
      <c r="F55" s="40" t="s">
        <v>774</v>
      </c>
      <c r="G55" s="50">
        <v>80.569500000000005</v>
      </c>
      <c r="H55" s="50">
        <v>76.264099999999999</v>
      </c>
      <c r="I55" s="50">
        <v>71.446650000000005</v>
      </c>
      <c r="J55" s="50">
        <v>66.451549999999997</v>
      </c>
      <c r="K55" s="50">
        <v>62.167050000000003</v>
      </c>
      <c r="L55" s="50">
        <v>59.711300000000001</v>
      </c>
      <c r="M55" s="10" t="s">
        <v>227</v>
      </c>
      <c r="N55" s="60">
        <v>0</v>
      </c>
      <c r="O55" s="10" t="s">
        <v>135</v>
      </c>
      <c r="P55" s="9" t="s">
        <v>800</v>
      </c>
      <c r="Q55" s="46" t="s">
        <v>299</v>
      </c>
    </row>
    <row r="56" spans="1:21" ht="100" customHeight="1" x14ac:dyDescent="0.35">
      <c r="A56" s="87" t="s">
        <v>222</v>
      </c>
      <c r="B56" s="45" t="s">
        <v>204</v>
      </c>
      <c r="C56" s="45" t="s">
        <v>195</v>
      </c>
      <c r="D56" s="38" t="s">
        <v>809</v>
      </c>
      <c r="E56" s="88" t="s">
        <v>205</v>
      </c>
      <c r="F56" s="9" t="s">
        <v>206</v>
      </c>
      <c r="G56" s="330">
        <v>110.25</v>
      </c>
      <c r="H56" s="330">
        <v>109.21050000000001</v>
      </c>
      <c r="I56" s="330">
        <v>90.667500000000004</v>
      </c>
      <c r="J56" s="330">
        <v>86.625</v>
      </c>
      <c r="K56" s="330">
        <v>85.470000000000013</v>
      </c>
      <c r="L56" s="330">
        <v>84.314999999999998</v>
      </c>
      <c r="M56" s="328">
        <v>150</v>
      </c>
      <c r="N56" s="50">
        <v>0.34</v>
      </c>
      <c r="O56" s="328" t="s">
        <v>135</v>
      </c>
      <c r="P56" s="9" t="s">
        <v>141</v>
      </c>
      <c r="Q56" s="46" t="s">
        <v>301</v>
      </c>
      <c r="S56" s="48"/>
      <c r="T56" s="48"/>
      <c r="U56" s="48"/>
    </row>
    <row r="57" spans="1:21" ht="100" customHeight="1" x14ac:dyDescent="0.35">
      <c r="A57" s="91" t="s">
        <v>222</v>
      </c>
      <c r="B57" s="40" t="s">
        <v>204</v>
      </c>
      <c r="C57" s="40" t="s">
        <v>195</v>
      </c>
      <c r="D57" s="38" t="s">
        <v>810</v>
      </c>
      <c r="E57" s="88" t="s">
        <v>205</v>
      </c>
      <c r="F57" s="9" t="s">
        <v>206</v>
      </c>
      <c r="G57" s="47">
        <v>107.94</v>
      </c>
      <c r="H57" s="47">
        <v>106.90050000000001</v>
      </c>
      <c r="I57" s="47">
        <v>88.357500000000002</v>
      </c>
      <c r="J57" s="47">
        <v>84.314999999999998</v>
      </c>
      <c r="K57" s="47">
        <v>83.160000000000011</v>
      </c>
      <c r="L57" s="47">
        <v>82.004999999999995</v>
      </c>
      <c r="M57" s="328">
        <v>150</v>
      </c>
      <c r="N57" s="47">
        <v>0.35</v>
      </c>
      <c r="O57" s="328" t="s">
        <v>135</v>
      </c>
      <c r="P57" s="9" t="s">
        <v>141</v>
      </c>
      <c r="Q57" s="46" t="s">
        <v>304</v>
      </c>
      <c r="S57" s="48"/>
      <c r="T57" s="48"/>
      <c r="U57" s="48"/>
    </row>
    <row r="58" spans="1:21" ht="100" customHeight="1" x14ac:dyDescent="0.35">
      <c r="A58" s="87" t="s">
        <v>222</v>
      </c>
      <c r="B58" s="45" t="s">
        <v>204</v>
      </c>
      <c r="C58" s="45" t="s">
        <v>195</v>
      </c>
      <c r="D58" s="38" t="s">
        <v>23</v>
      </c>
      <c r="E58" s="88" t="s">
        <v>205</v>
      </c>
      <c r="F58" s="39" t="s">
        <v>753</v>
      </c>
      <c r="G58" s="316">
        <v>102.76</v>
      </c>
      <c r="H58" s="316">
        <v>87.35</v>
      </c>
      <c r="I58" s="316">
        <v>82.21</v>
      </c>
      <c r="J58" s="319">
        <v>79.13</v>
      </c>
      <c r="K58" s="319">
        <v>73.989999999999995</v>
      </c>
      <c r="L58" s="319">
        <v>73.989999999999995</v>
      </c>
      <c r="M58" s="10">
        <v>150</v>
      </c>
      <c r="N58" s="50">
        <v>0.3</v>
      </c>
      <c r="O58" s="10" t="s">
        <v>135</v>
      </c>
      <c r="P58" s="39" t="s">
        <v>208</v>
      </c>
      <c r="Q58" s="46" t="s">
        <v>302</v>
      </c>
    </row>
    <row r="59" spans="1:21" ht="100" customHeight="1" x14ac:dyDescent="0.35">
      <c r="A59" s="91" t="s">
        <v>222</v>
      </c>
      <c r="B59" s="40" t="s">
        <v>204</v>
      </c>
      <c r="C59" s="40" t="s">
        <v>195</v>
      </c>
      <c r="D59" s="38" t="s">
        <v>819</v>
      </c>
      <c r="E59" s="88" t="s">
        <v>205</v>
      </c>
      <c r="F59" s="9" t="s">
        <v>210</v>
      </c>
      <c r="G59" s="50">
        <v>107.10204999999999</v>
      </c>
      <c r="H59" s="50">
        <v>103.75805</v>
      </c>
      <c r="I59" s="50">
        <v>94.290350000000004</v>
      </c>
      <c r="J59" s="50">
        <v>87.81134999999999</v>
      </c>
      <c r="K59" s="50">
        <v>83.25515</v>
      </c>
      <c r="L59" s="50">
        <v>79.514050000000012</v>
      </c>
      <c r="M59" s="10">
        <v>150</v>
      </c>
      <c r="N59" s="47">
        <v>0.23</v>
      </c>
      <c r="O59" s="10" t="s">
        <v>135</v>
      </c>
      <c r="P59" s="9" t="s">
        <v>804</v>
      </c>
      <c r="Q59" s="46" t="s">
        <v>303</v>
      </c>
    </row>
    <row r="60" spans="1:21" ht="100" customHeight="1" x14ac:dyDescent="0.35">
      <c r="A60" s="87" t="s">
        <v>222</v>
      </c>
      <c r="B60" s="45" t="s">
        <v>213</v>
      </c>
      <c r="C60" s="45" t="s">
        <v>195</v>
      </c>
      <c r="D60" s="38" t="s">
        <v>809</v>
      </c>
      <c r="E60" s="88" t="s">
        <v>214</v>
      </c>
      <c r="F60" s="9" t="s">
        <v>215</v>
      </c>
      <c r="G60" s="330">
        <v>184.8</v>
      </c>
      <c r="H60" s="330">
        <v>182.49</v>
      </c>
      <c r="I60" s="330">
        <v>150.15</v>
      </c>
      <c r="J60" s="330">
        <v>145.53</v>
      </c>
      <c r="K60" s="330">
        <v>138.6</v>
      </c>
      <c r="L60" s="330">
        <v>136.29000000000002</v>
      </c>
      <c r="M60" s="328">
        <v>150</v>
      </c>
      <c r="N60" s="50">
        <v>0.38</v>
      </c>
      <c r="O60" s="328" t="s">
        <v>135</v>
      </c>
      <c r="P60" s="9" t="s">
        <v>97</v>
      </c>
      <c r="Q60" s="46" t="s">
        <v>305</v>
      </c>
    </row>
    <row r="61" spans="1:21" ht="100" customHeight="1" x14ac:dyDescent="0.35">
      <c r="A61" s="91" t="s">
        <v>222</v>
      </c>
      <c r="B61" s="40" t="s">
        <v>213</v>
      </c>
      <c r="C61" s="40" t="s">
        <v>195</v>
      </c>
      <c r="D61" s="38" t="s">
        <v>810</v>
      </c>
      <c r="E61" s="88" t="s">
        <v>214</v>
      </c>
      <c r="F61" s="9" t="s">
        <v>215</v>
      </c>
      <c r="G61" s="47">
        <v>182.49</v>
      </c>
      <c r="H61" s="47">
        <v>180.18000000000004</v>
      </c>
      <c r="I61" s="47">
        <v>147.84000000000003</v>
      </c>
      <c r="J61" s="47">
        <v>143.22</v>
      </c>
      <c r="K61" s="47">
        <v>136.29000000000002</v>
      </c>
      <c r="L61" s="47">
        <v>133.98000000000002</v>
      </c>
      <c r="M61" s="328">
        <v>150</v>
      </c>
      <c r="N61" s="47">
        <v>0.35</v>
      </c>
      <c r="O61" s="328" t="s">
        <v>135</v>
      </c>
      <c r="P61" s="9" t="s">
        <v>97</v>
      </c>
      <c r="Q61" s="46" t="s">
        <v>308</v>
      </c>
    </row>
    <row r="62" spans="1:21" ht="100" customHeight="1" x14ac:dyDescent="0.35">
      <c r="A62" s="87" t="s">
        <v>222</v>
      </c>
      <c r="B62" s="45" t="s">
        <v>213</v>
      </c>
      <c r="C62" s="45" t="s">
        <v>195</v>
      </c>
      <c r="D62" s="38" t="s">
        <v>23</v>
      </c>
      <c r="E62" s="88" t="s">
        <v>214</v>
      </c>
      <c r="F62" s="39" t="s">
        <v>754</v>
      </c>
      <c r="G62" s="316">
        <v>147.29</v>
      </c>
      <c r="H62" s="316">
        <v>125.2</v>
      </c>
      <c r="I62" s="316">
        <v>117.83</v>
      </c>
      <c r="J62" s="319">
        <v>113.41</v>
      </c>
      <c r="K62" s="319">
        <v>106.05</v>
      </c>
      <c r="L62" s="319">
        <v>106.05</v>
      </c>
      <c r="M62" s="10">
        <v>150</v>
      </c>
      <c r="N62" s="50">
        <v>0.3</v>
      </c>
      <c r="O62" s="10" t="s">
        <v>135</v>
      </c>
      <c r="P62" s="39" t="s">
        <v>217</v>
      </c>
      <c r="Q62" s="46" t="s">
        <v>306</v>
      </c>
    </row>
    <row r="63" spans="1:21" ht="100" customHeight="1" x14ac:dyDescent="0.35">
      <c r="A63" s="91" t="s">
        <v>222</v>
      </c>
      <c r="B63" s="40" t="s">
        <v>213</v>
      </c>
      <c r="C63" s="40" t="s">
        <v>195</v>
      </c>
      <c r="D63" s="38" t="s">
        <v>819</v>
      </c>
      <c r="E63" s="88" t="s">
        <v>214</v>
      </c>
      <c r="F63" s="9" t="s">
        <v>219</v>
      </c>
      <c r="G63" s="50">
        <v>180.54464999999999</v>
      </c>
      <c r="H63" s="50">
        <v>168.01509999999999</v>
      </c>
      <c r="I63" s="50">
        <v>155.48554999999999</v>
      </c>
      <c r="J63" s="50">
        <v>148.10784999999996</v>
      </c>
      <c r="K63" s="50">
        <v>144.13685000000001</v>
      </c>
      <c r="L63" s="50">
        <v>140.12404999999998</v>
      </c>
      <c r="M63" s="10">
        <v>150</v>
      </c>
      <c r="N63" s="47">
        <v>0.3</v>
      </c>
      <c r="O63" s="10" t="s">
        <v>135</v>
      </c>
      <c r="P63" s="9" t="s">
        <v>808</v>
      </c>
      <c r="Q63" s="46" t="s">
        <v>307</v>
      </c>
    </row>
    <row r="64" spans="1:21" ht="100" customHeight="1" x14ac:dyDescent="0.35">
      <c r="A64" s="91" t="s">
        <v>310</v>
      </c>
      <c r="B64" s="40" t="s">
        <v>14</v>
      </c>
      <c r="C64" s="45" t="s">
        <v>15</v>
      </c>
      <c r="D64" s="38" t="s">
        <v>809</v>
      </c>
      <c r="E64" s="88" t="s">
        <v>17</v>
      </c>
      <c r="F64" s="9" t="s">
        <v>18</v>
      </c>
      <c r="G64" s="330">
        <v>48.341999999999999</v>
      </c>
      <c r="H64" s="330">
        <v>43.722000000000001</v>
      </c>
      <c r="I64" s="330">
        <v>36.246000000000002</v>
      </c>
      <c r="J64" s="330">
        <v>35.511000000000003</v>
      </c>
      <c r="K64" s="330">
        <v>34.618499999999997</v>
      </c>
      <c r="L64" s="330">
        <v>34.482000000000006</v>
      </c>
      <c r="M64" s="328">
        <v>100</v>
      </c>
      <c r="N64" s="25">
        <v>0.24</v>
      </c>
      <c r="O64" s="326" t="s">
        <v>20</v>
      </c>
      <c r="P64" s="9" t="s">
        <v>21</v>
      </c>
      <c r="Q64" s="46" t="s">
        <v>309</v>
      </c>
    </row>
    <row r="65" spans="1:17" ht="100" customHeight="1" x14ac:dyDescent="0.35">
      <c r="A65" s="91" t="s">
        <v>310</v>
      </c>
      <c r="B65" s="40" t="s">
        <v>14</v>
      </c>
      <c r="C65" s="45" t="s">
        <v>15</v>
      </c>
      <c r="D65" s="38" t="s">
        <v>810</v>
      </c>
      <c r="E65" s="88" t="s">
        <v>17</v>
      </c>
      <c r="F65" s="9" t="s">
        <v>18</v>
      </c>
      <c r="G65" s="47">
        <v>46.032000000000004</v>
      </c>
      <c r="H65" s="47">
        <v>41.41</v>
      </c>
      <c r="I65" s="47">
        <v>33.932500000000005</v>
      </c>
      <c r="J65" s="47">
        <v>33.199215686274506</v>
      </c>
      <c r="K65" s="47">
        <v>32.304966523194643</v>
      </c>
      <c r="L65" s="47">
        <v>32.171999999999997</v>
      </c>
      <c r="M65" s="328">
        <v>100</v>
      </c>
      <c r="N65" s="25">
        <v>0.23</v>
      </c>
      <c r="O65" s="326" t="s">
        <v>20</v>
      </c>
      <c r="P65" s="9" t="s">
        <v>21</v>
      </c>
      <c r="Q65" s="46" t="s">
        <v>313</v>
      </c>
    </row>
    <row r="66" spans="1:17" ht="100" customHeight="1" x14ac:dyDescent="0.35">
      <c r="A66" s="91" t="s">
        <v>310</v>
      </c>
      <c r="B66" s="40" t="s">
        <v>14</v>
      </c>
      <c r="C66" s="45" t="s">
        <v>15</v>
      </c>
      <c r="D66" s="38" t="s">
        <v>23</v>
      </c>
      <c r="E66" s="88" t="s">
        <v>17</v>
      </c>
      <c r="F66" s="9" t="s">
        <v>736</v>
      </c>
      <c r="G66" s="316">
        <v>47.73</v>
      </c>
      <c r="H66" s="316">
        <v>42.25</v>
      </c>
      <c r="I66" s="316">
        <v>41.33</v>
      </c>
      <c r="J66" s="316">
        <v>40.58</v>
      </c>
      <c r="K66" s="316">
        <v>38.06</v>
      </c>
      <c r="L66" s="316">
        <v>38.06</v>
      </c>
      <c r="M66" s="10">
        <v>100</v>
      </c>
      <c r="N66" s="25">
        <v>0.25</v>
      </c>
      <c r="O66" s="6" t="s">
        <v>20</v>
      </c>
      <c r="P66" s="9" t="s">
        <v>24</v>
      </c>
      <c r="Q66" s="46" t="s">
        <v>311</v>
      </c>
    </row>
    <row r="67" spans="1:17" ht="100" customHeight="1" x14ac:dyDescent="0.35">
      <c r="A67" s="91" t="s">
        <v>310</v>
      </c>
      <c r="B67" s="40" t="s">
        <v>14</v>
      </c>
      <c r="C67" s="45" t="s">
        <v>15</v>
      </c>
      <c r="D67" s="38" t="s">
        <v>819</v>
      </c>
      <c r="E67" s="88" t="s">
        <v>17</v>
      </c>
      <c r="F67" s="9" t="s">
        <v>26</v>
      </c>
      <c r="G67" s="50">
        <v>43.106250000000003</v>
      </c>
      <c r="H67" s="50">
        <v>40.148900000000005</v>
      </c>
      <c r="I67" s="50">
        <v>37.546849999999999</v>
      </c>
      <c r="J67" s="50">
        <v>36.407800000000002</v>
      </c>
      <c r="K67" s="50">
        <v>34.140149999999998</v>
      </c>
      <c r="L67" s="50">
        <v>32.980199999999996</v>
      </c>
      <c r="M67" s="10">
        <v>100</v>
      </c>
      <c r="N67" s="25">
        <v>0.23</v>
      </c>
      <c r="O67" s="6" t="s">
        <v>20</v>
      </c>
      <c r="P67" s="9" t="s">
        <v>794</v>
      </c>
      <c r="Q67" s="46" t="s">
        <v>312</v>
      </c>
    </row>
    <row r="68" spans="1:17" ht="100" customHeight="1" x14ac:dyDescent="0.35">
      <c r="A68" s="91" t="s">
        <v>310</v>
      </c>
      <c r="B68" s="40" t="s">
        <v>30</v>
      </c>
      <c r="C68" s="45" t="s">
        <v>15</v>
      </c>
      <c r="D68" s="38" t="s">
        <v>809</v>
      </c>
      <c r="E68" s="88" t="s">
        <v>31</v>
      </c>
      <c r="F68" s="9" t="s">
        <v>32</v>
      </c>
      <c r="G68" s="330">
        <v>49.497</v>
      </c>
      <c r="H68" s="330">
        <v>44.877000000000002</v>
      </c>
      <c r="I68" s="330">
        <v>37.201500000000003</v>
      </c>
      <c r="J68" s="330">
        <v>36.456000000000003</v>
      </c>
      <c r="K68" s="330">
        <v>35.532000000000004</v>
      </c>
      <c r="L68" s="330">
        <v>35.49</v>
      </c>
      <c r="M68" s="328">
        <v>100</v>
      </c>
      <c r="N68" s="25">
        <v>0.24</v>
      </c>
      <c r="O68" s="326" t="s">
        <v>33</v>
      </c>
      <c r="P68" s="9" t="s">
        <v>34</v>
      </c>
      <c r="Q68" s="46" t="s">
        <v>314</v>
      </c>
    </row>
    <row r="69" spans="1:17" ht="100" customHeight="1" x14ac:dyDescent="0.35">
      <c r="A69" s="91" t="s">
        <v>310</v>
      </c>
      <c r="B69" s="40" t="s">
        <v>30</v>
      </c>
      <c r="C69" s="45" t="s">
        <v>15</v>
      </c>
      <c r="D69" s="38" t="s">
        <v>810</v>
      </c>
      <c r="E69" s="88" t="s">
        <v>31</v>
      </c>
      <c r="F69" s="9" t="s">
        <v>32</v>
      </c>
      <c r="G69" s="47">
        <v>47.187000000000005</v>
      </c>
      <c r="H69" s="47">
        <v>42.57</v>
      </c>
      <c r="I69" s="47">
        <v>34.89500000000001</v>
      </c>
      <c r="J69" s="47">
        <v>34.142843137254914</v>
      </c>
      <c r="K69" s="47">
        <v>33.225578670492602</v>
      </c>
      <c r="L69" s="47">
        <v>33.18</v>
      </c>
      <c r="M69" s="328">
        <v>100</v>
      </c>
      <c r="N69" s="25">
        <v>0.23</v>
      </c>
      <c r="O69" s="326" t="s">
        <v>33</v>
      </c>
      <c r="P69" s="9" t="s">
        <v>34</v>
      </c>
      <c r="Q69" s="46" t="s">
        <v>317</v>
      </c>
    </row>
    <row r="70" spans="1:17" ht="100" customHeight="1" x14ac:dyDescent="0.35">
      <c r="A70" s="91" t="s">
        <v>310</v>
      </c>
      <c r="B70" s="40" t="s">
        <v>30</v>
      </c>
      <c r="C70" s="45" t="s">
        <v>15</v>
      </c>
      <c r="D70" s="38" t="s">
        <v>23</v>
      </c>
      <c r="E70" s="88" t="s">
        <v>31</v>
      </c>
      <c r="F70" s="9" t="s">
        <v>737</v>
      </c>
      <c r="G70" s="316">
        <v>50.13</v>
      </c>
      <c r="H70" s="316">
        <v>44.8</v>
      </c>
      <c r="I70" s="316">
        <v>43.82</v>
      </c>
      <c r="J70" s="316">
        <v>42.58</v>
      </c>
      <c r="K70" s="316">
        <v>39.909999999999997</v>
      </c>
      <c r="L70" s="316">
        <v>39.909999999999997</v>
      </c>
      <c r="M70" s="10">
        <v>100</v>
      </c>
      <c r="N70" s="25">
        <v>0.25</v>
      </c>
      <c r="O70" s="6" t="s">
        <v>33</v>
      </c>
      <c r="P70" s="9" t="s">
        <v>36</v>
      </c>
      <c r="Q70" s="46" t="s">
        <v>315</v>
      </c>
    </row>
    <row r="71" spans="1:17" ht="100" customHeight="1" x14ac:dyDescent="0.35">
      <c r="A71" s="91" t="s">
        <v>310</v>
      </c>
      <c r="B71" s="40" t="s">
        <v>30</v>
      </c>
      <c r="C71" s="45" t="s">
        <v>15</v>
      </c>
      <c r="D71" s="38" t="s">
        <v>819</v>
      </c>
      <c r="E71" s="88" t="s">
        <v>31</v>
      </c>
      <c r="F71" s="9" t="s">
        <v>772</v>
      </c>
      <c r="G71" s="50">
        <v>43.701899999999995</v>
      </c>
      <c r="H71" s="50">
        <v>40.713199999999993</v>
      </c>
      <c r="I71" s="50">
        <v>38.06935</v>
      </c>
      <c r="J71" s="50">
        <v>36.909399999999998</v>
      </c>
      <c r="K71" s="50">
        <v>35.780799999999999</v>
      </c>
      <c r="L71" s="50">
        <v>34.652199999999993</v>
      </c>
      <c r="M71" s="10">
        <v>100</v>
      </c>
      <c r="N71" s="25">
        <v>0.23</v>
      </c>
      <c r="O71" s="6" t="s">
        <v>33</v>
      </c>
      <c r="P71" s="9" t="s">
        <v>795</v>
      </c>
      <c r="Q71" s="46" t="s">
        <v>316</v>
      </c>
    </row>
    <row r="72" spans="1:17" ht="100" customHeight="1" x14ac:dyDescent="0.35">
      <c r="A72" s="91" t="s">
        <v>310</v>
      </c>
      <c r="B72" s="40" t="s">
        <v>40</v>
      </c>
      <c r="C72" s="45" t="s">
        <v>15</v>
      </c>
      <c r="D72" s="38" t="s">
        <v>809</v>
      </c>
      <c r="E72" s="88" t="s">
        <v>41</v>
      </c>
      <c r="F72" s="9" t="s">
        <v>42</v>
      </c>
      <c r="G72" s="330">
        <v>53.13</v>
      </c>
      <c r="H72" s="330">
        <v>49.77</v>
      </c>
      <c r="I72" s="330">
        <v>41.286000000000001</v>
      </c>
      <c r="J72" s="330">
        <v>40.446000000000005</v>
      </c>
      <c r="K72" s="330">
        <v>39.438000000000002</v>
      </c>
      <c r="L72" s="330">
        <v>39.270000000000003</v>
      </c>
      <c r="M72" s="328">
        <v>100</v>
      </c>
      <c r="N72" s="25">
        <v>0.25</v>
      </c>
      <c r="O72" s="326" t="s">
        <v>43</v>
      </c>
      <c r="P72" s="9" t="s">
        <v>44</v>
      </c>
      <c r="Q72" s="46" t="s">
        <v>318</v>
      </c>
    </row>
    <row r="73" spans="1:17" ht="100" customHeight="1" x14ac:dyDescent="0.35">
      <c r="A73" s="91" t="s">
        <v>310</v>
      </c>
      <c r="B73" s="40" t="s">
        <v>40</v>
      </c>
      <c r="C73" s="45" t="s">
        <v>15</v>
      </c>
      <c r="D73" s="38" t="s">
        <v>810</v>
      </c>
      <c r="E73" s="88" t="s">
        <v>41</v>
      </c>
      <c r="F73" s="9" t="s">
        <v>42</v>
      </c>
      <c r="G73" s="47">
        <v>50.820000000000007</v>
      </c>
      <c r="H73" s="47">
        <v>47.46</v>
      </c>
      <c r="I73" s="47">
        <v>38.972500000000011</v>
      </c>
      <c r="J73" s="47">
        <v>38.140392156862752</v>
      </c>
      <c r="K73" s="47">
        <v>37.125626494500246</v>
      </c>
      <c r="L73" s="47">
        <v>36.960000000000008</v>
      </c>
      <c r="M73" s="328">
        <v>100</v>
      </c>
      <c r="N73" s="25">
        <v>0.23</v>
      </c>
      <c r="O73" s="326" t="s">
        <v>43</v>
      </c>
      <c r="P73" s="9" t="s">
        <v>44</v>
      </c>
      <c r="Q73" s="46" t="s">
        <v>321</v>
      </c>
    </row>
    <row r="74" spans="1:17" ht="100" customHeight="1" x14ac:dyDescent="0.35">
      <c r="A74" s="91" t="s">
        <v>310</v>
      </c>
      <c r="B74" s="40" t="s">
        <v>40</v>
      </c>
      <c r="C74" s="45" t="s">
        <v>15</v>
      </c>
      <c r="D74" s="38" t="s">
        <v>23</v>
      </c>
      <c r="E74" s="88" t="s">
        <v>41</v>
      </c>
      <c r="F74" s="9" t="s">
        <v>738</v>
      </c>
      <c r="G74" s="316">
        <v>50.13</v>
      </c>
      <c r="H74" s="316">
        <v>44.8</v>
      </c>
      <c r="I74" s="316">
        <v>43.82</v>
      </c>
      <c r="J74" s="316">
        <v>42.58</v>
      </c>
      <c r="K74" s="316">
        <v>39.909999999999997</v>
      </c>
      <c r="L74" s="316">
        <v>39.909999999999997</v>
      </c>
      <c r="M74" s="10">
        <v>100</v>
      </c>
      <c r="N74" s="25">
        <v>0.25</v>
      </c>
      <c r="O74" s="6" t="s">
        <v>43</v>
      </c>
      <c r="P74" s="9" t="s">
        <v>46</v>
      </c>
      <c r="Q74" s="46" t="s">
        <v>319</v>
      </c>
    </row>
    <row r="75" spans="1:17" ht="100" customHeight="1" x14ac:dyDescent="0.35">
      <c r="A75" s="91" t="s">
        <v>310</v>
      </c>
      <c r="B75" s="40" t="s">
        <v>40</v>
      </c>
      <c r="C75" s="45" t="s">
        <v>15</v>
      </c>
      <c r="D75" s="38" t="s">
        <v>819</v>
      </c>
      <c r="E75" s="88" t="s">
        <v>41</v>
      </c>
      <c r="F75" s="40" t="s">
        <v>773</v>
      </c>
      <c r="G75" s="50">
        <v>48.080449999999992</v>
      </c>
      <c r="H75" s="50">
        <v>46.377099999999999</v>
      </c>
      <c r="I75" s="50">
        <v>43.273449999999997</v>
      </c>
      <c r="J75" s="50">
        <v>40.086199999999998</v>
      </c>
      <c r="K75" s="50">
        <v>37.651350000000001</v>
      </c>
      <c r="L75" s="50">
        <v>36.167449999999995</v>
      </c>
      <c r="M75" s="10">
        <v>100</v>
      </c>
      <c r="N75" s="25">
        <v>0.23</v>
      </c>
      <c r="O75" s="6" t="s">
        <v>43</v>
      </c>
      <c r="P75" s="9" t="s">
        <v>102</v>
      </c>
      <c r="Q75" s="46" t="s">
        <v>320</v>
      </c>
    </row>
    <row r="76" spans="1:17" ht="100" customHeight="1" x14ac:dyDescent="0.35">
      <c r="A76" s="91" t="s">
        <v>310</v>
      </c>
      <c r="B76" s="40" t="s">
        <v>50</v>
      </c>
      <c r="C76" s="45" t="s">
        <v>15</v>
      </c>
      <c r="D76" s="38" t="s">
        <v>809</v>
      </c>
      <c r="E76" s="88" t="s">
        <v>51</v>
      </c>
      <c r="F76" s="9" t="s">
        <v>52</v>
      </c>
      <c r="G76" s="330">
        <v>56.594999999999999</v>
      </c>
      <c r="H76" s="330">
        <v>54.285000000000004</v>
      </c>
      <c r="I76" s="330">
        <v>45.045000000000002</v>
      </c>
      <c r="J76" s="330">
        <v>44.142000000000003</v>
      </c>
      <c r="K76" s="330">
        <v>43.039500000000004</v>
      </c>
      <c r="L76" s="330">
        <v>42.945</v>
      </c>
      <c r="M76" s="328">
        <v>100</v>
      </c>
      <c r="N76" s="25">
        <v>0.25</v>
      </c>
      <c r="O76" s="326" t="s">
        <v>53</v>
      </c>
      <c r="P76" s="9" t="s">
        <v>54</v>
      </c>
      <c r="Q76" s="46" t="s">
        <v>322</v>
      </c>
    </row>
    <row r="77" spans="1:17" ht="100" customHeight="1" x14ac:dyDescent="0.35">
      <c r="A77" s="91" t="s">
        <v>310</v>
      </c>
      <c r="B77" s="40" t="s">
        <v>50</v>
      </c>
      <c r="C77" s="45" t="s">
        <v>15</v>
      </c>
      <c r="D77" s="38" t="s">
        <v>810</v>
      </c>
      <c r="E77" s="88" t="s">
        <v>51</v>
      </c>
      <c r="F77" s="9" t="s">
        <v>52</v>
      </c>
      <c r="G77" s="47">
        <v>54.285000000000004</v>
      </c>
      <c r="H77" s="47">
        <v>51.98</v>
      </c>
      <c r="I77" s="47">
        <v>42.735000000000007</v>
      </c>
      <c r="J77" s="47">
        <v>41.829117647058823</v>
      </c>
      <c r="K77" s="47">
        <v>40.724383070301293</v>
      </c>
      <c r="L77" s="47">
        <v>40.635000000000005</v>
      </c>
      <c r="M77" s="328">
        <v>100</v>
      </c>
      <c r="N77" s="25">
        <v>0.23</v>
      </c>
      <c r="O77" s="326" t="s">
        <v>53</v>
      </c>
      <c r="P77" s="9" t="s">
        <v>54</v>
      </c>
      <c r="Q77" s="46" t="s">
        <v>325</v>
      </c>
    </row>
    <row r="78" spans="1:17" ht="100" customHeight="1" x14ac:dyDescent="0.35">
      <c r="A78" s="91" t="s">
        <v>310</v>
      </c>
      <c r="B78" s="40" t="s">
        <v>50</v>
      </c>
      <c r="C78" s="45" t="s">
        <v>15</v>
      </c>
      <c r="D78" s="38" t="s">
        <v>23</v>
      </c>
      <c r="E78" s="88" t="s">
        <v>51</v>
      </c>
      <c r="F78" s="288" t="s">
        <v>738</v>
      </c>
      <c r="G78" s="316">
        <v>52.75</v>
      </c>
      <c r="H78" s="316">
        <v>46.76</v>
      </c>
      <c r="I78" s="316">
        <v>45.73</v>
      </c>
      <c r="J78" s="316">
        <v>44.76</v>
      </c>
      <c r="K78" s="316">
        <v>41.92</v>
      </c>
      <c r="L78" s="316">
        <v>41.92</v>
      </c>
      <c r="M78" s="10">
        <v>100</v>
      </c>
      <c r="N78" s="25">
        <v>0.25</v>
      </c>
      <c r="O78" s="6" t="s">
        <v>53</v>
      </c>
      <c r="P78" s="9" t="s">
        <v>56</v>
      </c>
      <c r="Q78" s="46" t="s">
        <v>323</v>
      </c>
    </row>
    <row r="79" spans="1:17" ht="100" customHeight="1" x14ac:dyDescent="0.35">
      <c r="A79" s="91" t="s">
        <v>310</v>
      </c>
      <c r="B79" s="40" t="s">
        <v>50</v>
      </c>
      <c r="C79" s="45" t="s">
        <v>15</v>
      </c>
      <c r="D79" s="38" t="s">
        <v>819</v>
      </c>
      <c r="E79" s="88" t="s">
        <v>51</v>
      </c>
      <c r="F79" s="9" t="s">
        <v>58</v>
      </c>
      <c r="G79" s="50">
        <v>52.396299999999997</v>
      </c>
      <c r="H79" s="50">
        <v>49.909199999999998</v>
      </c>
      <c r="I79" s="50">
        <v>47.547499999999999</v>
      </c>
      <c r="J79" s="50">
        <v>45.311199999999999</v>
      </c>
      <c r="K79" s="50">
        <v>43.189849999999993</v>
      </c>
      <c r="L79" s="50">
        <v>40.117549999999994</v>
      </c>
      <c r="M79" s="10">
        <v>100</v>
      </c>
      <c r="N79" s="25">
        <v>0.23</v>
      </c>
      <c r="O79" s="6" t="s">
        <v>53</v>
      </c>
      <c r="P79" s="9" t="s">
        <v>796</v>
      </c>
      <c r="Q79" s="46" t="s">
        <v>324</v>
      </c>
    </row>
    <row r="80" spans="1:17" ht="100" customHeight="1" x14ac:dyDescent="0.35">
      <c r="A80" s="91" t="s">
        <v>310</v>
      </c>
      <c r="B80" s="40" t="s">
        <v>61</v>
      </c>
      <c r="C80" s="45" t="s">
        <v>15</v>
      </c>
      <c r="D80" s="38" t="s">
        <v>809</v>
      </c>
      <c r="E80" s="88" t="s">
        <v>62</v>
      </c>
      <c r="F80" s="9" t="s">
        <v>63</v>
      </c>
      <c r="G80" s="330">
        <v>67.094999999999999</v>
      </c>
      <c r="H80" s="330">
        <v>64.785000000000011</v>
      </c>
      <c r="I80" s="330">
        <v>53.791499999999999</v>
      </c>
      <c r="J80" s="330">
        <v>52.720500000000001</v>
      </c>
      <c r="K80" s="330">
        <v>51.408000000000001</v>
      </c>
      <c r="L80" s="330">
        <v>51.344999999999999</v>
      </c>
      <c r="M80" s="328">
        <v>100</v>
      </c>
      <c r="N80" s="25">
        <v>0.27</v>
      </c>
      <c r="O80" s="326" t="s">
        <v>64</v>
      </c>
      <c r="P80" s="9" t="s">
        <v>65</v>
      </c>
      <c r="Q80" s="46" t="s">
        <v>326</v>
      </c>
    </row>
    <row r="81" spans="1:17" ht="100" customHeight="1" x14ac:dyDescent="0.35">
      <c r="A81" s="91" t="s">
        <v>310</v>
      </c>
      <c r="B81" s="40" t="s">
        <v>61</v>
      </c>
      <c r="C81" s="45" t="s">
        <v>15</v>
      </c>
      <c r="D81" s="38" t="s">
        <v>810</v>
      </c>
      <c r="E81" s="88" t="s">
        <v>62</v>
      </c>
      <c r="F81" s="9" t="s">
        <v>63</v>
      </c>
      <c r="G81" s="47">
        <v>64.785000000000011</v>
      </c>
      <c r="H81" s="47">
        <v>62.475000000000001</v>
      </c>
      <c r="I81" s="47">
        <v>51.485000000000007</v>
      </c>
      <c r="J81" s="47">
        <v>50.407549019607849</v>
      </c>
      <c r="K81" s="47">
        <v>49.09358440937352</v>
      </c>
      <c r="L81" s="47">
        <v>49.035000000000004</v>
      </c>
      <c r="M81" s="328">
        <v>100</v>
      </c>
      <c r="N81" s="25">
        <v>0.28999999999999998</v>
      </c>
      <c r="O81" s="326" t="s">
        <v>64</v>
      </c>
      <c r="P81" s="9" t="s">
        <v>65</v>
      </c>
      <c r="Q81" s="46" t="s">
        <v>329</v>
      </c>
    </row>
    <row r="82" spans="1:17" ht="100" customHeight="1" x14ac:dyDescent="0.35">
      <c r="A82" s="91" t="s">
        <v>310</v>
      </c>
      <c r="B82" s="40" t="s">
        <v>61</v>
      </c>
      <c r="C82" s="45" t="s">
        <v>15</v>
      </c>
      <c r="D82" s="38" t="s">
        <v>23</v>
      </c>
      <c r="E82" s="88" t="s">
        <v>62</v>
      </c>
      <c r="F82" s="9" t="s">
        <v>739</v>
      </c>
      <c r="G82" s="316">
        <v>68.62</v>
      </c>
      <c r="H82" s="316">
        <v>56.27</v>
      </c>
      <c r="I82" s="316">
        <v>55.03</v>
      </c>
      <c r="J82" s="316">
        <v>54.42</v>
      </c>
      <c r="K82" s="316">
        <v>52.55</v>
      </c>
      <c r="L82" s="316">
        <v>52.55</v>
      </c>
      <c r="M82" s="10">
        <v>100</v>
      </c>
      <c r="N82" s="25">
        <v>0.25</v>
      </c>
      <c r="O82" s="6" t="s">
        <v>64</v>
      </c>
      <c r="P82" s="9" t="s">
        <v>67</v>
      </c>
      <c r="Q82" s="46" t="s">
        <v>327</v>
      </c>
    </row>
    <row r="83" spans="1:17" ht="100" customHeight="1" x14ac:dyDescent="0.35">
      <c r="A83" s="91" t="s">
        <v>310</v>
      </c>
      <c r="B83" s="40" t="s">
        <v>61</v>
      </c>
      <c r="C83" s="45" t="s">
        <v>15</v>
      </c>
      <c r="D83" s="38" t="s">
        <v>819</v>
      </c>
      <c r="E83" s="88" t="s">
        <v>62</v>
      </c>
      <c r="F83" s="9" t="s">
        <v>69</v>
      </c>
      <c r="G83" s="50">
        <v>67.245749999999987</v>
      </c>
      <c r="H83" s="50">
        <v>63.724099999999993</v>
      </c>
      <c r="I83" s="50">
        <v>60.212899999999991</v>
      </c>
      <c r="J83" s="50">
        <v>57.757150000000003</v>
      </c>
      <c r="K83" s="50">
        <v>56.701699999999995</v>
      </c>
      <c r="L83" s="50">
        <v>54.068299999999994</v>
      </c>
      <c r="M83" s="10">
        <v>100</v>
      </c>
      <c r="N83" s="25">
        <v>0.23</v>
      </c>
      <c r="O83" s="6" t="s">
        <v>64</v>
      </c>
      <c r="P83" s="9" t="s">
        <v>806</v>
      </c>
      <c r="Q83" s="46" t="s">
        <v>328</v>
      </c>
    </row>
    <row r="84" spans="1:17" ht="100" customHeight="1" x14ac:dyDescent="0.35">
      <c r="A84" s="91" t="s">
        <v>310</v>
      </c>
      <c r="B84" s="40" t="s">
        <v>72</v>
      </c>
      <c r="C84" s="45" t="s">
        <v>15</v>
      </c>
      <c r="D84" s="38" t="s">
        <v>809</v>
      </c>
      <c r="E84" s="88" t="s">
        <v>73</v>
      </c>
      <c r="F84" s="9" t="s">
        <v>74</v>
      </c>
      <c r="G84" s="330">
        <v>60.942</v>
      </c>
      <c r="H84" s="330">
        <v>59.871000000000009</v>
      </c>
      <c r="I84" s="330">
        <v>48.027000000000001</v>
      </c>
      <c r="J84" s="330">
        <v>47.061</v>
      </c>
      <c r="K84" s="330">
        <v>44.362500000000004</v>
      </c>
      <c r="L84" s="330">
        <v>43.963499999999996</v>
      </c>
      <c r="M84" s="328">
        <v>100</v>
      </c>
      <c r="N84" s="25">
        <v>0.27</v>
      </c>
      <c r="O84" s="326" t="s">
        <v>75</v>
      </c>
      <c r="P84" s="9" t="s">
        <v>76</v>
      </c>
      <c r="Q84" s="46" t="s">
        <v>330</v>
      </c>
    </row>
    <row r="85" spans="1:17" ht="100" customHeight="1" x14ac:dyDescent="0.35">
      <c r="A85" s="91" t="s">
        <v>310</v>
      </c>
      <c r="B85" s="40" t="s">
        <v>72</v>
      </c>
      <c r="C85" s="45" t="s">
        <v>15</v>
      </c>
      <c r="D85" s="38" t="s">
        <v>810</v>
      </c>
      <c r="E85" s="88" t="s">
        <v>73</v>
      </c>
      <c r="F85" s="9" t="s">
        <v>74</v>
      </c>
      <c r="G85" s="47">
        <v>58.632000000000005</v>
      </c>
      <c r="H85" s="47">
        <v>57.561</v>
      </c>
      <c r="I85" s="47">
        <v>45.717000000000006</v>
      </c>
      <c r="J85" s="47">
        <v>44.752647058823534</v>
      </c>
      <c r="K85" s="47">
        <v>42.052500000000009</v>
      </c>
      <c r="L85" s="47">
        <v>41.653500000000001</v>
      </c>
      <c r="M85" s="328">
        <v>100</v>
      </c>
      <c r="N85" s="25">
        <v>0.28999999999999998</v>
      </c>
      <c r="O85" s="326" t="s">
        <v>75</v>
      </c>
      <c r="P85" s="9" t="s">
        <v>76</v>
      </c>
      <c r="Q85" s="46" t="s">
        <v>333</v>
      </c>
    </row>
    <row r="86" spans="1:17" ht="100" customHeight="1" x14ac:dyDescent="0.35">
      <c r="A86" s="91" t="s">
        <v>310</v>
      </c>
      <c r="B86" s="40" t="s">
        <v>72</v>
      </c>
      <c r="C86" s="45" t="s">
        <v>15</v>
      </c>
      <c r="D86" s="38" t="s">
        <v>23</v>
      </c>
      <c r="E86" s="88" t="s">
        <v>73</v>
      </c>
      <c r="F86" s="9" t="s">
        <v>740</v>
      </c>
      <c r="G86" s="316">
        <v>53.78</v>
      </c>
      <c r="H86" s="316">
        <v>48.4</v>
      </c>
      <c r="I86" s="316">
        <v>47.34</v>
      </c>
      <c r="J86" s="316">
        <v>45.6</v>
      </c>
      <c r="K86" s="316">
        <v>42.72</v>
      </c>
      <c r="L86" s="316">
        <v>42.72</v>
      </c>
      <c r="M86" s="10">
        <v>100</v>
      </c>
      <c r="N86" s="25">
        <v>0.25</v>
      </c>
      <c r="O86" s="6" t="s">
        <v>75</v>
      </c>
      <c r="P86" s="9" t="s">
        <v>78</v>
      </c>
      <c r="Q86" s="46" t="s">
        <v>331</v>
      </c>
    </row>
    <row r="87" spans="1:17" ht="100" customHeight="1" x14ac:dyDescent="0.35">
      <c r="A87" s="91" t="s">
        <v>310</v>
      </c>
      <c r="B87" s="40" t="s">
        <v>72</v>
      </c>
      <c r="C87" s="45" t="s">
        <v>15</v>
      </c>
      <c r="D87" s="38" t="s">
        <v>819</v>
      </c>
      <c r="E87" s="88" t="s">
        <v>73</v>
      </c>
      <c r="F87" s="9" t="s">
        <v>80</v>
      </c>
      <c r="G87" s="50">
        <v>55.771649999999994</v>
      </c>
      <c r="H87" s="50">
        <v>52.845649999999999</v>
      </c>
      <c r="I87" s="50">
        <v>49.909199999999998</v>
      </c>
      <c r="J87" s="50">
        <v>47.860999999999997</v>
      </c>
      <c r="K87" s="50">
        <v>46.993649999999995</v>
      </c>
      <c r="L87" s="50">
        <v>44.788699999999992</v>
      </c>
      <c r="M87" s="10">
        <v>100</v>
      </c>
      <c r="N87" s="25">
        <v>0.23</v>
      </c>
      <c r="O87" s="6" t="s">
        <v>75</v>
      </c>
      <c r="P87" s="9" t="s">
        <v>798</v>
      </c>
      <c r="Q87" s="46" t="s">
        <v>332</v>
      </c>
    </row>
    <row r="88" spans="1:17" ht="100" customHeight="1" x14ac:dyDescent="0.35">
      <c r="A88" s="91" t="s">
        <v>310</v>
      </c>
      <c r="B88" s="40" t="s">
        <v>83</v>
      </c>
      <c r="C88" s="45" t="s">
        <v>15</v>
      </c>
      <c r="D88" s="38" t="s">
        <v>809</v>
      </c>
      <c r="E88" s="88" t="s">
        <v>84</v>
      </c>
      <c r="F88" s="9" t="s">
        <v>85</v>
      </c>
      <c r="G88" s="330">
        <v>59.786999999999999</v>
      </c>
      <c r="H88" s="330">
        <v>58.716000000000001</v>
      </c>
      <c r="I88" s="330">
        <v>46.872</v>
      </c>
      <c r="J88" s="330">
        <v>45.927000000000007</v>
      </c>
      <c r="K88" s="330">
        <v>43.207500000000003</v>
      </c>
      <c r="L88" s="330">
        <v>42.808500000000002</v>
      </c>
      <c r="M88" s="328">
        <v>100</v>
      </c>
      <c r="N88" s="25">
        <v>0.25</v>
      </c>
      <c r="O88" s="326" t="s">
        <v>86</v>
      </c>
      <c r="P88" s="9" t="s">
        <v>87</v>
      </c>
      <c r="Q88" s="46" t="s">
        <v>334</v>
      </c>
    </row>
    <row r="89" spans="1:17" ht="100" customHeight="1" x14ac:dyDescent="0.35">
      <c r="A89" s="91" t="s">
        <v>310</v>
      </c>
      <c r="B89" s="40" t="s">
        <v>83</v>
      </c>
      <c r="C89" s="45" t="s">
        <v>15</v>
      </c>
      <c r="D89" s="38" t="s">
        <v>810</v>
      </c>
      <c r="E89" s="88" t="s">
        <v>84</v>
      </c>
      <c r="F89" s="9" t="s">
        <v>85</v>
      </c>
      <c r="G89" s="47">
        <v>57.477000000000004</v>
      </c>
      <c r="H89" s="47">
        <v>56.406000000000006</v>
      </c>
      <c r="I89" s="47">
        <v>44.562000000000005</v>
      </c>
      <c r="J89" s="47">
        <v>43.620294117647063</v>
      </c>
      <c r="K89" s="47">
        <v>40.897500000000008</v>
      </c>
      <c r="L89" s="47">
        <v>40.4985</v>
      </c>
      <c r="M89" s="328">
        <v>100</v>
      </c>
      <c r="N89" s="25">
        <v>0.28999999999999998</v>
      </c>
      <c r="O89" s="326" t="s">
        <v>86</v>
      </c>
      <c r="P89" s="9" t="s">
        <v>87</v>
      </c>
      <c r="Q89" s="46" t="s">
        <v>337</v>
      </c>
    </row>
    <row r="90" spans="1:17" ht="100" customHeight="1" x14ac:dyDescent="0.35">
      <c r="A90" s="91" t="s">
        <v>310</v>
      </c>
      <c r="B90" s="40" t="s">
        <v>83</v>
      </c>
      <c r="C90" s="45" t="s">
        <v>15</v>
      </c>
      <c r="D90" s="38" t="s">
        <v>23</v>
      </c>
      <c r="E90" s="88" t="s">
        <v>84</v>
      </c>
      <c r="F90" s="9" t="s">
        <v>741</v>
      </c>
      <c r="G90" s="316">
        <v>50.64</v>
      </c>
      <c r="H90" s="316">
        <v>44.8</v>
      </c>
      <c r="I90" s="316">
        <v>43.82</v>
      </c>
      <c r="J90" s="316">
        <v>43</v>
      </c>
      <c r="K90" s="316">
        <v>40.31</v>
      </c>
      <c r="L90" s="316">
        <v>40.31</v>
      </c>
      <c r="M90" s="10">
        <v>100</v>
      </c>
      <c r="N90" s="25">
        <v>0.25</v>
      </c>
      <c r="O90" s="6" t="s">
        <v>86</v>
      </c>
      <c r="P90" s="9" t="s">
        <v>89</v>
      </c>
      <c r="Q90" s="46" t="s">
        <v>335</v>
      </c>
    </row>
    <row r="91" spans="1:17" ht="100" customHeight="1" x14ac:dyDescent="0.35">
      <c r="A91" s="91" t="s">
        <v>310</v>
      </c>
      <c r="B91" s="40" t="s">
        <v>83</v>
      </c>
      <c r="C91" s="45" t="s">
        <v>15</v>
      </c>
      <c r="D91" s="38" t="s">
        <v>819</v>
      </c>
      <c r="E91" s="88" t="s">
        <v>84</v>
      </c>
      <c r="F91" s="9" t="s">
        <v>775</v>
      </c>
      <c r="G91" s="50">
        <v>53.253199999999993</v>
      </c>
      <c r="H91" s="50">
        <v>50.77655</v>
      </c>
      <c r="I91" s="50">
        <v>48.31035</v>
      </c>
      <c r="J91" s="50">
        <v>46.178549999999994</v>
      </c>
      <c r="K91" s="50">
        <v>44.046749999999996</v>
      </c>
      <c r="L91" s="50">
        <v>41.30885</v>
      </c>
      <c r="M91" s="10">
        <v>100</v>
      </c>
      <c r="N91" s="25">
        <v>0.23</v>
      </c>
      <c r="O91" s="6" t="s">
        <v>86</v>
      </c>
      <c r="P91" s="9" t="s">
        <v>797</v>
      </c>
      <c r="Q91" s="46" t="s">
        <v>336</v>
      </c>
    </row>
    <row r="92" spans="1:17" ht="100" customHeight="1" x14ac:dyDescent="0.35">
      <c r="A92" s="91" t="s">
        <v>310</v>
      </c>
      <c r="B92" s="40" t="s">
        <v>93</v>
      </c>
      <c r="C92" s="45" t="s">
        <v>15</v>
      </c>
      <c r="D92" s="38" t="s">
        <v>809</v>
      </c>
      <c r="E92" s="88" t="s">
        <v>255</v>
      </c>
      <c r="F92" s="9" t="s">
        <v>95</v>
      </c>
      <c r="G92" s="330">
        <v>62.097000000000001</v>
      </c>
      <c r="H92" s="330">
        <v>61.026000000000003</v>
      </c>
      <c r="I92" s="330">
        <v>49.182000000000002</v>
      </c>
      <c r="J92" s="330">
        <v>48.195</v>
      </c>
      <c r="K92" s="330">
        <v>45.517500000000005</v>
      </c>
      <c r="L92" s="330">
        <v>45.118499999999997</v>
      </c>
      <c r="M92" s="328">
        <v>100</v>
      </c>
      <c r="N92" s="25">
        <v>0.27</v>
      </c>
      <c r="O92" s="326" t="s">
        <v>96</v>
      </c>
      <c r="P92" s="9" t="s">
        <v>97</v>
      </c>
      <c r="Q92" s="46" t="s">
        <v>338</v>
      </c>
    </row>
    <row r="93" spans="1:17" ht="100" customHeight="1" x14ac:dyDescent="0.35">
      <c r="A93" s="91" t="s">
        <v>310</v>
      </c>
      <c r="B93" s="40" t="s">
        <v>93</v>
      </c>
      <c r="C93" s="45" t="s">
        <v>15</v>
      </c>
      <c r="D93" s="38" t="s">
        <v>810</v>
      </c>
      <c r="E93" s="88" t="s">
        <v>255</v>
      </c>
      <c r="F93" s="9" t="s">
        <v>95</v>
      </c>
      <c r="G93" s="47">
        <v>59.787000000000006</v>
      </c>
      <c r="H93" s="47">
        <v>58.716000000000001</v>
      </c>
      <c r="I93" s="47">
        <v>46.872</v>
      </c>
      <c r="J93" s="47">
        <v>45.885000000000005</v>
      </c>
      <c r="K93" s="47">
        <v>43.20750000000001</v>
      </c>
      <c r="L93" s="47">
        <v>42.808500000000002</v>
      </c>
      <c r="M93" s="328">
        <v>100</v>
      </c>
      <c r="N93" s="25">
        <v>0.28999999999999998</v>
      </c>
      <c r="O93" s="326" t="s">
        <v>96</v>
      </c>
      <c r="P93" s="9" t="s">
        <v>97</v>
      </c>
      <c r="Q93" s="46" t="s">
        <v>341</v>
      </c>
    </row>
    <row r="94" spans="1:17" ht="100" customHeight="1" x14ac:dyDescent="0.35">
      <c r="A94" s="91" t="s">
        <v>310</v>
      </c>
      <c r="B94" s="40" t="s">
        <v>93</v>
      </c>
      <c r="C94" s="45" t="s">
        <v>15</v>
      </c>
      <c r="D94" s="38" t="s">
        <v>23</v>
      </c>
      <c r="E94" s="88" t="s">
        <v>255</v>
      </c>
      <c r="F94" s="9" t="s">
        <v>742</v>
      </c>
      <c r="G94" s="316">
        <v>53.78</v>
      </c>
      <c r="H94" s="316">
        <v>47.54</v>
      </c>
      <c r="I94" s="316">
        <v>46.5</v>
      </c>
      <c r="J94" s="316">
        <v>45.6</v>
      </c>
      <c r="K94" s="316">
        <v>42.72</v>
      </c>
      <c r="L94" s="316">
        <v>42.72</v>
      </c>
      <c r="M94" s="10">
        <v>100</v>
      </c>
      <c r="N94" s="25">
        <v>0.25</v>
      </c>
      <c r="O94" s="6" t="s">
        <v>96</v>
      </c>
      <c r="P94" s="9" t="s">
        <v>99</v>
      </c>
      <c r="Q94" s="46" t="s">
        <v>339</v>
      </c>
    </row>
    <row r="95" spans="1:17" ht="100" customHeight="1" x14ac:dyDescent="0.35">
      <c r="A95" s="91" t="s">
        <v>310</v>
      </c>
      <c r="B95" s="40" t="s">
        <v>93</v>
      </c>
      <c r="C95" s="45" t="s">
        <v>15</v>
      </c>
      <c r="D95" s="38" t="s">
        <v>819</v>
      </c>
      <c r="E95" s="88" t="s">
        <v>255</v>
      </c>
      <c r="F95" s="9" t="s">
        <v>101</v>
      </c>
      <c r="G95" s="50">
        <v>55.437249999999992</v>
      </c>
      <c r="H95" s="50">
        <v>52.458999999999996</v>
      </c>
      <c r="I95" s="50">
        <v>48.697000000000003</v>
      </c>
      <c r="J95" s="50">
        <v>47.328049999999998</v>
      </c>
      <c r="K95" s="50">
        <v>45.676949999999998</v>
      </c>
      <c r="L95" s="50">
        <v>44.485649999999993</v>
      </c>
      <c r="M95" s="10">
        <v>100</v>
      </c>
      <c r="N95" s="25">
        <v>0.23</v>
      </c>
      <c r="O95" s="6" t="s">
        <v>96</v>
      </c>
      <c r="P95" s="9" t="s">
        <v>799</v>
      </c>
      <c r="Q95" s="46" t="s">
        <v>340</v>
      </c>
    </row>
    <row r="96" spans="1:17" ht="100" customHeight="1" x14ac:dyDescent="0.35">
      <c r="A96" s="91" t="s">
        <v>310</v>
      </c>
      <c r="B96" s="40" t="s">
        <v>105</v>
      </c>
      <c r="C96" s="45" t="s">
        <v>15</v>
      </c>
      <c r="D96" s="38" t="s">
        <v>809</v>
      </c>
      <c r="E96" s="88" t="s">
        <v>106</v>
      </c>
      <c r="F96" s="9" t="s">
        <v>107</v>
      </c>
      <c r="G96" s="330">
        <v>104.286</v>
      </c>
      <c r="H96" s="330">
        <v>102.14400000000001</v>
      </c>
      <c r="I96" s="330">
        <v>84.063000000000002</v>
      </c>
      <c r="J96" s="330">
        <v>81.427499999999995</v>
      </c>
      <c r="K96" s="330">
        <v>74.560500000000005</v>
      </c>
      <c r="L96" s="330">
        <v>73.741500000000002</v>
      </c>
      <c r="M96" s="328">
        <v>100</v>
      </c>
      <c r="N96" s="25">
        <v>0.27</v>
      </c>
      <c r="O96" s="326" t="s">
        <v>108</v>
      </c>
      <c r="P96" s="9" t="s">
        <v>109</v>
      </c>
      <c r="Q96" s="46" t="s">
        <v>342</v>
      </c>
    </row>
    <row r="97" spans="1:21" ht="100" customHeight="1" x14ac:dyDescent="0.35">
      <c r="A97" s="91" t="s">
        <v>310</v>
      </c>
      <c r="B97" s="40" t="s">
        <v>105</v>
      </c>
      <c r="C97" s="45" t="s">
        <v>15</v>
      </c>
      <c r="D97" s="38" t="s">
        <v>810</v>
      </c>
      <c r="E97" s="88" t="s">
        <v>106</v>
      </c>
      <c r="F97" s="9" t="s">
        <v>107</v>
      </c>
      <c r="G97" s="47">
        <v>101.97600000000001</v>
      </c>
      <c r="H97" s="47">
        <v>99.834000000000003</v>
      </c>
      <c r="I97" s="47">
        <v>81.753</v>
      </c>
      <c r="J97" s="47">
        <v>79.117499999999993</v>
      </c>
      <c r="K97" s="47">
        <v>72.250500000000002</v>
      </c>
      <c r="L97" s="47">
        <v>71.4315</v>
      </c>
      <c r="M97" s="328">
        <v>100</v>
      </c>
      <c r="N97" s="25">
        <v>0.28999999999999998</v>
      </c>
      <c r="O97" s="326" t="s">
        <v>108</v>
      </c>
      <c r="P97" s="9" t="s">
        <v>109</v>
      </c>
      <c r="Q97" s="46" t="s">
        <v>348</v>
      </c>
    </row>
    <row r="98" spans="1:21" ht="100" customHeight="1" x14ac:dyDescent="0.35">
      <c r="A98" s="91" t="s">
        <v>310</v>
      </c>
      <c r="B98" s="40" t="s">
        <v>105</v>
      </c>
      <c r="C98" s="45" t="s">
        <v>15</v>
      </c>
      <c r="D98" s="38" t="s">
        <v>23</v>
      </c>
      <c r="E98" s="88" t="s">
        <v>106</v>
      </c>
      <c r="F98" s="9" t="s">
        <v>743</v>
      </c>
      <c r="G98" s="316">
        <v>64.97</v>
      </c>
      <c r="H98" s="316">
        <v>56.94</v>
      </c>
      <c r="I98" s="316">
        <v>55.67</v>
      </c>
      <c r="J98" s="316">
        <v>54.9</v>
      </c>
      <c r="K98" s="316">
        <v>51.34</v>
      </c>
      <c r="L98" s="316">
        <v>51.34</v>
      </c>
      <c r="M98" s="10">
        <v>100</v>
      </c>
      <c r="N98" s="25">
        <v>0.25</v>
      </c>
      <c r="O98" s="6" t="s">
        <v>108</v>
      </c>
      <c r="P98" s="9" t="s">
        <v>111</v>
      </c>
      <c r="Q98" s="46" t="s">
        <v>344</v>
      </c>
    </row>
    <row r="99" spans="1:21" ht="100" customHeight="1" x14ac:dyDescent="0.35">
      <c r="A99" s="91" t="s">
        <v>310</v>
      </c>
      <c r="B99" s="40" t="s">
        <v>105</v>
      </c>
      <c r="C99" s="45" t="s">
        <v>15</v>
      </c>
      <c r="D99" s="38" t="s">
        <v>819</v>
      </c>
      <c r="E99" s="88" t="s">
        <v>106</v>
      </c>
      <c r="F99" s="9" t="s">
        <v>113</v>
      </c>
      <c r="G99" s="50">
        <f>66.33*1.045*1.1</f>
        <v>76.246335000000002</v>
      </c>
      <c r="H99" s="50">
        <f>62.9*1.045*1.1</f>
        <v>72.303550000000001</v>
      </c>
      <c r="I99" s="50">
        <f>60.82*1.045*1.1</f>
        <v>69.912590000000009</v>
      </c>
      <c r="J99" s="50">
        <f>58.76*1.045*1.1</f>
        <v>67.544619999999995</v>
      </c>
      <c r="K99" s="50">
        <f>56.93*1.045*1.1</f>
        <v>65.441034999999999</v>
      </c>
      <c r="L99" s="50">
        <f>54.83*1.045*1.1</f>
        <v>63.027085</v>
      </c>
      <c r="M99" s="10">
        <v>100</v>
      </c>
      <c r="N99" s="25">
        <v>0.23</v>
      </c>
      <c r="O99" s="6" t="s">
        <v>108</v>
      </c>
      <c r="P99" s="9" t="s">
        <v>114</v>
      </c>
      <c r="Q99" s="46" t="s">
        <v>346</v>
      </c>
    </row>
    <row r="100" spans="1:21" ht="100" customHeight="1" x14ac:dyDescent="0.35">
      <c r="A100" s="91" t="s">
        <v>310</v>
      </c>
      <c r="B100" s="40" t="s">
        <v>117</v>
      </c>
      <c r="C100" s="45" t="s">
        <v>15</v>
      </c>
      <c r="D100" s="38" t="s">
        <v>809</v>
      </c>
      <c r="E100" s="88" t="s">
        <v>118</v>
      </c>
      <c r="F100" s="9" t="s">
        <v>119</v>
      </c>
      <c r="G100" s="330">
        <v>99.33</v>
      </c>
      <c r="H100" s="330">
        <v>91.245000000000005</v>
      </c>
      <c r="I100" s="330">
        <v>75.841500000000011</v>
      </c>
      <c r="J100" s="330">
        <v>74.34</v>
      </c>
      <c r="K100" s="330">
        <v>72.492000000000004</v>
      </c>
      <c r="L100" s="330">
        <v>73.920000000000016</v>
      </c>
      <c r="M100" s="328">
        <v>100</v>
      </c>
      <c r="N100" s="25">
        <v>0.27</v>
      </c>
      <c r="O100" s="326" t="s">
        <v>120</v>
      </c>
      <c r="P100" s="9" t="s">
        <v>121</v>
      </c>
      <c r="Q100" s="46" t="s">
        <v>343</v>
      </c>
    </row>
    <row r="101" spans="1:21" ht="100" customHeight="1" x14ac:dyDescent="0.35">
      <c r="A101" s="91" t="s">
        <v>310</v>
      </c>
      <c r="B101" s="40" t="s">
        <v>117</v>
      </c>
      <c r="C101" s="45" t="s">
        <v>15</v>
      </c>
      <c r="D101" s="38" t="s">
        <v>810</v>
      </c>
      <c r="E101" s="88" t="s">
        <v>118</v>
      </c>
      <c r="F101" s="9" t="s">
        <v>128</v>
      </c>
      <c r="G101" s="47">
        <v>97.02000000000001</v>
      </c>
      <c r="H101" s="47">
        <v>88.935000000000002</v>
      </c>
      <c r="I101" s="47">
        <v>73.531500000000008</v>
      </c>
      <c r="J101" s="47">
        <v>72.03</v>
      </c>
      <c r="K101" s="47">
        <v>70.182000000000002</v>
      </c>
      <c r="L101" s="47">
        <v>71.61</v>
      </c>
      <c r="M101" s="328">
        <v>100</v>
      </c>
      <c r="N101" s="25">
        <v>0.28999999999999998</v>
      </c>
      <c r="O101" s="326" t="s">
        <v>120</v>
      </c>
      <c r="P101" s="9" t="s">
        <v>129</v>
      </c>
      <c r="Q101" s="46" t="s">
        <v>349</v>
      </c>
    </row>
    <row r="102" spans="1:21" ht="100" customHeight="1" x14ac:dyDescent="0.35">
      <c r="A102" s="91" t="s">
        <v>310</v>
      </c>
      <c r="B102" s="40" t="s">
        <v>117</v>
      </c>
      <c r="C102" s="45" t="s">
        <v>15</v>
      </c>
      <c r="D102" s="38" t="s">
        <v>23</v>
      </c>
      <c r="E102" s="88" t="s">
        <v>118</v>
      </c>
      <c r="F102" s="9" t="s">
        <v>744</v>
      </c>
      <c r="G102" s="316">
        <v>64.97</v>
      </c>
      <c r="H102" s="316">
        <v>56.94</v>
      </c>
      <c r="I102" s="316">
        <v>55.67</v>
      </c>
      <c r="J102" s="316">
        <v>54.9</v>
      </c>
      <c r="K102" s="316">
        <v>51.34</v>
      </c>
      <c r="L102" s="316">
        <v>51.34</v>
      </c>
      <c r="M102" s="10">
        <v>100</v>
      </c>
      <c r="N102" s="25">
        <v>0.25</v>
      </c>
      <c r="O102" s="6" t="s">
        <v>120</v>
      </c>
      <c r="P102" s="9" t="s">
        <v>123</v>
      </c>
      <c r="Q102" s="46" t="s">
        <v>345</v>
      </c>
    </row>
    <row r="103" spans="1:21" s="368" customFormat="1" ht="100" customHeight="1" x14ac:dyDescent="0.35">
      <c r="A103" s="361" t="s">
        <v>310</v>
      </c>
      <c r="B103" s="362" t="s">
        <v>117</v>
      </c>
      <c r="C103" s="362" t="s">
        <v>15</v>
      </c>
      <c r="D103" s="363" t="s">
        <v>819</v>
      </c>
      <c r="E103" s="361" t="s">
        <v>118</v>
      </c>
      <c r="F103" s="364" t="s">
        <v>125</v>
      </c>
      <c r="G103" s="365" t="s">
        <v>820</v>
      </c>
      <c r="H103" s="365" t="s">
        <v>820</v>
      </c>
      <c r="I103" s="365" t="s">
        <v>820</v>
      </c>
      <c r="J103" s="365" t="s">
        <v>820</v>
      </c>
      <c r="K103" s="365" t="s">
        <v>820</v>
      </c>
      <c r="L103" s="365" t="s">
        <v>820</v>
      </c>
      <c r="M103" s="367">
        <v>100</v>
      </c>
      <c r="N103" s="369">
        <v>0.23</v>
      </c>
      <c r="O103" s="367" t="s">
        <v>120</v>
      </c>
      <c r="P103" s="364" t="s">
        <v>126</v>
      </c>
      <c r="Q103" s="46" t="s">
        <v>347</v>
      </c>
    </row>
    <row r="104" spans="1:21" ht="100" customHeight="1" x14ac:dyDescent="0.35">
      <c r="A104" s="91" t="s">
        <v>310</v>
      </c>
      <c r="B104" s="40" t="s">
        <v>131</v>
      </c>
      <c r="C104" s="40" t="s">
        <v>132</v>
      </c>
      <c r="D104" s="38" t="s">
        <v>809</v>
      </c>
      <c r="E104" s="88" t="s">
        <v>268</v>
      </c>
      <c r="F104" s="9" t="s">
        <v>134</v>
      </c>
      <c r="G104" s="330">
        <v>122.76600000000001</v>
      </c>
      <c r="H104" s="330">
        <v>118.146</v>
      </c>
      <c r="I104" s="330">
        <v>98.458500000000001</v>
      </c>
      <c r="J104" s="330">
        <v>97.482000000000014</v>
      </c>
      <c r="K104" s="330">
        <v>95.098500000000001</v>
      </c>
      <c r="L104" s="330">
        <v>87.591000000000008</v>
      </c>
      <c r="M104" s="328">
        <v>150</v>
      </c>
      <c r="N104" s="25">
        <v>0.34</v>
      </c>
      <c r="O104" s="328" t="s">
        <v>135</v>
      </c>
      <c r="P104" s="9" t="s">
        <v>76</v>
      </c>
      <c r="Q104" s="46" t="s">
        <v>350</v>
      </c>
    </row>
    <row r="105" spans="1:21" ht="100" customHeight="1" x14ac:dyDescent="0.35">
      <c r="A105" s="91" t="s">
        <v>310</v>
      </c>
      <c r="B105" s="40" t="s">
        <v>131</v>
      </c>
      <c r="C105" s="40" t="s">
        <v>390</v>
      </c>
      <c r="D105" s="49" t="s">
        <v>809</v>
      </c>
      <c r="E105" s="88" t="s">
        <v>588</v>
      </c>
      <c r="F105" s="9" t="s">
        <v>134</v>
      </c>
      <c r="G105" s="332">
        <v>114.34500000000001</v>
      </c>
      <c r="H105" s="332">
        <v>112.03500000000001</v>
      </c>
      <c r="I105" s="332">
        <v>98.458500000000001</v>
      </c>
      <c r="J105" s="331">
        <v>97.482000000000014</v>
      </c>
      <c r="K105" s="332">
        <v>88.935000000000002</v>
      </c>
      <c r="L105" s="332">
        <v>86.625</v>
      </c>
      <c r="M105" s="326">
        <v>200</v>
      </c>
      <c r="N105" s="50">
        <v>0.3</v>
      </c>
      <c r="O105" s="327" t="s">
        <v>126</v>
      </c>
      <c r="P105" s="40" t="s">
        <v>141</v>
      </c>
      <c r="Q105" s="46" t="s">
        <v>578</v>
      </c>
    </row>
    <row r="106" spans="1:21" ht="100" customHeight="1" x14ac:dyDescent="0.35">
      <c r="A106" s="91" t="s">
        <v>310</v>
      </c>
      <c r="B106" s="40" t="s">
        <v>131</v>
      </c>
      <c r="C106" s="40" t="s">
        <v>132</v>
      </c>
      <c r="D106" s="38" t="s">
        <v>810</v>
      </c>
      <c r="E106" s="88" t="s">
        <v>268</v>
      </c>
      <c r="F106" s="9" t="s">
        <v>134</v>
      </c>
      <c r="G106" s="25">
        <v>120.456</v>
      </c>
      <c r="H106" s="47">
        <v>115.836</v>
      </c>
      <c r="I106" s="47">
        <v>96.144999999999996</v>
      </c>
      <c r="J106" s="25">
        <v>95.170198019801987</v>
      </c>
      <c r="K106" s="25">
        <v>92.792632214440957</v>
      </c>
      <c r="L106" s="25">
        <v>85.281000000000006</v>
      </c>
      <c r="M106" s="328">
        <v>150</v>
      </c>
      <c r="N106" s="25">
        <v>0.35</v>
      </c>
      <c r="O106" s="328" t="s">
        <v>135</v>
      </c>
      <c r="P106" s="9" t="s">
        <v>76</v>
      </c>
      <c r="Q106" s="46" t="s">
        <v>353</v>
      </c>
    </row>
    <row r="107" spans="1:21" ht="100" customHeight="1" x14ac:dyDescent="0.35">
      <c r="A107" s="91" t="s">
        <v>310</v>
      </c>
      <c r="B107" s="40" t="s">
        <v>131</v>
      </c>
      <c r="C107" s="40" t="s">
        <v>132</v>
      </c>
      <c r="D107" s="38" t="s">
        <v>23</v>
      </c>
      <c r="E107" s="88" t="s">
        <v>268</v>
      </c>
      <c r="F107" s="9" t="s">
        <v>745</v>
      </c>
      <c r="G107" s="319">
        <v>101.62</v>
      </c>
      <c r="H107" s="316">
        <v>96.82</v>
      </c>
      <c r="I107" s="316">
        <v>92.03</v>
      </c>
      <c r="J107" s="319">
        <v>87.23</v>
      </c>
      <c r="K107" s="319">
        <v>84.38</v>
      </c>
      <c r="L107" s="319">
        <v>84.38</v>
      </c>
      <c r="M107" s="10">
        <v>150</v>
      </c>
      <c r="N107" s="47">
        <v>0.3</v>
      </c>
      <c r="O107" s="10" t="s">
        <v>135</v>
      </c>
      <c r="P107" s="9" t="s">
        <v>137</v>
      </c>
      <c r="Q107" s="46" t="s">
        <v>351</v>
      </c>
    </row>
    <row r="108" spans="1:21" ht="100" customHeight="1" x14ac:dyDescent="0.35">
      <c r="A108" s="91" t="s">
        <v>310</v>
      </c>
      <c r="B108" s="40" t="s">
        <v>131</v>
      </c>
      <c r="C108" s="40" t="s">
        <v>132</v>
      </c>
      <c r="D108" s="38" t="s">
        <v>819</v>
      </c>
      <c r="E108" s="88" t="s">
        <v>268</v>
      </c>
      <c r="F108" s="9" t="s">
        <v>139</v>
      </c>
      <c r="G108" s="25">
        <v>115.7024</v>
      </c>
      <c r="H108" s="50">
        <v>110.38334999999999</v>
      </c>
      <c r="I108" s="50">
        <v>105.20015000000001</v>
      </c>
      <c r="J108" s="25">
        <v>97.832899999999995</v>
      </c>
      <c r="K108" s="25">
        <v>88.323399999999992</v>
      </c>
      <c r="L108" s="25">
        <v>80.12015000000001</v>
      </c>
      <c r="M108" s="10">
        <v>150</v>
      </c>
      <c r="N108" s="47">
        <v>0.3</v>
      </c>
      <c r="O108" s="10" t="s">
        <v>135</v>
      </c>
      <c r="P108" s="9" t="s">
        <v>803</v>
      </c>
      <c r="Q108" s="46" t="s">
        <v>352</v>
      </c>
    </row>
    <row r="109" spans="1:21" ht="100" customHeight="1" x14ac:dyDescent="0.35">
      <c r="A109" s="91" t="s">
        <v>310</v>
      </c>
      <c r="B109" s="40" t="s">
        <v>143</v>
      </c>
      <c r="C109" s="40" t="s">
        <v>132</v>
      </c>
      <c r="D109" s="38" t="s">
        <v>809</v>
      </c>
      <c r="E109" s="88" t="s">
        <v>144</v>
      </c>
      <c r="F109" s="9" t="s">
        <v>145</v>
      </c>
      <c r="G109" s="330">
        <v>84.241500000000002</v>
      </c>
      <c r="H109" s="330">
        <v>88.263000000000005</v>
      </c>
      <c r="I109" s="330">
        <v>73.552499999999995</v>
      </c>
      <c r="J109" s="330">
        <v>72.828000000000003</v>
      </c>
      <c r="K109" s="330">
        <v>71.043000000000006</v>
      </c>
      <c r="L109" s="330">
        <v>68.4495</v>
      </c>
      <c r="M109" s="328">
        <v>150</v>
      </c>
      <c r="N109" s="25">
        <v>0.34</v>
      </c>
      <c r="O109" s="328" t="s">
        <v>135</v>
      </c>
      <c r="P109" s="9" t="s">
        <v>34</v>
      </c>
      <c r="Q109" s="46" t="s">
        <v>354</v>
      </c>
      <c r="S109" s="48"/>
      <c r="T109" s="48"/>
      <c r="U109" s="48"/>
    </row>
    <row r="110" spans="1:21" ht="100" customHeight="1" x14ac:dyDescent="0.35">
      <c r="A110" s="91" t="s">
        <v>310</v>
      </c>
      <c r="B110" s="40" t="s">
        <v>143</v>
      </c>
      <c r="C110" s="40" t="s">
        <v>132</v>
      </c>
      <c r="D110" s="38" t="s">
        <v>810</v>
      </c>
      <c r="E110" s="88" t="s">
        <v>144</v>
      </c>
      <c r="F110" s="9" t="s">
        <v>145</v>
      </c>
      <c r="G110" s="25">
        <v>90.027000000000001</v>
      </c>
      <c r="H110" s="47">
        <v>85.953000000000003</v>
      </c>
      <c r="I110" s="47">
        <v>71.242500000000007</v>
      </c>
      <c r="J110" s="25">
        <v>70.514257425742585</v>
      </c>
      <c r="K110" s="25">
        <v>68.738056025114716</v>
      </c>
      <c r="L110" s="25">
        <v>66.139499999999998</v>
      </c>
      <c r="M110" s="328">
        <v>150</v>
      </c>
      <c r="N110" s="25">
        <v>0.33</v>
      </c>
      <c r="O110" s="328" t="s">
        <v>135</v>
      </c>
      <c r="P110" s="9" t="s">
        <v>34</v>
      </c>
      <c r="Q110" s="46" t="s">
        <v>357</v>
      </c>
    </row>
    <row r="111" spans="1:21" ht="100" customHeight="1" x14ac:dyDescent="0.35">
      <c r="A111" s="91" t="s">
        <v>310</v>
      </c>
      <c r="B111" s="40" t="s">
        <v>143</v>
      </c>
      <c r="C111" s="40" t="s">
        <v>132</v>
      </c>
      <c r="D111" s="38" t="s">
        <v>23</v>
      </c>
      <c r="E111" s="88" t="s">
        <v>144</v>
      </c>
      <c r="F111" s="9" t="s">
        <v>746</v>
      </c>
      <c r="G111" s="319">
        <v>92.49</v>
      </c>
      <c r="H111" s="316">
        <v>88.15</v>
      </c>
      <c r="I111" s="316">
        <v>83.81</v>
      </c>
      <c r="J111" s="319">
        <v>79.47</v>
      </c>
      <c r="K111" s="319">
        <v>76.959999999999994</v>
      </c>
      <c r="L111" s="319">
        <v>76.959999999999994</v>
      </c>
      <c r="M111" s="10">
        <v>150</v>
      </c>
      <c r="N111" s="47">
        <v>0.3</v>
      </c>
      <c r="O111" s="10" t="s">
        <v>135</v>
      </c>
      <c r="P111" s="39" t="s">
        <v>776</v>
      </c>
      <c r="Q111" s="46" t="s">
        <v>355</v>
      </c>
    </row>
    <row r="112" spans="1:21" s="368" customFormat="1" ht="100" customHeight="1" x14ac:dyDescent="0.35">
      <c r="A112" s="361" t="s">
        <v>310</v>
      </c>
      <c r="B112" s="362" t="s">
        <v>143</v>
      </c>
      <c r="C112" s="362" t="s">
        <v>132</v>
      </c>
      <c r="D112" s="363" t="s">
        <v>819</v>
      </c>
      <c r="E112" s="361" t="s">
        <v>144</v>
      </c>
      <c r="F112" s="364" t="s">
        <v>148</v>
      </c>
      <c r="G112" s="365" t="s">
        <v>820</v>
      </c>
      <c r="H112" s="365" t="s">
        <v>820</v>
      </c>
      <c r="I112" s="365" t="s">
        <v>820</v>
      </c>
      <c r="J112" s="365" t="s">
        <v>820</v>
      </c>
      <c r="K112" s="365" t="s">
        <v>820</v>
      </c>
      <c r="L112" s="365" t="s">
        <v>820</v>
      </c>
      <c r="M112" s="367">
        <v>150</v>
      </c>
      <c r="N112" s="365">
        <v>0.3</v>
      </c>
      <c r="O112" s="367" t="s">
        <v>135</v>
      </c>
      <c r="P112" s="364" t="s">
        <v>149</v>
      </c>
      <c r="Q112" s="46" t="s">
        <v>356</v>
      </c>
    </row>
    <row r="113" spans="1:21" ht="100" customHeight="1" x14ac:dyDescent="0.35">
      <c r="A113" s="91" t="s">
        <v>13</v>
      </c>
      <c r="B113" s="40" t="s">
        <v>30</v>
      </c>
      <c r="C113" s="45" t="s">
        <v>15</v>
      </c>
      <c r="D113" s="38" t="s">
        <v>809</v>
      </c>
      <c r="E113" s="88" t="s">
        <v>31</v>
      </c>
      <c r="F113" s="9" t="s">
        <v>32</v>
      </c>
      <c r="G113" s="330">
        <v>43.722000000000001</v>
      </c>
      <c r="H113" s="330">
        <v>41.411999999999999</v>
      </c>
      <c r="I113" s="330">
        <v>33.369</v>
      </c>
      <c r="J113" s="330">
        <v>33.022500000000001</v>
      </c>
      <c r="K113" s="330">
        <v>32.602499999999999</v>
      </c>
      <c r="L113" s="330">
        <v>32.172000000000004</v>
      </c>
      <c r="M113" s="326" t="s">
        <v>19</v>
      </c>
      <c r="N113" s="329"/>
      <c r="O113" s="326" t="s">
        <v>33</v>
      </c>
      <c r="P113" s="9" t="s">
        <v>34</v>
      </c>
      <c r="Q113" s="46" t="s">
        <v>29</v>
      </c>
      <c r="S113" s="48"/>
      <c r="T113" s="48"/>
      <c r="U113" s="48"/>
    </row>
    <row r="114" spans="1:21" ht="100" customHeight="1" x14ac:dyDescent="0.35">
      <c r="A114" s="91" t="s">
        <v>13</v>
      </c>
      <c r="B114" s="40" t="s">
        <v>30</v>
      </c>
      <c r="C114" s="45" t="s">
        <v>15</v>
      </c>
      <c r="D114" s="38" t="s">
        <v>810</v>
      </c>
      <c r="E114" s="88" t="s">
        <v>31</v>
      </c>
      <c r="F114" s="9" t="s">
        <v>32</v>
      </c>
      <c r="G114" s="47">
        <v>41.412000000000006</v>
      </c>
      <c r="H114" s="47">
        <v>39.102000000000004</v>
      </c>
      <c r="I114" s="47">
        <v>31.055769230769233</v>
      </c>
      <c r="J114" s="47">
        <v>30.713979436405182</v>
      </c>
      <c r="K114" s="47">
        <v>30.287989718202589</v>
      </c>
      <c r="L114" s="47">
        <v>29.861999999999998</v>
      </c>
      <c r="M114" s="326" t="s">
        <v>19</v>
      </c>
      <c r="N114" s="329"/>
      <c r="O114" s="326" t="s">
        <v>33</v>
      </c>
      <c r="P114" s="9" t="s">
        <v>34</v>
      </c>
      <c r="Q114" s="46" t="s">
        <v>38</v>
      </c>
    </row>
    <row r="115" spans="1:21" ht="100" customHeight="1" x14ac:dyDescent="0.35">
      <c r="A115" s="91" t="s">
        <v>13</v>
      </c>
      <c r="B115" s="40" t="s">
        <v>30</v>
      </c>
      <c r="C115" s="45" t="s">
        <v>15</v>
      </c>
      <c r="D115" s="38" t="s">
        <v>23</v>
      </c>
      <c r="E115" s="88" t="s">
        <v>31</v>
      </c>
      <c r="F115" s="9" t="s">
        <v>737</v>
      </c>
      <c r="G115" s="316">
        <v>44.42</v>
      </c>
      <c r="H115" s="316">
        <v>39.090000000000003</v>
      </c>
      <c r="I115" s="316">
        <v>38.119999999999997</v>
      </c>
      <c r="J115" s="316">
        <v>36.869999999999997</v>
      </c>
      <c r="K115" s="316">
        <v>34.200000000000003</v>
      </c>
      <c r="L115" s="316">
        <v>34.200000000000003</v>
      </c>
      <c r="M115" s="6" t="s">
        <v>19</v>
      </c>
      <c r="N115" s="59">
        <v>0</v>
      </c>
      <c r="O115" s="6" t="s">
        <v>33</v>
      </c>
      <c r="P115" s="9" t="s">
        <v>36</v>
      </c>
      <c r="Q115" s="46" t="s">
        <v>35</v>
      </c>
    </row>
    <row r="116" spans="1:21" ht="100" customHeight="1" x14ac:dyDescent="0.35">
      <c r="A116" s="91" t="s">
        <v>13</v>
      </c>
      <c r="B116" s="40" t="s">
        <v>30</v>
      </c>
      <c r="C116" s="45" t="s">
        <v>15</v>
      </c>
      <c r="D116" s="38" t="s">
        <v>819</v>
      </c>
      <c r="E116" s="88" t="s">
        <v>31</v>
      </c>
      <c r="F116" s="9" t="s">
        <v>772</v>
      </c>
      <c r="G116" s="50">
        <v>39.250200000000007</v>
      </c>
      <c r="H116" s="50">
        <v>36.261499999999998</v>
      </c>
      <c r="I116" s="50">
        <v>33.617650000000005</v>
      </c>
      <c r="J116" s="50">
        <v>32.457699999999996</v>
      </c>
      <c r="K116" s="50">
        <v>31.349999999999998</v>
      </c>
      <c r="L116" s="50">
        <v>30.221399999999999</v>
      </c>
      <c r="M116" s="6" t="s">
        <v>19</v>
      </c>
      <c r="N116" s="59">
        <v>0</v>
      </c>
      <c r="O116" s="6" t="s">
        <v>33</v>
      </c>
      <c r="P116" s="9" t="s">
        <v>795</v>
      </c>
      <c r="Q116" s="46" t="s">
        <v>37</v>
      </c>
      <c r="S116" s="48"/>
      <c r="T116" s="48"/>
      <c r="U116" s="48"/>
    </row>
    <row r="117" spans="1:21" ht="100" customHeight="1" x14ac:dyDescent="0.35">
      <c r="A117" s="91" t="s">
        <v>310</v>
      </c>
      <c r="B117" s="40" t="s">
        <v>152</v>
      </c>
      <c r="C117" s="40" t="s">
        <v>132</v>
      </c>
      <c r="D117" s="38" t="s">
        <v>809</v>
      </c>
      <c r="E117" s="88" t="s">
        <v>153</v>
      </c>
      <c r="F117" s="9" t="s">
        <v>145</v>
      </c>
      <c r="G117" s="330">
        <v>107.01600000000001</v>
      </c>
      <c r="H117" s="330">
        <v>100.89450000000001</v>
      </c>
      <c r="I117" s="330">
        <v>84.084000000000003</v>
      </c>
      <c r="J117" s="330">
        <v>83.244</v>
      </c>
      <c r="K117" s="330">
        <v>81.217500000000001</v>
      </c>
      <c r="L117" s="330">
        <v>78.771000000000001</v>
      </c>
      <c r="M117" s="328">
        <v>150</v>
      </c>
      <c r="N117" s="25">
        <v>0.34</v>
      </c>
      <c r="O117" s="328" t="s">
        <v>135</v>
      </c>
      <c r="P117" s="9" t="s">
        <v>154</v>
      </c>
      <c r="Q117" s="46" t="s">
        <v>358</v>
      </c>
      <c r="S117" s="48"/>
      <c r="T117" s="48"/>
      <c r="U117" s="48"/>
    </row>
    <row r="118" spans="1:21" ht="100" customHeight="1" x14ac:dyDescent="0.35">
      <c r="A118" s="91" t="s">
        <v>310</v>
      </c>
      <c r="B118" s="40" t="s">
        <v>152</v>
      </c>
      <c r="C118" s="40" t="s">
        <v>132</v>
      </c>
      <c r="D118" s="38" t="s">
        <v>810</v>
      </c>
      <c r="E118" s="88" t="s">
        <v>153</v>
      </c>
      <c r="F118" s="9" t="s">
        <v>145</v>
      </c>
      <c r="G118" s="25">
        <v>104.706</v>
      </c>
      <c r="H118" s="47">
        <v>98.584500000000006</v>
      </c>
      <c r="I118" s="47">
        <v>81.768749999999997</v>
      </c>
      <c r="J118" s="25">
        <v>80.936287128712863</v>
      </c>
      <c r="K118" s="25">
        <v>78.905889881671101</v>
      </c>
      <c r="L118" s="25">
        <v>76.460999999999999</v>
      </c>
      <c r="M118" s="328">
        <v>150</v>
      </c>
      <c r="N118" s="25">
        <v>0.33</v>
      </c>
      <c r="O118" s="328" t="s">
        <v>135</v>
      </c>
      <c r="P118" s="9" t="s">
        <v>54</v>
      </c>
      <c r="Q118" s="46" t="s">
        <v>361</v>
      </c>
    </row>
    <row r="119" spans="1:21" ht="100" customHeight="1" x14ac:dyDescent="0.35">
      <c r="A119" s="91" t="s">
        <v>310</v>
      </c>
      <c r="B119" s="40" t="s">
        <v>152</v>
      </c>
      <c r="C119" s="40" t="s">
        <v>132</v>
      </c>
      <c r="D119" s="38" t="s">
        <v>23</v>
      </c>
      <c r="E119" s="88" t="s">
        <v>153</v>
      </c>
      <c r="F119" s="9" t="s">
        <v>747</v>
      </c>
      <c r="G119" s="319">
        <v>97.05</v>
      </c>
      <c r="H119" s="316">
        <v>83.35</v>
      </c>
      <c r="I119" s="316">
        <v>78.78</v>
      </c>
      <c r="J119" s="319">
        <v>76.040000000000006</v>
      </c>
      <c r="K119" s="319">
        <v>71.48</v>
      </c>
      <c r="L119" s="319">
        <v>71.48</v>
      </c>
      <c r="M119" s="10">
        <v>150</v>
      </c>
      <c r="N119" s="47">
        <v>0.3</v>
      </c>
      <c r="O119" s="10" t="s">
        <v>135</v>
      </c>
      <c r="P119" s="39" t="s">
        <v>777</v>
      </c>
      <c r="Q119" s="46" t="s">
        <v>359</v>
      </c>
    </row>
    <row r="120" spans="1:21" ht="100" customHeight="1" x14ac:dyDescent="0.35">
      <c r="A120" s="91" t="s">
        <v>310</v>
      </c>
      <c r="B120" s="40" t="s">
        <v>152</v>
      </c>
      <c r="C120" s="40" t="s">
        <v>132</v>
      </c>
      <c r="D120" s="38" t="s">
        <v>819</v>
      </c>
      <c r="E120" s="88" t="s">
        <v>153</v>
      </c>
      <c r="F120" s="9" t="s">
        <v>148</v>
      </c>
      <c r="G120" s="25">
        <v>98.344949999999997</v>
      </c>
      <c r="H120" s="50">
        <v>96.254949999999994</v>
      </c>
      <c r="I120" s="50">
        <v>89.51</v>
      </c>
      <c r="J120" s="25">
        <v>84.26</v>
      </c>
      <c r="K120" s="25">
        <v>78.650000000000006</v>
      </c>
      <c r="L120" s="25">
        <v>75.819999999999993</v>
      </c>
      <c r="M120" s="10">
        <v>150</v>
      </c>
      <c r="N120" s="47">
        <v>0.3</v>
      </c>
      <c r="O120" s="10" t="s">
        <v>135</v>
      </c>
      <c r="P120" s="356" t="s">
        <v>815</v>
      </c>
      <c r="Q120" s="46" t="s">
        <v>360</v>
      </c>
    </row>
    <row r="121" spans="1:21" ht="100" customHeight="1" x14ac:dyDescent="0.35">
      <c r="A121" s="91" t="s">
        <v>310</v>
      </c>
      <c r="B121" s="40" t="s">
        <v>159</v>
      </c>
      <c r="C121" s="40" t="s">
        <v>132</v>
      </c>
      <c r="D121" s="38" t="s">
        <v>809</v>
      </c>
      <c r="E121" s="88" t="s">
        <v>160</v>
      </c>
      <c r="F121" s="9" t="s">
        <v>161</v>
      </c>
      <c r="G121" s="330">
        <v>58.191000000000003</v>
      </c>
      <c r="H121" s="330">
        <v>57.183</v>
      </c>
      <c r="I121" s="330">
        <v>47.649000000000008</v>
      </c>
      <c r="J121" s="330">
        <v>47.176500000000004</v>
      </c>
      <c r="K121" s="330">
        <v>43.47</v>
      </c>
      <c r="L121" s="330">
        <v>42.735000000000007</v>
      </c>
      <c r="M121" s="328">
        <v>150</v>
      </c>
      <c r="N121" s="25">
        <v>0.24</v>
      </c>
      <c r="O121" s="328" t="s">
        <v>135</v>
      </c>
      <c r="P121" s="9" t="s">
        <v>21</v>
      </c>
      <c r="Q121" s="46" t="s">
        <v>362</v>
      </c>
    </row>
    <row r="122" spans="1:21" ht="100" customHeight="1" x14ac:dyDescent="0.35">
      <c r="A122" s="91" t="s">
        <v>310</v>
      </c>
      <c r="B122" s="40" t="s">
        <v>159</v>
      </c>
      <c r="C122" s="40" t="s">
        <v>132</v>
      </c>
      <c r="D122" s="38" t="s">
        <v>810</v>
      </c>
      <c r="E122" s="88" t="s">
        <v>160</v>
      </c>
      <c r="F122" s="9" t="s">
        <v>161</v>
      </c>
      <c r="G122" s="25">
        <v>55.881</v>
      </c>
      <c r="H122" s="47">
        <v>54.872999999999998</v>
      </c>
      <c r="I122" s="47">
        <v>45.342500000000001</v>
      </c>
      <c r="J122" s="25">
        <v>44.870693069306931</v>
      </c>
      <c r="K122" s="25">
        <v>41.16</v>
      </c>
      <c r="L122" s="25">
        <v>40.425000000000004</v>
      </c>
      <c r="M122" s="328">
        <v>150</v>
      </c>
      <c r="N122" s="25">
        <v>0.25</v>
      </c>
      <c r="O122" s="328" t="s">
        <v>135</v>
      </c>
      <c r="P122" s="9" t="s">
        <v>21</v>
      </c>
      <c r="Q122" s="46" t="s">
        <v>365</v>
      </c>
    </row>
    <row r="123" spans="1:21" ht="100" customHeight="1" x14ac:dyDescent="0.35">
      <c r="A123" s="91" t="s">
        <v>310</v>
      </c>
      <c r="B123" s="40" t="s">
        <v>159</v>
      </c>
      <c r="C123" s="40" t="s">
        <v>132</v>
      </c>
      <c r="D123" s="38" t="s">
        <v>23</v>
      </c>
      <c r="E123" s="88" t="s">
        <v>160</v>
      </c>
      <c r="F123" s="9" t="s">
        <v>748</v>
      </c>
      <c r="G123" s="319">
        <v>59.37</v>
      </c>
      <c r="H123" s="316">
        <v>51.33</v>
      </c>
      <c r="I123" s="316">
        <v>48.64</v>
      </c>
      <c r="J123" s="319">
        <v>47.03</v>
      </c>
      <c r="K123" s="319">
        <v>44.34</v>
      </c>
      <c r="L123" s="319">
        <v>44.34</v>
      </c>
      <c r="M123" s="10">
        <v>150</v>
      </c>
      <c r="N123" s="47">
        <v>0.25</v>
      </c>
      <c r="O123" s="10" t="s">
        <v>135</v>
      </c>
      <c r="P123" s="9" t="s">
        <v>163</v>
      </c>
      <c r="Q123" s="46" t="s">
        <v>363</v>
      </c>
    </row>
    <row r="124" spans="1:21" ht="100" customHeight="1" x14ac:dyDescent="0.35">
      <c r="A124" s="91" t="s">
        <v>310</v>
      </c>
      <c r="B124" s="40" t="s">
        <v>159</v>
      </c>
      <c r="C124" s="40" t="s">
        <v>132</v>
      </c>
      <c r="D124" s="38" t="s">
        <v>819</v>
      </c>
      <c r="E124" s="88" t="s">
        <v>160</v>
      </c>
      <c r="F124" s="9" t="s">
        <v>165</v>
      </c>
      <c r="G124" s="25">
        <v>57.067449999999994</v>
      </c>
      <c r="H124" s="50">
        <v>54.475850000000001</v>
      </c>
      <c r="I124" s="50">
        <v>50.222700000000003</v>
      </c>
      <c r="J124" s="25">
        <v>47.965499999999992</v>
      </c>
      <c r="K124" s="25">
        <v>45.78145</v>
      </c>
      <c r="L124" s="25">
        <v>45.394799999999996</v>
      </c>
      <c r="M124" s="10">
        <v>150</v>
      </c>
      <c r="N124" s="47">
        <v>0.23</v>
      </c>
      <c r="O124" s="10" t="s">
        <v>135</v>
      </c>
      <c r="P124" s="9" t="s">
        <v>802</v>
      </c>
      <c r="Q124" s="46" t="s">
        <v>364</v>
      </c>
    </row>
    <row r="125" spans="1:21" ht="100" customHeight="1" x14ac:dyDescent="0.35">
      <c r="A125" s="91" t="s">
        <v>310</v>
      </c>
      <c r="B125" s="40" t="s">
        <v>168</v>
      </c>
      <c r="C125" s="40" t="s">
        <v>132</v>
      </c>
      <c r="D125" s="38" t="s">
        <v>809</v>
      </c>
      <c r="E125" s="88" t="s">
        <v>169</v>
      </c>
      <c r="F125" s="9" t="s">
        <v>170</v>
      </c>
      <c r="G125" s="330">
        <v>69.741</v>
      </c>
      <c r="H125" s="330">
        <v>68.73299999999999</v>
      </c>
      <c r="I125" s="330">
        <v>57.277499999999996</v>
      </c>
      <c r="J125" s="330">
        <v>56.710500000000003</v>
      </c>
      <c r="K125" s="330">
        <v>55.02</v>
      </c>
      <c r="L125" s="330">
        <v>54.285000000000004</v>
      </c>
      <c r="M125" s="328">
        <v>150</v>
      </c>
      <c r="N125" s="25">
        <v>0.24</v>
      </c>
      <c r="O125" s="328" t="s">
        <v>135</v>
      </c>
      <c r="P125" s="9" t="s">
        <v>65</v>
      </c>
      <c r="Q125" s="46" t="s">
        <v>366</v>
      </c>
    </row>
    <row r="126" spans="1:21" ht="100" customHeight="1" x14ac:dyDescent="0.35">
      <c r="A126" s="91" t="s">
        <v>310</v>
      </c>
      <c r="B126" s="40" t="s">
        <v>168</v>
      </c>
      <c r="C126" s="40" t="s">
        <v>132</v>
      </c>
      <c r="D126" s="38" t="s">
        <v>810</v>
      </c>
      <c r="E126" s="88" t="s">
        <v>169</v>
      </c>
      <c r="F126" s="9" t="s">
        <v>170</v>
      </c>
      <c r="G126" s="25">
        <v>67.430999999999997</v>
      </c>
      <c r="H126" s="47">
        <v>66.422999999999988</v>
      </c>
      <c r="I126" s="47">
        <v>54.967499999999994</v>
      </c>
      <c r="J126" s="25">
        <v>54.400396039603955</v>
      </c>
      <c r="K126" s="25">
        <v>52.71</v>
      </c>
      <c r="L126" s="25">
        <v>51.975000000000001</v>
      </c>
      <c r="M126" s="328">
        <v>150</v>
      </c>
      <c r="N126" s="25">
        <v>0.25</v>
      </c>
      <c r="O126" s="328" t="s">
        <v>135</v>
      </c>
      <c r="P126" s="9" t="s">
        <v>65</v>
      </c>
      <c r="Q126" s="46" t="s">
        <v>369</v>
      </c>
    </row>
    <row r="127" spans="1:21" ht="100" customHeight="1" x14ac:dyDescent="0.35">
      <c r="A127" s="91" t="s">
        <v>310</v>
      </c>
      <c r="B127" s="40" t="s">
        <v>168</v>
      </c>
      <c r="C127" s="40" t="s">
        <v>132</v>
      </c>
      <c r="D127" s="38" t="s">
        <v>23</v>
      </c>
      <c r="E127" s="88" t="s">
        <v>169</v>
      </c>
      <c r="F127" s="9" t="s">
        <v>749</v>
      </c>
      <c r="G127" s="319">
        <v>90.2</v>
      </c>
      <c r="H127" s="316">
        <v>77.53</v>
      </c>
      <c r="I127" s="316">
        <v>73.3</v>
      </c>
      <c r="J127" s="319">
        <v>70.77</v>
      </c>
      <c r="K127" s="319">
        <v>66.55</v>
      </c>
      <c r="L127" s="319">
        <v>66.55</v>
      </c>
      <c r="M127" s="10">
        <v>150</v>
      </c>
      <c r="N127" s="47">
        <v>0.25</v>
      </c>
      <c r="O127" s="10" t="s">
        <v>135</v>
      </c>
      <c r="P127" s="39" t="s">
        <v>778</v>
      </c>
      <c r="Q127" s="46" t="s">
        <v>367</v>
      </c>
    </row>
    <row r="128" spans="1:21" ht="100" customHeight="1" x14ac:dyDescent="0.35">
      <c r="A128" s="91" t="s">
        <v>310</v>
      </c>
      <c r="B128" s="40" t="s">
        <v>168</v>
      </c>
      <c r="C128" s="40" t="s">
        <v>132</v>
      </c>
      <c r="D128" s="38" t="s">
        <v>819</v>
      </c>
      <c r="E128" s="88" t="s">
        <v>169</v>
      </c>
      <c r="F128" s="9" t="s">
        <v>165</v>
      </c>
      <c r="G128" s="25">
        <v>70.861449999999991</v>
      </c>
      <c r="H128" s="50">
        <v>66.911349999999999</v>
      </c>
      <c r="I128" s="50">
        <v>64.048049999999989</v>
      </c>
      <c r="J128" s="25">
        <v>60.139749999999999</v>
      </c>
      <c r="K128" s="25">
        <v>55.593999999999994</v>
      </c>
      <c r="L128" s="25">
        <v>54.381799999999998</v>
      </c>
      <c r="M128" s="10">
        <v>150</v>
      </c>
      <c r="N128" s="47">
        <v>0.23</v>
      </c>
      <c r="O128" s="10" t="s">
        <v>135</v>
      </c>
      <c r="P128" s="9" t="s">
        <v>801</v>
      </c>
      <c r="Q128" s="46" t="s">
        <v>368</v>
      </c>
    </row>
    <row r="129" spans="1:21" ht="100" customHeight="1" x14ac:dyDescent="0.35">
      <c r="A129" s="91" t="s">
        <v>310</v>
      </c>
      <c r="B129" s="40" t="s">
        <v>175</v>
      </c>
      <c r="C129" s="40" t="s">
        <v>132</v>
      </c>
      <c r="D129" s="38" t="s">
        <v>809</v>
      </c>
      <c r="E129" s="88" t="s">
        <v>176</v>
      </c>
      <c r="F129" s="9" t="s">
        <v>177</v>
      </c>
      <c r="G129" s="330">
        <v>110.81700000000001</v>
      </c>
      <c r="H129" s="330">
        <v>109.053</v>
      </c>
      <c r="I129" s="330">
        <v>90.877499999999998</v>
      </c>
      <c r="J129" s="330">
        <v>89.974500000000006</v>
      </c>
      <c r="K129" s="330">
        <v>89.239499999999992</v>
      </c>
      <c r="L129" s="330">
        <v>87.78</v>
      </c>
      <c r="M129" s="328">
        <v>150</v>
      </c>
      <c r="N129" s="25">
        <v>0.34</v>
      </c>
      <c r="O129" s="328" t="s">
        <v>135</v>
      </c>
      <c r="P129" s="9" t="s">
        <v>183</v>
      </c>
      <c r="Q129" s="46" t="s">
        <v>370</v>
      </c>
    </row>
    <row r="130" spans="1:21" ht="100" customHeight="1" x14ac:dyDescent="0.35">
      <c r="A130" s="91" t="s">
        <v>310</v>
      </c>
      <c r="B130" s="40" t="s">
        <v>175</v>
      </c>
      <c r="C130" s="40" t="s">
        <v>132</v>
      </c>
      <c r="D130" s="38" t="s">
        <v>810</v>
      </c>
      <c r="E130" s="88" t="s">
        <v>176</v>
      </c>
      <c r="F130" s="9" t="s">
        <v>177</v>
      </c>
      <c r="G130" s="25">
        <v>108.50700000000001</v>
      </c>
      <c r="H130" s="47">
        <v>106.74299999999999</v>
      </c>
      <c r="I130" s="47">
        <v>88.567499999999995</v>
      </c>
      <c r="J130" s="25">
        <v>87.66772277227723</v>
      </c>
      <c r="K130" s="25">
        <v>85.473144168075351</v>
      </c>
      <c r="L130" s="25">
        <v>86.92949999999999</v>
      </c>
      <c r="M130" s="328">
        <v>150</v>
      </c>
      <c r="N130" s="25">
        <v>0.33</v>
      </c>
      <c r="O130" s="328" t="s">
        <v>135</v>
      </c>
      <c r="P130" s="9" t="s">
        <v>183</v>
      </c>
      <c r="Q130" s="46" t="s">
        <v>373</v>
      </c>
    </row>
    <row r="131" spans="1:21" ht="100" customHeight="1" x14ac:dyDescent="0.35">
      <c r="A131" s="91" t="s">
        <v>310</v>
      </c>
      <c r="B131" s="40" t="s">
        <v>175</v>
      </c>
      <c r="C131" s="40" t="s">
        <v>132</v>
      </c>
      <c r="D131" s="38" t="s">
        <v>23</v>
      </c>
      <c r="E131" s="88" t="s">
        <v>176</v>
      </c>
      <c r="F131" s="9" t="s">
        <v>750</v>
      </c>
      <c r="G131" s="319">
        <v>94.77</v>
      </c>
      <c r="H131" s="316">
        <v>81.41</v>
      </c>
      <c r="I131" s="316">
        <v>76.959999999999994</v>
      </c>
      <c r="J131" s="319">
        <v>74.290000000000006</v>
      </c>
      <c r="K131" s="319">
        <v>69.84</v>
      </c>
      <c r="L131" s="319">
        <v>69.84</v>
      </c>
      <c r="M131" s="10">
        <v>150</v>
      </c>
      <c r="N131" s="47">
        <v>0.3</v>
      </c>
      <c r="O131" s="10" t="s">
        <v>135</v>
      </c>
      <c r="P131" s="9" t="s">
        <v>179</v>
      </c>
      <c r="Q131" s="46" t="s">
        <v>371</v>
      </c>
    </row>
    <row r="132" spans="1:21" ht="100" customHeight="1" x14ac:dyDescent="0.35">
      <c r="A132" s="91" t="s">
        <v>310</v>
      </c>
      <c r="B132" s="40" t="s">
        <v>175</v>
      </c>
      <c r="C132" s="40" t="s">
        <v>132</v>
      </c>
      <c r="D132" s="38" t="s">
        <v>819</v>
      </c>
      <c r="E132" s="88" t="s">
        <v>176</v>
      </c>
      <c r="F132" s="9" t="s">
        <v>181</v>
      </c>
      <c r="G132" s="25">
        <v>107.62454999999999</v>
      </c>
      <c r="H132" s="50">
        <v>101.08284999999999</v>
      </c>
      <c r="I132" s="50">
        <v>93.893249999999995</v>
      </c>
      <c r="J132" s="25">
        <v>89.775949999999995</v>
      </c>
      <c r="K132" s="25">
        <v>87.121649999999988</v>
      </c>
      <c r="L132" s="25">
        <v>80.914349999999999</v>
      </c>
      <c r="M132" s="10">
        <v>150</v>
      </c>
      <c r="N132" s="47">
        <v>0.3</v>
      </c>
      <c r="O132" s="10" t="s">
        <v>135</v>
      </c>
      <c r="P132" s="356" t="s">
        <v>816</v>
      </c>
      <c r="Q132" s="46" t="s">
        <v>372</v>
      </c>
    </row>
    <row r="133" spans="1:21" ht="100" customHeight="1" x14ac:dyDescent="0.35">
      <c r="A133" s="91" t="s">
        <v>310</v>
      </c>
      <c r="B133" s="40" t="s">
        <v>185</v>
      </c>
      <c r="C133" s="40" t="s">
        <v>132</v>
      </c>
      <c r="D133" s="38" t="s">
        <v>809</v>
      </c>
      <c r="E133" s="88" t="s">
        <v>186</v>
      </c>
      <c r="F133" s="9" t="s">
        <v>187</v>
      </c>
      <c r="G133" s="330">
        <v>69.3</v>
      </c>
      <c r="H133" s="330">
        <v>66.989999999999995</v>
      </c>
      <c r="I133" s="330">
        <v>55.828500000000005</v>
      </c>
      <c r="J133" s="330">
        <v>55.272000000000006</v>
      </c>
      <c r="K133" s="330">
        <v>53.928000000000004</v>
      </c>
      <c r="L133" s="330">
        <v>51.975000000000001</v>
      </c>
      <c r="M133" s="328">
        <v>150</v>
      </c>
      <c r="N133" s="25">
        <v>0.24</v>
      </c>
      <c r="O133" s="328" t="s">
        <v>135</v>
      </c>
      <c r="P133" s="9" t="s">
        <v>121</v>
      </c>
      <c r="Q133" s="46" t="s">
        <v>374</v>
      </c>
    </row>
    <row r="134" spans="1:21" ht="100" customHeight="1" x14ac:dyDescent="0.35">
      <c r="A134" s="91" t="s">
        <v>310</v>
      </c>
      <c r="B134" s="40" t="s">
        <v>185</v>
      </c>
      <c r="C134" s="40" t="s">
        <v>132</v>
      </c>
      <c r="D134" s="38" t="s">
        <v>810</v>
      </c>
      <c r="E134" s="88" t="s">
        <v>186</v>
      </c>
      <c r="F134" s="9" t="s">
        <v>187</v>
      </c>
      <c r="G134" s="25">
        <v>66.989999999999995</v>
      </c>
      <c r="H134" s="47">
        <v>64.679999999999993</v>
      </c>
      <c r="I134" s="47">
        <v>53.514999999999993</v>
      </c>
      <c r="J134" s="25">
        <v>52.962277227722772</v>
      </c>
      <c r="K134" s="25">
        <v>51.614172905095394</v>
      </c>
      <c r="L134" s="25">
        <v>49.664999999999999</v>
      </c>
      <c r="M134" s="328">
        <v>150</v>
      </c>
      <c r="N134" s="25">
        <v>0.28999999999999998</v>
      </c>
      <c r="O134" s="328" t="s">
        <v>135</v>
      </c>
      <c r="P134" s="9" t="s">
        <v>44</v>
      </c>
      <c r="Q134" s="46" t="s">
        <v>377</v>
      </c>
    </row>
    <row r="135" spans="1:21" ht="100" customHeight="1" x14ac:dyDescent="0.35">
      <c r="A135" s="91" t="s">
        <v>310</v>
      </c>
      <c r="B135" s="40" t="s">
        <v>185</v>
      </c>
      <c r="C135" s="40" t="s">
        <v>132</v>
      </c>
      <c r="D135" s="38" t="s">
        <v>23</v>
      </c>
      <c r="E135" s="88" t="s">
        <v>186</v>
      </c>
      <c r="F135" s="9" t="s">
        <v>751</v>
      </c>
      <c r="G135" s="319">
        <v>69.650000000000006</v>
      </c>
      <c r="H135" s="316">
        <v>67.430000000000007</v>
      </c>
      <c r="I135" s="316">
        <v>65.12</v>
      </c>
      <c r="J135" s="319">
        <v>63.97</v>
      </c>
      <c r="K135" s="319">
        <v>59.36</v>
      </c>
      <c r="L135" s="319">
        <v>59.36</v>
      </c>
      <c r="M135" s="10">
        <v>150</v>
      </c>
      <c r="N135" s="47">
        <v>0.25</v>
      </c>
      <c r="O135" s="10" t="s">
        <v>135</v>
      </c>
      <c r="P135" s="9" t="s">
        <v>189</v>
      </c>
      <c r="Q135" s="46" t="s">
        <v>375</v>
      </c>
    </row>
    <row r="136" spans="1:21" ht="100" customHeight="1" x14ac:dyDescent="0.35">
      <c r="A136" s="91" t="s">
        <v>310</v>
      </c>
      <c r="B136" s="40" t="s">
        <v>185</v>
      </c>
      <c r="C136" s="40" t="s">
        <v>132</v>
      </c>
      <c r="D136" s="38" t="s">
        <v>819</v>
      </c>
      <c r="E136" s="88" t="s">
        <v>186</v>
      </c>
      <c r="F136" s="9" t="s">
        <v>191</v>
      </c>
      <c r="G136" s="25">
        <v>71.74969999999999</v>
      </c>
      <c r="H136" s="50">
        <v>68.102649999999997</v>
      </c>
      <c r="I136" s="50">
        <v>63.410599999999988</v>
      </c>
      <c r="J136" s="25">
        <v>60.568199999999997</v>
      </c>
      <c r="K136" s="25">
        <v>56.962949999999992</v>
      </c>
      <c r="L136" s="25">
        <v>53.085999999999984</v>
      </c>
      <c r="M136" s="10">
        <v>150</v>
      </c>
      <c r="N136" s="47">
        <v>0.23</v>
      </c>
      <c r="O136" s="10" t="s">
        <v>135</v>
      </c>
      <c r="P136" s="356" t="s">
        <v>807</v>
      </c>
      <c r="Q136" s="46" t="s">
        <v>376</v>
      </c>
    </row>
    <row r="137" spans="1:21" ht="100" customHeight="1" x14ac:dyDescent="0.35">
      <c r="A137" s="91" t="s">
        <v>310</v>
      </c>
      <c r="B137" s="40" t="s">
        <v>194</v>
      </c>
      <c r="C137" s="40" t="s">
        <v>195</v>
      </c>
      <c r="D137" s="38" t="s">
        <v>809</v>
      </c>
      <c r="E137" s="88" t="s">
        <v>196</v>
      </c>
      <c r="F137" s="9" t="s">
        <v>197</v>
      </c>
      <c r="G137" s="330">
        <v>103.53</v>
      </c>
      <c r="H137" s="330">
        <v>101.5035</v>
      </c>
      <c r="I137" s="330">
        <v>82.698000000000008</v>
      </c>
      <c r="J137" s="330">
        <v>77.951999999999998</v>
      </c>
      <c r="K137" s="330">
        <v>75.075000000000003</v>
      </c>
      <c r="L137" s="330">
        <v>72.765000000000001</v>
      </c>
      <c r="M137" s="328">
        <v>100</v>
      </c>
      <c r="N137" s="25">
        <v>0.28999999999999998</v>
      </c>
      <c r="O137" s="328" t="s">
        <v>135</v>
      </c>
      <c r="P137" s="9" t="s">
        <v>198</v>
      </c>
      <c r="Q137" s="46" t="s">
        <v>378</v>
      </c>
    </row>
    <row r="138" spans="1:21" ht="100" customHeight="1" x14ac:dyDescent="0.35">
      <c r="A138" s="91" t="s">
        <v>310</v>
      </c>
      <c r="B138" s="40" t="s">
        <v>194</v>
      </c>
      <c r="C138" s="40" t="s">
        <v>195</v>
      </c>
      <c r="D138" s="38" t="s">
        <v>810</v>
      </c>
      <c r="E138" s="88" t="s">
        <v>196</v>
      </c>
      <c r="F138" s="9" t="s">
        <v>197</v>
      </c>
      <c r="G138" s="47">
        <v>101.22000000000001</v>
      </c>
      <c r="H138" s="47">
        <v>99.1935</v>
      </c>
      <c r="I138" s="47">
        <v>80.388000000000005</v>
      </c>
      <c r="J138" s="47">
        <v>75.64200000000001</v>
      </c>
      <c r="K138" s="47">
        <v>72.765000000000001</v>
      </c>
      <c r="L138" s="47">
        <v>70.455000000000013</v>
      </c>
      <c r="M138" s="328">
        <v>100</v>
      </c>
      <c r="N138" s="25">
        <v>0.28999999999999998</v>
      </c>
      <c r="O138" s="328" t="s">
        <v>135</v>
      </c>
      <c r="P138" s="9" t="s">
        <v>198</v>
      </c>
      <c r="Q138" s="46" t="s">
        <v>381</v>
      </c>
      <c r="S138" s="48"/>
      <c r="T138" s="48"/>
      <c r="U138" s="48"/>
    </row>
    <row r="139" spans="1:21" ht="100" customHeight="1" x14ac:dyDescent="0.35">
      <c r="A139" s="91" t="s">
        <v>310</v>
      </c>
      <c r="B139" s="40" t="s">
        <v>194</v>
      </c>
      <c r="C139" s="40" t="s">
        <v>195</v>
      </c>
      <c r="D139" s="38" t="s">
        <v>23</v>
      </c>
      <c r="E139" s="88" t="s">
        <v>196</v>
      </c>
      <c r="F139" s="9" t="s">
        <v>752</v>
      </c>
      <c r="G139" s="317">
        <v>82.21</v>
      </c>
      <c r="H139" s="315">
        <v>74.31</v>
      </c>
      <c r="I139" s="315">
        <v>72.599999999999994</v>
      </c>
      <c r="J139" s="317">
        <v>69.2</v>
      </c>
      <c r="K139" s="317">
        <v>64.62</v>
      </c>
      <c r="L139" s="317">
        <v>64.62</v>
      </c>
      <c r="M139" s="10">
        <v>100</v>
      </c>
      <c r="N139" s="47">
        <v>0.25</v>
      </c>
      <c r="O139" s="10" t="s">
        <v>135</v>
      </c>
      <c r="P139" s="9" t="s">
        <v>200</v>
      </c>
      <c r="Q139" s="46" t="s">
        <v>379</v>
      </c>
    </row>
    <row r="140" spans="1:21" ht="100" customHeight="1" x14ac:dyDescent="0.35">
      <c r="A140" s="91" t="s">
        <v>310</v>
      </c>
      <c r="B140" s="40" t="s">
        <v>194</v>
      </c>
      <c r="C140" s="40" t="s">
        <v>195</v>
      </c>
      <c r="D140" s="38" t="s">
        <v>819</v>
      </c>
      <c r="E140" s="88" t="s">
        <v>196</v>
      </c>
      <c r="F140" s="40" t="s">
        <v>774</v>
      </c>
      <c r="G140" s="25">
        <v>90.423850000000002</v>
      </c>
      <c r="H140" s="50">
        <v>86.10799999999999</v>
      </c>
      <c r="I140" s="50">
        <v>81.300999999999988</v>
      </c>
      <c r="J140" s="25">
        <v>76.305899999999994</v>
      </c>
      <c r="K140" s="25">
        <v>72.0214</v>
      </c>
      <c r="L140" s="25">
        <v>69.565649999999991</v>
      </c>
      <c r="M140" s="10">
        <v>100</v>
      </c>
      <c r="N140" s="25">
        <v>0.23</v>
      </c>
      <c r="O140" s="10" t="s">
        <v>135</v>
      </c>
      <c r="P140" s="9" t="s">
        <v>800</v>
      </c>
      <c r="Q140" s="46" t="s">
        <v>380</v>
      </c>
      <c r="S140" s="48"/>
      <c r="T140" s="48"/>
      <c r="U140" s="48"/>
    </row>
    <row r="141" spans="1:21" ht="100" customHeight="1" x14ac:dyDescent="0.35">
      <c r="A141" s="91" t="s">
        <v>310</v>
      </c>
      <c r="B141" s="40" t="s">
        <v>204</v>
      </c>
      <c r="C141" s="40" t="s">
        <v>195</v>
      </c>
      <c r="D141" s="38" t="s">
        <v>809</v>
      </c>
      <c r="E141" s="88" t="s">
        <v>205</v>
      </c>
      <c r="F141" s="9" t="s">
        <v>206</v>
      </c>
      <c r="G141" s="330">
        <v>121.80000000000001</v>
      </c>
      <c r="H141" s="330">
        <v>120.76050000000001</v>
      </c>
      <c r="I141" s="330">
        <v>100.63200000000001</v>
      </c>
      <c r="J141" s="330">
        <v>98.174999999999997</v>
      </c>
      <c r="K141" s="330">
        <v>95.864999999999995</v>
      </c>
      <c r="L141" s="330">
        <v>93.554999999999993</v>
      </c>
      <c r="M141" s="328">
        <v>150</v>
      </c>
      <c r="N141" s="25">
        <v>0.34</v>
      </c>
      <c r="O141" s="328" t="s">
        <v>135</v>
      </c>
      <c r="P141" s="9" t="s">
        <v>141</v>
      </c>
      <c r="Q141" s="46" t="s">
        <v>382</v>
      </c>
    </row>
    <row r="142" spans="1:21" ht="100" customHeight="1" x14ac:dyDescent="0.35">
      <c r="A142" s="91" t="s">
        <v>310</v>
      </c>
      <c r="B142" s="40" t="s">
        <v>204</v>
      </c>
      <c r="C142" s="40" t="s">
        <v>195</v>
      </c>
      <c r="D142" s="38" t="s">
        <v>810</v>
      </c>
      <c r="E142" s="88" t="s">
        <v>205</v>
      </c>
      <c r="F142" s="9" t="s">
        <v>206</v>
      </c>
      <c r="G142" s="47">
        <v>119.49000000000001</v>
      </c>
      <c r="H142" s="47">
        <v>118.45050000000001</v>
      </c>
      <c r="I142" s="47">
        <v>98.323750000000004</v>
      </c>
      <c r="J142" s="47">
        <v>95.864999999999995</v>
      </c>
      <c r="K142" s="47">
        <v>93.554999999999993</v>
      </c>
      <c r="L142" s="47">
        <v>91.24499999999999</v>
      </c>
      <c r="M142" s="328">
        <v>150</v>
      </c>
      <c r="N142" s="25">
        <v>0.35</v>
      </c>
      <c r="O142" s="328" t="s">
        <v>135</v>
      </c>
      <c r="P142" s="9" t="s">
        <v>141</v>
      </c>
      <c r="Q142" s="46" t="s">
        <v>385</v>
      </c>
    </row>
    <row r="143" spans="1:21" ht="100" customHeight="1" x14ac:dyDescent="0.35">
      <c r="A143" s="91" t="s">
        <v>310</v>
      </c>
      <c r="B143" s="40" t="s">
        <v>204</v>
      </c>
      <c r="C143" s="40" t="s">
        <v>195</v>
      </c>
      <c r="D143" s="38" t="s">
        <v>23</v>
      </c>
      <c r="E143" s="88" t="s">
        <v>205</v>
      </c>
      <c r="F143" s="9" t="s">
        <v>753</v>
      </c>
      <c r="G143" s="319">
        <v>108.47</v>
      </c>
      <c r="H143" s="316">
        <v>93.06</v>
      </c>
      <c r="I143" s="316">
        <v>87.92</v>
      </c>
      <c r="J143" s="319">
        <v>84.84</v>
      </c>
      <c r="K143" s="319">
        <v>79.7</v>
      </c>
      <c r="L143" s="319">
        <v>79.7</v>
      </c>
      <c r="M143" s="10">
        <v>150</v>
      </c>
      <c r="N143" s="47">
        <v>0.3</v>
      </c>
      <c r="O143" s="10" t="s">
        <v>135</v>
      </c>
      <c r="P143" s="9" t="s">
        <v>208</v>
      </c>
      <c r="Q143" s="46" t="s">
        <v>383</v>
      </c>
    </row>
    <row r="144" spans="1:21" ht="100" customHeight="1" x14ac:dyDescent="0.35">
      <c r="A144" s="91" t="s">
        <v>310</v>
      </c>
      <c r="B144" s="40" t="s">
        <v>204</v>
      </c>
      <c r="C144" s="40" t="s">
        <v>195</v>
      </c>
      <c r="D144" s="38" t="s">
        <v>819</v>
      </c>
      <c r="E144" s="88" t="s">
        <v>205</v>
      </c>
      <c r="F144" s="9" t="s">
        <v>210</v>
      </c>
      <c r="G144" s="25">
        <v>116.95639999999999</v>
      </c>
      <c r="H144" s="50">
        <v>113.60194999999999</v>
      </c>
      <c r="I144" s="50">
        <v>104.13424999999999</v>
      </c>
      <c r="J144" s="25">
        <v>97.655249999999995</v>
      </c>
      <c r="K144" s="25">
        <v>93.109499999999983</v>
      </c>
      <c r="L144" s="25">
        <v>89.368399999999994</v>
      </c>
      <c r="M144" s="10">
        <v>150</v>
      </c>
      <c r="N144" s="25">
        <v>0.23</v>
      </c>
      <c r="O144" s="10" t="s">
        <v>135</v>
      </c>
      <c r="P144" s="9" t="s">
        <v>804</v>
      </c>
      <c r="Q144" s="46" t="s">
        <v>384</v>
      </c>
    </row>
    <row r="145" spans="1:21" ht="100" customHeight="1" x14ac:dyDescent="0.35">
      <c r="A145" s="91" t="s">
        <v>310</v>
      </c>
      <c r="B145" s="40" t="s">
        <v>213</v>
      </c>
      <c r="C145" s="40" t="s">
        <v>195</v>
      </c>
      <c r="D145" s="38" t="s">
        <v>809</v>
      </c>
      <c r="E145" s="88" t="s">
        <v>214</v>
      </c>
      <c r="F145" s="9" t="s">
        <v>215</v>
      </c>
      <c r="G145" s="330">
        <v>196.35</v>
      </c>
      <c r="H145" s="330">
        <v>194.04000000000002</v>
      </c>
      <c r="I145" s="330">
        <v>161.70000000000002</v>
      </c>
      <c r="J145" s="330">
        <v>157.08000000000001</v>
      </c>
      <c r="K145" s="330">
        <v>150.15</v>
      </c>
      <c r="L145" s="330">
        <v>147.84000000000003</v>
      </c>
      <c r="M145" s="328">
        <v>150</v>
      </c>
      <c r="N145" s="25">
        <v>0.38</v>
      </c>
      <c r="O145" s="328" t="s">
        <v>135</v>
      </c>
      <c r="P145" s="9" t="s">
        <v>97</v>
      </c>
      <c r="Q145" s="46" t="s">
        <v>386</v>
      </c>
    </row>
    <row r="146" spans="1:21" ht="100" customHeight="1" x14ac:dyDescent="0.35">
      <c r="A146" s="91" t="s">
        <v>310</v>
      </c>
      <c r="B146" s="40" t="s">
        <v>213</v>
      </c>
      <c r="C146" s="40" t="s">
        <v>195</v>
      </c>
      <c r="D146" s="38" t="s">
        <v>810</v>
      </c>
      <c r="E146" s="88" t="s">
        <v>214</v>
      </c>
      <c r="F146" s="9" t="s">
        <v>215</v>
      </c>
      <c r="G146" s="47">
        <v>194.04000000000002</v>
      </c>
      <c r="H146" s="47">
        <v>191.73000000000002</v>
      </c>
      <c r="I146" s="47">
        <v>159.39000000000004</v>
      </c>
      <c r="J146" s="47">
        <v>154.77000000000001</v>
      </c>
      <c r="K146" s="47">
        <v>147.84000000000003</v>
      </c>
      <c r="L146" s="47">
        <v>145.53000000000003</v>
      </c>
      <c r="M146" s="328">
        <v>150</v>
      </c>
      <c r="N146" s="25">
        <v>0.35</v>
      </c>
      <c r="O146" s="328" t="s">
        <v>135</v>
      </c>
      <c r="P146" s="9" t="s">
        <v>97</v>
      </c>
      <c r="Q146" s="46" t="s">
        <v>389</v>
      </c>
    </row>
    <row r="147" spans="1:21" ht="100" customHeight="1" x14ac:dyDescent="0.35">
      <c r="A147" s="91" t="s">
        <v>310</v>
      </c>
      <c r="B147" s="40" t="s">
        <v>213</v>
      </c>
      <c r="C147" s="40" t="s">
        <v>195</v>
      </c>
      <c r="D147" s="38" t="s">
        <v>23</v>
      </c>
      <c r="E147" s="88" t="s">
        <v>214</v>
      </c>
      <c r="F147" s="9" t="s">
        <v>754</v>
      </c>
      <c r="G147" s="319">
        <v>153</v>
      </c>
      <c r="H147" s="316">
        <v>130.91</v>
      </c>
      <c r="I147" s="316">
        <v>123.54</v>
      </c>
      <c r="J147" s="319">
        <v>119.12</v>
      </c>
      <c r="K147" s="319">
        <v>111.76</v>
      </c>
      <c r="L147" s="319">
        <v>111.76</v>
      </c>
      <c r="M147" s="10">
        <v>150</v>
      </c>
      <c r="N147" s="47">
        <v>0.3</v>
      </c>
      <c r="O147" s="10" t="s">
        <v>135</v>
      </c>
      <c r="P147" s="9" t="s">
        <v>217</v>
      </c>
      <c r="Q147" s="46" t="s">
        <v>387</v>
      </c>
    </row>
    <row r="148" spans="1:21" ht="100" customHeight="1" x14ac:dyDescent="0.35">
      <c r="A148" s="91" t="s">
        <v>310</v>
      </c>
      <c r="B148" s="40" t="s">
        <v>213</v>
      </c>
      <c r="C148" s="40" t="s">
        <v>195</v>
      </c>
      <c r="D148" s="38" t="s">
        <v>819</v>
      </c>
      <c r="E148" s="88" t="s">
        <v>214</v>
      </c>
      <c r="F148" s="9" t="s">
        <v>219</v>
      </c>
      <c r="G148" s="25">
        <v>189.23904999999999</v>
      </c>
      <c r="H148" s="50">
        <v>177.85899999999995</v>
      </c>
      <c r="I148" s="50">
        <v>165.33989999999997</v>
      </c>
      <c r="J148" s="25">
        <v>157.9622</v>
      </c>
      <c r="K148" s="25">
        <v>153.99119999999999</v>
      </c>
      <c r="L148" s="25">
        <v>149.97839999999999</v>
      </c>
      <c r="M148" s="10">
        <v>150</v>
      </c>
      <c r="N148" s="25">
        <v>0.3</v>
      </c>
      <c r="O148" s="10" t="s">
        <v>135</v>
      </c>
      <c r="P148" s="9" t="s">
        <v>808</v>
      </c>
      <c r="Q148" s="46" t="s">
        <v>388</v>
      </c>
    </row>
    <row r="149" spans="1:21" ht="100" customHeight="1" x14ac:dyDescent="0.35">
      <c r="A149" s="91" t="s">
        <v>13</v>
      </c>
      <c r="B149" s="40" t="s">
        <v>40</v>
      </c>
      <c r="C149" s="45" t="s">
        <v>15</v>
      </c>
      <c r="D149" s="38" t="s">
        <v>809</v>
      </c>
      <c r="E149" s="88" t="s">
        <v>41</v>
      </c>
      <c r="F149" s="9" t="s">
        <v>42</v>
      </c>
      <c r="G149" s="330">
        <v>47.355000000000004</v>
      </c>
      <c r="H149" s="330">
        <v>43.994999999999997</v>
      </c>
      <c r="I149" s="330">
        <v>36.161999999999999</v>
      </c>
      <c r="J149" s="330">
        <v>35.794500000000006</v>
      </c>
      <c r="K149" s="330">
        <v>34.775999999999996</v>
      </c>
      <c r="L149" s="330">
        <v>34.429499999999997</v>
      </c>
      <c r="M149" s="326" t="s">
        <v>19</v>
      </c>
      <c r="N149" s="329"/>
      <c r="O149" s="326" t="s">
        <v>43</v>
      </c>
      <c r="P149" s="9" t="s">
        <v>44</v>
      </c>
      <c r="Q149" s="46" t="s">
        <v>39</v>
      </c>
    </row>
    <row r="150" spans="1:21" ht="100" customHeight="1" x14ac:dyDescent="0.35">
      <c r="A150" s="91" t="s">
        <v>13</v>
      </c>
      <c r="B150" s="40" t="s">
        <v>40</v>
      </c>
      <c r="C150" s="45" t="s">
        <v>15</v>
      </c>
      <c r="D150" s="38" t="s">
        <v>810</v>
      </c>
      <c r="E150" s="88" t="s">
        <v>41</v>
      </c>
      <c r="F150" s="9" t="s">
        <v>42</v>
      </c>
      <c r="G150" s="47">
        <v>45.045000000000009</v>
      </c>
      <c r="H150" s="47">
        <v>41.685000000000002</v>
      </c>
      <c r="I150" s="47">
        <v>33.85038461538462</v>
      </c>
      <c r="J150" s="47">
        <v>33.480925361766943</v>
      </c>
      <c r="K150" s="47">
        <v>32.466000000000001</v>
      </c>
      <c r="L150" s="47">
        <v>32.119500000000002</v>
      </c>
      <c r="M150" s="326" t="s">
        <v>19</v>
      </c>
      <c r="N150" s="329"/>
      <c r="O150" s="326" t="s">
        <v>43</v>
      </c>
      <c r="P150" s="9" t="s">
        <v>44</v>
      </c>
      <c r="Q150" s="46" t="s">
        <v>48</v>
      </c>
    </row>
    <row r="151" spans="1:21" ht="100" customHeight="1" x14ac:dyDescent="0.35">
      <c r="A151" s="91" t="s">
        <v>13</v>
      </c>
      <c r="B151" s="40" t="s">
        <v>40</v>
      </c>
      <c r="C151" s="45" t="s">
        <v>15</v>
      </c>
      <c r="D151" s="38" t="s">
        <v>23</v>
      </c>
      <c r="E151" s="88" t="s">
        <v>41</v>
      </c>
      <c r="F151" s="9" t="s">
        <v>738</v>
      </c>
      <c r="G151" s="316">
        <v>44.42</v>
      </c>
      <c r="H151" s="316">
        <v>39.090000000000003</v>
      </c>
      <c r="I151" s="316">
        <v>38.119999999999997</v>
      </c>
      <c r="J151" s="316">
        <v>36.869999999999997</v>
      </c>
      <c r="K151" s="316">
        <v>34.200000000000003</v>
      </c>
      <c r="L151" s="316">
        <v>34.200000000000003</v>
      </c>
      <c r="M151" s="6" t="s">
        <v>19</v>
      </c>
      <c r="N151" s="59">
        <v>0</v>
      </c>
      <c r="O151" s="6" t="s">
        <v>43</v>
      </c>
      <c r="P151" s="9" t="s">
        <v>46</v>
      </c>
      <c r="Q151" s="46" t="s">
        <v>45</v>
      </c>
    </row>
    <row r="152" spans="1:21" ht="100" customHeight="1" x14ac:dyDescent="0.35">
      <c r="A152" s="91" t="s">
        <v>13</v>
      </c>
      <c r="B152" s="40" t="s">
        <v>40</v>
      </c>
      <c r="C152" s="45" t="s">
        <v>15</v>
      </c>
      <c r="D152" s="38" t="s">
        <v>819</v>
      </c>
      <c r="E152" s="88" t="s">
        <v>41</v>
      </c>
      <c r="F152" s="40" t="s">
        <v>773</v>
      </c>
      <c r="G152" s="50">
        <v>43.597399999999993</v>
      </c>
      <c r="H152" s="50">
        <v>41.914949999999997</v>
      </c>
      <c r="I152" s="50">
        <v>38.811299999999996</v>
      </c>
      <c r="J152" s="50">
        <v>35.644949999999994</v>
      </c>
      <c r="K152" s="50">
        <v>33.199649999999998</v>
      </c>
      <c r="L152" s="50">
        <v>31.726199999999999</v>
      </c>
      <c r="M152" s="6" t="s">
        <v>19</v>
      </c>
      <c r="N152" s="59">
        <v>0</v>
      </c>
      <c r="O152" s="6" t="s">
        <v>43</v>
      </c>
      <c r="P152" s="9" t="s">
        <v>102</v>
      </c>
      <c r="Q152" s="46" t="s">
        <v>47</v>
      </c>
    </row>
    <row r="153" spans="1:21" ht="100" customHeight="1" x14ac:dyDescent="0.35">
      <c r="A153" s="91" t="s">
        <v>13</v>
      </c>
      <c r="B153" s="40" t="s">
        <v>50</v>
      </c>
      <c r="C153" s="45" t="s">
        <v>15</v>
      </c>
      <c r="D153" s="38" t="s">
        <v>809</v>
      </c>
      <c r="E153" s="88" t="s">
        <v>51</v>
      </c>
      <c r="F153" s="9" t="s">
        <v>52</v>
      </c>
      <c r="G153" s="330">
        <v>51.975000000000001</v>
      </c>
      <c r="H153" s="330">
        <v>50.82</v>
      </c>
      <c r="I153" s="330">
        <v>39.710999999999999</v>
      </c>
      <c r="J153" s="330">
        <v>39.311999999999998</v>
      </c>
      <c r="K153" s="330">
        <v>39.291000000000004</v>
      </c>
      <c r="L153" s="330">
        <v>39.270000000000003</v>
      </c>
      <c r="M153" s="326" t="s">
        <v>19</v>
      </c>
      <c r="N153" s="329"/>
      <c r="O153" s="326" t="s">
        <v>53</v>
      </c>
      <c r="P153" s="9" t="s">
        <v>54</v>
      </c>
      <c r="Q153" s="46" t="s">
        <v>49</v>
      </c>
    </row>
    <row r="154" spans="1:21" ht="100" customHeight="1" x14ac:dyDescent="0.35">
      <c r="A154" s="91" t="s">
        <v>13</v>
      </c>
      <c r="B154" s="40" t="s">
        <v>50</v>
      </c>
      <c r="C154" s="45" t="s">
        <v>15</v>
      </c>
      <c r="D154" s="38" t="s">
        <v>810</v>
      </c>
      <c r="E154" s="88" t="s">
        <v>51</v>
      </c>
      <c r="F154" s="9" t="s">
        <v>52</v>
      </c>
      <c r="G154" s="47">
        <v>49.665000000000006</v>
      </c>
      <c r="H154" s="47">
        <v>48.510000000000005</v>
      </c>
      <c r="I154" s="47">
        <v>37.404230769230772</v>
      </c>
      <c r="J154" s="47">
        <v>36.999584920030465</v>
      </c>
      <c r="K154" s="47">
        <v>36.979792460015233</v>
      </c>
      <c r="L154" s="47">
        <v>36.960000000000008</v>
      </c>
      <c r="M154" s="326" t="s">
        <v>19</v>
      </c>
      <c r="N154" s="329"/>
      <c r="O154" s="326" t="s">
        <v>53</v>
      </c>
      <c r="P154" s="9" t="s">
        <v>54</v>
      </c>
      <c r="Q154" s="46" t="s">
        <v>59</v>
      </c>
    </row>
    <row r="155" spans="1:21" ht="100" customHeight="1" x14ac:dyDescent="0.35">
      <c r="A155" s="91" t="s">
        <v>13</v>
      </c>
      <c r="B155" s="40" t="s">
        <v>50</v>
      </c>
      <c r="C155" s="45" t="s">
        <v>15</v>
      </c>
      <c r="D155" s="38" t="s">
        <v>23</v>
      </c>
      <c r="E155" s="88" t="s">
        <v>51</v>
      </c>
      <c r="F155" s="9" t="s">
        <v>738</v>
      </c>
      <c r="G155" s="316">
        <v>47.04</v>
      </c>
      <c r="H155" s="316">
        <v>41.05</v>
      </c>
      <c r="I155" s="316">
        <v>40.03</v>
      </c>
      <c r="J155" s="316">
        <v>39.049999999999997</v>
      </c>
      <c r="K155" s="316">
        <v>36.22</v>
      </c>
      <c r="L155" s="316">
        <v>36.22</v>
      </c>
      <c r="M155" s="6" t="s">
        <v>19</v>
      </c>
      <c r="N155" s="59">
        <v>0</v>
      </c>
      <c r="O155" s="6" t="s">
        <v>53</v>
      </c>
      <c r="P155" s="9" t="s">
        <v>56</v>
      </c>
      <c r="Q155" s="46" t="s">
        <v>55</v>
      </c>
    </row>
    <row r="156" spans="1:21" ht="100" customHeight="1" x14ac:dyDescent="0.35">
      <c r="A156" s="91" t="s">
        <v>13</v>
      </c>
      <c r="B156" s="40" t="s">
        <v>50</v>
      </c>
      <c r="C156" s="45" t="s">
        <v>15</v>
      </c>
      <c r="D156" s="38" t="s">
        <v>819</v>
      </c>
      <c r="E156" s="88" t="s">
        <v>51</v>
      </c>
      <c r="F156" s="9" t="s">
        <v>58</v>
      </c>
      <c r="G156" s="50">
        <v>47.902799999999999</v>
      </c>
      <c r="H156" s="50">
        <v>45.42615</v>
      </c>
      <c r="I156" s="50">
        <v>42.33</v>
      </c>
      <c r="J156" s="50">
        <v>40.18</v>
      </c>
      <c r="K156" s="50">
        <v>38.71725</v>
      </c>
      <c r="L156" s="50">
        <v>35.676300000000005</v>
      </c>
      <c r="M156" s="6" t="s">
        <v>19</v>
      </c>
      <c r="N156" s="59">
        <v>0</v>
      </c>
      <c r="O156" s="6" t="s">
        <v>53</v>
      </c>
      <c r="P156" s="9" t="s">
        <v>796</v>
      </c>
      <c r="Q156" s="46" t="s">
        <v>57</v>
      </c>
      <c r="S156" s="48"/>
      <c r="T156" s="48"/>
      <c r="U156" s="48"/>
    </row>
    <row r="157" spans="1:21" ht="100" customHeight="1" x14ac:dyDescent="0.35">
      <c r="A157" s="91" t="s">
        <v>13</v>
      </c>
      <c r="B157" s="40" t="s">
        <v>61</v>
      </c>
      <c r="C157" s="45" t="s">
        <v>15</v>
      </c>
      <c r="D157" s="38" t="s">
        <v>809</v>
      </c>
      <c r="E157" s="88" t="s">
        <v>62</v>
      </c>
      <c r="F157" s="9" t="s">
        <v>63</v>
      </c>
      <c r="G157" s="330">
        <v>62.370000000000005</v>
      </c>
      <c r="H157" s="338">
        <v>61.32</v>
      </c>
      <c r="I157" s="330">
        <v>47.711999999999996</v>
      </c>
      <c r="J157" s="330">
        <v>47.460000000000008</v>
      </c>
      <c r="K157" s="330">
        <v>47.302500000000002</v>
      </c>
      <c r="L157" s="330">
        <v>48.195</v>
      </c>
      <c r="M157" s="326" t="s">
        <v>19</v>
      </c>
      <c r="N157" s="329"/>
      <c r="O157" s="326" t="s">
        <v>64</v>
      </c>
      <c r="P157" s="9" t="s">
        <v>65</v>
      </c>
      <c r="Q157" s="46" t="s">
        <v>60</v>
      </c>
    </row>
    <row r="158" spans="1:21" ht="100" customHeight="1" x14ac:dyDescent="0.35">
      <c r="A158" s="91" t="s">
        <v>13</v>
      </c>
      <c r="B158" s="40" t="s">
        <v>61</v>
      </c>
      <c r="C158" s="45" t="s">
        <v>15</v>
      </c>
      <c r="D158" s="38" t="s">
        <v>810</v>
      </c>
      <c r="E158" s="88" t="s">
        <v>62</v>
      </c>
      <c r="F158" s="9" t="s">
        <v>63</v>
      </c>
      <c r="G158" s="47">
        <v>60.06</v>
      </c>
      <c r="H158" s="47">
        <v>59.010000000000005</v>
      </c>
      <c r="I158" s="47">
        <v>45.400384615384624</v>
      </c>
      <c r="J158" s="47">
        <v>45.15</v>
      </c>
      <c r="K158" s="47">
        <v>44.992500000000007</v>
      </c>
      <c r="L158" s="47">
        <v>45.885000000000005</v>
      </c>
      <c r="M158" s="326" t="s">
        <v>19</v>
      </c>
      <c r="N158" s="329"/>
      <c r="O158" s="326" t="s">
        <v>64</v>
      </c>
      <c r="P158" s="9" t="s">
        <v>65</v>
      </c>
      <c r="Q158" s="46" t="s">
        <v>70</v>
      </c>
    </row>
    <row r="159" spans="1:21" ht="100" customHeight="1" x14ac:dyDescent="0.35">
      <c r="A159" s="91" t="s">
        <v>13</v>
      </c>
      <c r="B159" s="40" t="s">
        <v>61</v>
      </c>
      <c r="C159" s="45" t="s">
        <v>15</v>
      </c>
      <c r="D159" s="38" t="s">
        <v>23</v>
      </c>
      <c r="E159" s="88" t="s">
        <v>62</v>
      </c>
      <c r="F159" s="9" t="s">
        <v>739</v>
      </c>
      <c r="G159" s="316">
        <v>62.91</v>
      </c>
      <c r="H159" s="316">
        <v>50.56</v>
      </c>
      <c r="I159" s="316">
        <v>49.33</v>
      </c>
      <c r="J159" s="316">
        <v>48.71</v>
      </c>
      <c r="K159" s="316">
        <v>46.84</v>
      </c>
      <c r="L159" s="316">
        <v>46.84</v>
      </c>
      <c r="M159" s="6" t="s">
        <v>19</v>
      </c>
      <c r="N159" s="59">
        <v>0</v>
      </c>
      <c r="O159" s="6" t="s">
        <v>64</v>
      </c>
      <c r="P159" s="9" t="s">
        <v>67</v>
      </c>
      <c r="Q159" s="46" t="s">
        <v>66</v>
      </c>
    </row>
    <row r="160" spans="1:21" ht="100" customHeight="1" x14ac:dyDescent="0.35">
      <c r="A160" s="91" t="s">
        <v>13</v>
      </c>
      <c r="B160" s="40" t="s">
        <v>61</v>
      </c>
      <c r="C160" s="45" t="s">
        <v>15</v>
      </c>
      <c r="D160" s="38" t="s">
        <v>819</v>
      </c>
      <c r="E160" s="88" t="s">
        <v>62</v>
      </c>
      <c r="F160" s="9" t="s">
        <v>69</v>
      </c>
      <c r="G160" s="50">
        <v>60.505499999999998</v>
      </c>
      <c r="H160" s="50">
        <v>58.342349999999996</v>
      </c>
      <c r="I160" s="50">
        <v>52.751599999999989</v>
      </c>
      <c r="J160" s="50">
        <v>50.306299999999993</v>
      </c>
      <c r="K160" s="50">
        <v>49.397149999999996</v>
      </c>
      <c r="L160" s="50">
        <v>47.672899999999991</v>
      </c>
      <c r="M160" s="6" t="s">
        <v>19</v>
      </c>
      <c r="N160" s="59">
        <v>0</v>
      </c>
      <c r="O160" s="6" t="s">
        <v>64</v>
      </c>
      <c r="P160" s="9" t="s">
        <v>806</v>
      </c>
      <c r="Q160" s="46" t="s">
        <v>68</v>
      </c>
    </row>
    <row r="161" spans="1:21" ht="100" customHeight="1" x14ac:dyDescent="0.35">
      <c r="A161" s="91" t="s">
        <v>13</v>
      </c>
      <c r="B161" s="40" t="s">
        <v>72</v>
      </c>
      <c r="C161" s="45" t="s">
        <v>15</v>
      </c>
      <c r="D161" s="38" t="s">
        <v>809</v>
      </c>
      <c r="E161" s="88" t="s">
        <v>73</v>
      </c>
      <c r="F161" s="9" t="s">
        <v>74</v>
      </c>
      <c r="G161" s="330">
        <v>55.167000000000002</v>
      </c>
      <c r="H161" s="330">
        <v>54.096000000000004</v>
      </c>
      <c r="I161" s="330">
        <v>42.167999999999999</v>
      </c>
      <c r="J161" s="330">
        <v>41.737500000000004</v>
      </c>
      <c r="K161" s="330">
        <v>41.086500000000001</v>
      </c>
      <c r="L161" s="330">
        <v>40.425000000000004</v>
      </c>
      <c r="M161" s="326" t="s">
        <v>19</v>
      </c>
      <c r="N161" s="329"/>
      <c r="O161" s="326" t="s">
        <v>75</v>
      </c>
      <c r="P161" s="9" t="s">
        <v>76</v>
      </c>
      <c r="Q161" s="46" t="s">
        <v>71</v>
      </c>
    </row>
    <row r="162" spans="1:21" ht="100" customHeight="1" x14ac:dyDescent="0.35">
      <c r="A162" s="91" t="s">
        <v>13</v>
      </c>
      <c r="B162" s="40" t="s">
        <v>72</v>
      </c>
      <c r="C162" s="45" t="s">
        <v>15</v>
      </c>
      <c r="D162" s="38" t="s">
        <v>810</v>
      </c>
      <c r="E162" s="88" t="s">
        <v>73</v>
      </c>
      <c r="F162" s="9" t="s">
        <v>74</v>
      </c>
      <c r="G162" s="47">
        <v>52.857000000000006</v>
      </c>
      <c r="H162" s="47">
        <v>51.786000000000001</v>
      </c>
      <c r="I162" s="47">
        <v>39.859615384615381</v>
      </c>
      <c r="J162" s="47">
        <v>39.430658796648899</v>
      </c>
      <c r="K162" s="47">
        <v>38.772829398324454</v>
      </c>
      <c r="L162" s="47">
        <v>38.115000000000009</v>
      </c>
      <c r="M162" s="326" t="s">
        <v>19</v>
      </c>
      <c r="N162" s="329"/>
      <c r="O162" s="326" t="s">
        <v>75</v>
      </c>
      <c r="P162" s="9" t="s">
        <v>76</v>
      </c>
      <c r="Q162" s="46" t="s">
        <v>81</v>
      </c>
    </row>
    <row r="163" spans="1:21" ht="100" customHeight="1" x14ac:dyDescent="0.35">
      <c r="A163" s="91" t="s">
        <v>13</v>
      </c>
      <c r="B163" s="40" t="s">
        <v>72</v>
      </c>
      <c r="C163" s="45" t="s">
        <v>15</v>
      </c>
      <c r="D163" s="38" t="s">
        <v>23</v>
      </c>
      <c r="E163" s="88" t="s">
        <v>73</v>
      </c>
      <c r="F163" s="9" t="s">
        <v>740</v>
      </c>
      <c r="G163" s="316">
        <v>48.07</v>
      </c>
      <c r="H163" s="316">
        <v>42.69</v>
      </c>
      <c r="I163" s="316">
        <v>41.63</v>
      </c>
      <c r="J163" s="316">
        <v>39.89</v>
      </c>
      <c r="K163" s="316">
        <v>37.020000000000003</v>
      </c>
      <c r="L163" s="316">
        <v>37.020000000000003</v>
      </c>
      <c r="M163" s="6" t="s">
        <v>19</v>
      </c>
      <c r="N163" s="59">
        <v>0</v>
      </c>
      <c r="O163" s="6" t="s">
        <v>75</v>
      </c>
      <c r="P163" s="9" t="s">
        <v>78</v>
      </c>
      <c r="Q163" s="46" t="s">
        <v>77</v>
      </c>
    </row>
    <row r="164" spans="1:21" ht="100" customHeight="1" x14ac:dyDescent="0.35">
      <c r="A164" s="91" t="s">
        <v>13</v>
      </c>
      <c r="B164" s="40" t="s">
        <v>72</v>
      </c>
      <c r="C164" s="45" t="s">
        <v>15</v>
      </c>
      <c r="D164" s="38" t="s">
        <v>819</v>
      </c>
      <c r="E164" s="88" t="s">
        <v>73</v>
      </c>
      <c r="F164" s="9" t="s">
        <v>80</v>
      </c>
      <c r="G164" s="50">
        <v>50.16</v>
      </c>
      <c r="H164" s="50">
        <v>48.352150000000002</v>
      </c>
      <c r="I164" s="50">
        <v>43.701899999999995</v>
      </c>
      <c r="J164" s="50">
        <v>41.664149999999992</v>
      </c>
      <c r="K164" s="50">
        <v>40.89085</v>
      </c>
      <c r="L164" s="50">
        <v>39.459199999999996</v>
      </c>
      <c r="M164" s="6" t="s">
        <v>19</v>
      </c>
      <c r="N164" s="59">
        <v>0</v>
      </c>
      <c r="O164" s="6" t="s">
        <v>75</v>
      </c>
      <c r="P164" s="9" t="s">
        <v>798</v>
      </c>
      <c r="Q164" s="46" t="s">
        <v>79</v>
      </c>
    </row>
    <row r="165" spans="1:21" ht="100" customHeight="1" x14ac:dyDescent="0.35">
      <c r="A165" s="91" t="s">
        <v>13</v>
      </c>
      <c r="B165" s="40" t="s">
        <v>83</v>
      </c>
      <c r="C165" s="45" t="s">
        <v>15</v>
      </c>
      <c r="D165" s="38" t="s">
        <v>809</v>
      </c>
      <c r="E165" s="88" t="s">
        <v>84</v>
      </c>
      <c r="F165" s="9" t="s">
        <v>85</v>
      </c>
      <c r="G165" s="330">
        <v>54.012</v>
      </c>
      <c r="H165" s="330">
        <v>52.941000000000003</v>
      </c>
      <c r="I165" s="330">
        <v>41.286000000000001</v>
      </c>
      <c r="J165" s="330">
        <v>40.866000000000007</v>
      </c>
      <c r="K165" s="330">
        <v>40.110000000000007</v>
      </c>
      <c r="L165" s="330">
        <v>39.353999999999999</v>
      </c>
      <c r="M165" s="326" t="s">
        <v>19</v>
      </c>
      <c r="N165" s="329"/>
      <c r="O165" s="326" t="s">
        <v>86</v>
      </c>
      <c r="P165" s="9" t="s">
        <v>87</v>
      </c>
      <c r="Q165" s="46" t="s">
        <v>82</v>
      </c>
    </row>
    <row r="166" spans="1:21" ht="100" customHeight="1" x14ac:dyDescent="0.35">
      <c r="A166" s="91" t="s">
        <v>13</v>
      </c>
      <c r="B166" s="40" t="s">
        <v>83</v>
      </c>
      <c r="C166" s="45" t="s">
        <v>15</v>
      </c>
      <c r="D166" s="38" t="s">
        <v>810</v>
      </c>
      <c r="E166" s="88" t="s">
        <v>84</v>
      </c>
      <c r="F166" s="9" t="s">
        <v>85</v>
      </c>
      <c r="G166" s="47">
        <v>51.702000000000005</v>
      </c>
      <c r="H166" s="47">
        <v>50.631000000000007</v>
      </c>
      <c r="I166" s="47">
        <v>38.971153846153847</v>
      </c>
      <c r="J166" s="47">
        <v>38.550993907083019</v>
      </c>
      <c r="K166" s="47">
        <v>37.797496953541511</v>
      </c>
      <c r="L166" s="47">
        <v>37.044000000000004</v>
      </c>
      <c r="M166" s="326" t="s">
        <v>19</v>
      </c>
      <c r="N166" s="329"/>
      <c r="O166" s="326" t="s">
        <v>86</v>
      </c>
      <c r="P166" s="9" t="s">
        <v>87</v>
      </c>
      <c r="Q166" s="46" t="s">
        <v>91</v>
      </c>
    </row>
    <row r="167" spans="1:21" ht="100" customHeight="1" x14ac:dyDescent="0.35">
      <c r="A167" s="91" t="s">
        <v>13</v>
      </c>
      <c r="B167" s="40" t="s">
        <v>83</v>
      </c>
      <c r="C167" s="45" t="s">
        <v>15</v>
      </c>
      <c r="D167" s="38" t="s">
        <v>23</v>
      </c>
      <c r="E167" s="88" t="s">
        <v>84</v>
      </c>
      <c r="F167" s="9" t="s">
        <v>741</v>
      </c>
      <c r="G167" s="316">
        <v>44.94</v>
      </c>
      <c r="H167" s="316">
        <v>39.090000000000003</v>
      </c>
      <c r="I167" s="316">
        <v>38.119999999999997</v>
      </c>
      <c r="J167" s="316">
        <v>37.299999999999997</v>
      </c>
      <c r="K167" s="316">
        <v>34.6</v>
      </c>
      <c r="L167" s="316">
        <v>34.6</v>
      </c>
      <c r="M167" s="6" t="s">
        <v>19</v>
      </c>
      <c r="N167" s="59">
        <v>0</v>
      </c>
      <c r="O167" s="6" t="s">
        <v>86</v>
      </c>
      <c r="P167" s="9" t="s">
        <v>89</v>
      </c>
      <c r="Q167" s="46" t="s">
        <v>88</v>
      </c>
      <c r="S167" s="48"/>
      <c r="T167" s="48"/>
      <c r="U167" s="48"/>
    </row>
    <row r="168" spans="1:21" ht="100" customHeight="1" x14ac:dyDescent="0.35">
      <c r="A168" s="91" t="s">
        <v>13</v>
      </c>
      <c r="B168" s="40" t="s">
        <v>83</v>
      </c>
      <c r="C168" s="45" t="s">
        <v>15</v>
      </c>
      <c r="D168" s="38" t="s">
        <v>819</v>
      </c>
      <c r="E168" s="88" t="s">
        <v>84</v>
      </c>
      <c r="F168" s="9" t="s">
        <v>775</v>
      </c>
      <c r="G168" s="50">
        <v>48.54025</v>
      </c>
      <c r="H168" s="50">
        <v>46.293499999999995</v>
      </c>
      <c r="I168" s="50">
        <v>41.94</v>
      </c>
      <c r="J168" s="50">
        <v>41.02</v>
      </c>
      <c r="K168" s="50">
        <v>39.595050000000001</v>
      </c>
      <c r="L168" s="50">
        <v>36.867600000000003</v>
      </c>
      <c r="M168" s="6" t="s">
        <v>19</v>
      </c>
      <c r="N168" s="59">
        <v>0</v>
      </c>
      <c r="O168" s="6" t="s">
        <v>86</v>
      </c>
      <c r="P168" s="9" t="s">
        <v>797</v>
      </c>
      <c r="Q168" s="46" t="s">
        <v>90</v>
      </c>
    </row>
    <row r="169" spans="1:21" ht="100" customHeight="1" x14ac:dyDescent="0.35">
      <c r="A169" s="91" t="s">
        <v>13</v>
      </c>
      <c r="B169" s="40" t="s">
        <v>93</v>
      </c>
      <c r="C169" s="45" t="s">
        <v>15</v>
      </c>
      <c r="D169" s="38" t="s">
        <v>809</v>
      </c>
      <c r="E169" s="88" t="s">
        <v>94</v>
      </c>
      <c r="F169" s="9" t="s">
        <v>95</v>
      </c>
      <c r="G169" s="330">
        <v>56.322000000000003</v>
      </c>
      <c r="H169" s="330">
        <v>55.250999999999998</v>
      </c>
      <c r="I169" s="330">
        <v>43.060499999999998</v>
      </c>
      <c r="J169" s="330">
        <v>42.619500000000002</v>
      </c>
      <c r="K169" s="330">
        <v>41.569500000000005</v>
      </c>
      <c r="L169" s="330">
        <v>40.509</v>
      </c>
      <c r="M169" s="326" t="s">
        <v>19</v>
      </c>
      <c r="N169" s="329"/>
      <c r="O169" s="326" t="s">
        <v>96</v>
      </c>
      <c r="P169" s="9" t="s">
        <v>97</v>
      </c>
      <c r="Q169" s="46" t="s">
        <v>92</v>
      </c>
      <c r="S169" s="48"/>
      <c r="T169" s="48"/>
      <c r="U169" s="48"/>
    </row>
    <row r="170" spans="1:21" ht="100" customHeight="1" x14ac:dyDescent="0.35">
      <c r="A170" s="91" t="s">
        <v>13</v>
      </c>
      <c r="B170" s="40" t="s">
        <v>93</v>
      </c>
      <c r="C170" s="45" t="s">
        <v>15</v>
      </c>
      <c r="D170" s="38" t="s">
        <v>810</v>
      </c>
      <c r="E170" s="88" t="s">
        <v>94</v>
      </c>
      <c r="F170" s="9" t="s">
        <v>95</v>
      </c>
      <c r="G170" s="47">
        <v>54.012000000000008</v>
      </c>
      <c r="H170" s="47">
        <v>52.941000000000003</v>
      </c>
      <c r="I170" s="47">
        <v>40.74807692307693</v>
      </c>
      <c r="J170" s="47">
        <v>40.310323686214787</v>
      </c>
      <c r="K170" s="47">
        <v>39.254661843107392</v>
      </c>
      <c r="L170" s="47">
        <v>38.199000000000005</v>
      </c>
      <c r="M170" s="326" t="s">
        <v>19</v>
      </c>
      <c r="N170" s="329"/>
      <c r="O170" s="326" t="s">
        <v>96</v>
      </c>
      <c r="P170" s="9" t="s">
        <v>97</v>
      </c>
      <c r="Q170" s="46" t="s">
        <v>103</v>
      </c>
    </row>
    <row r="171" spans="1:21" ht="100" customHeight="1" x14ac:dyDescent="0.35">
      <c r="A171" s="91" t="s">
        <v>13</v>
      </c>
      <c r="B171" s="40" t="s">
        <v>93</v>
      </c>
      <c r="C171" s="45" t="s">
        <v>15</v>
      </c>
      <c r="D171" s="38" t="s">
        <v>23</v>
      </c>
      <c r="E171" s="88" t="s">
        <v>94</v>
      </c>
      <c r="F171" s="9" t="s">
        <v>742</v>
      </c>
      <c r="G171" s="316">
        <v>48.07</v>
      </c>
      <c r="H171" s="316">
        <v>41.83</v>
      </c>
      <c r="I171" s="316">
        <v>40.79</v>
      </c>
      <c r="J171" s="316">
        <v>39.89</v>
      </c>
      <c r="K171" s="316">
        <v>37.020000000000003</v>
      </c>
      <c r="L171" s="316">
        <v>37.020000000000003</v>
      </c>
      <c r="M171" s="6" t="s">
        <v>19</v>
      </c>
      <c r="N171" s="59">
        <v>0</v>
      </c>
      <c r="O171" s="6" t="s">
        <v>96</v>
      </c>
      <c r="P171" s="9" t="s">
        <v>99</v>
      </c>
      <c r="Q171" s="46" t="s">
        <v>98</v>
      </c>
    </row>
    <row r="172" spans="1:21" ht="100" customHeight="1" x14ac:dyDescent="0.35">
      <c r="A172" s="91" t="s">
        <v>13</v>
      </c>
      <c r="B172" s="40" t="s">
        <v>93</v>
      </c>
      <c r="C172" s="45" t="s">
        <v>15</v>
      </c>
      <c r="D172" s="38" t="s">
        <v>819</v>
      </c>
      <c r="E172" s="88" t="s">
        <v>94</v>
      </c>
      <c r="F172" s="9" t="s">
        <v>101</v>
      </c>
      <c r="G172" s="50">
        <v>50.933299999999996</v>
      </c>
      <c r="H172" s="50">
        <v>47.965499999999992</v>
      </c>
      <c r="I172" s="50">
        <v>43.41</v>
      </c>
      <c r="J172" s="50">
        <v>42.1</v>
      </c>
      <c r="K172" s="50">
        <v>41.214799999999997</v>
      </c>
      <c r="L172" s="50">
        <v>40.01305</v>
      </c>
      <c r="M172" s="6" t="s">
        <v>19</v>
      </c>
      <c r="N172" s="59">
        <v>0</v>
      </c>
      <c r="O172" s="6" t="s">
        <v>96</v>
      </c>
      <c r="P172" s="9" t="s">
        <v>799</v>
      </c>
      <c r="Q172" s="46" t="s">
        <v>100</v>
      </c>
    </row>
    <row r="173" spans="1:21" ht="100" customHeight="1" x14ac:dyDescent="0.35">
      <c r="A173" s="91" t="s">
        <v>13</v>
      </c>
      <c r="B173" s="40" t="s">
        <v>105</v>
      </c>
      <c r="C173" s="45" t="s">
        <v>15</v>
      </c>
      <c r="D173" s="38" t="s">
        <v>809</v>
      </c>
      <c r="E173" s="88" t="s">
        <v>106</v>
      </c>
      <c r="F173" s="9" t="s">
        <v>107</v>
      </c>
      <c r="G173" s="330">
        <v>98.510999999999996</v>
      </c>
      <c r="H173" s="330">
        <v>96.369</v>
      </c>
      <c r="I173" s="330">
        <v>75.516000000000005</v>
      </c>
      <c r="J173" s="330">
        <v>74.749499999999998</v>
      </c>
      <c r="K173" s="330">
        <v>68.785500000000013</v>
      </c>
      <c r="L173" s="330">
        <v>67.966500000000011</v>
      </c>
      <c r="M173" s="326" t="s">
        <v>19</v>
      </c>
      <c r="N173" s="329"/>
      <c r="O173" s="326" t="s">
        <v>108</v>
      </c>
      <c r="P173" s="9" t="s">
        <v>109</v>
      </c>
      <c r="Q173" s="46" t="s">
        <v>104</v>
      </c>
    </row>
    <row r="174" spans="1:21" ht="100" customHeight="1" x14ac:dyDescent="0.35">
      <c r="A174" s="91" t="s">
        <v>13</v>
      </c>
      <c r="B174" s="40" t="s">
        <v>105</v>
      </c>
      <c r="C174" s="45" t="s">
        <v>15</v>
      </c>
      <c r="D174" s="38" t="s">
        <v>810</v>
      </c>
      <c r="E174" s="88" t="s">
        <v>106</v>
      </c>
      <c r="F174" s="9" t="s">
        <v>107</v>
      </c>
      <c r="G174" s="47">
        <v>96.201000000000008</v>
      </c>
      <c r="H174" s="47">
        <v>94.058999999999997</v>
      </c>
      <c r="I174" s="47">
        <v>73.201153846153858</v>
      </c>
      <c r="J174" s="47">
        <v>72.442083015993916</v>
      </c>
      <c r="K174" s="47">
        <v>66.475500000000011</v>
      </c>
      <c r="L174" s="47">
        <v>65.656500000000008</v>
      </c>
      <c r="M174" s="326" t="s">
        <v>19</v>
      </c>
      <c r="N174" s="329"/>
      <c r="O174" s="326" t="s">
        <v>108</v>
      </c>
      <c r="P174" s="9" t="s">
        <v>109</v>
      </c>
      <c r="Q174" s="46" t="s">
        <v>115</v>
      </c>
    </row>
    <row r="175" spans="1:21" ht="100" customHeight="1" x14ac:dyDescent="0.35">
      <c r="A175" s="91" t="s">
        <v>13</v>
      </c>
      <c r="B175" s="40" t="s">
        <v>105</v>
      </c>
      <c r="C175" s="45" t="s">
        <v>15</v>
      </c>
      <c r="D175" s="38" t="s">
        <v>23</v>
      </c>
      <c r="E175" s="88" t="s">
        <v>106</v>
      </c>
      <c r="F175" s="9" t="s">
        <v>743</v>
      </c>
      <c r="G175" s="316">
        <v>59.26</v>
      </c>
      <c r="H175" s="316">
        <v>51.24</v>
      </c>
      <c r="I175" s="316">
        <v>49.97</v>
      </c>
      <c r="J175" s="316">
        <v>49.19</v>
      </c>
      <c r="K175" s="316">
        <v>45.63</v>
      </c>
      <c r="L175" s="316">
        <v>45.63</v>
      </c>
      <c r="M175" s="6" t="s">
        <v>19</v>
      </c>
      <c r="N175" s="59">
        <v>0</v>
      </c>
      <c r="O175" s="6" t="s">
        <v>108</v>
      </c>
      <c r="P175" s="9" t="s">
        <v>111</v>
      </c>
      <c r="Q175" s="46" t="s">
        <v>110</v>
      </c>
    </row>
    <row r="176" spans="1:21" ht="100" customHeight="1" x14ac:dyDescent="0.35">
      <c r="A176" s="91" t="s">
        <v>13</v>
      </c>
      <c r="B176" s="40" t="s">
        <v>105</v>
      </c>
      <c r="C176" s="45" t="s">
        <v>15</v>
      </c>
      <c r="D176" s="38" t="s">
        <v>819</v>
      </c>
      <c r="E176" s="88" t="s">
        <v>106</v>
      </c>
      <c r="F176" s="9" t="s">
        <v>113</v>
      </c>
      <c r="G176" s="50">
        <f>62.35*1.045*1.1</f>
        <v>71.67132500000001</v>
      </c>
      <c r="H176" s="50">
        <f>58.94*1.045*1.1</f>
        <v>67.751530000000002</v>
      </c>
      <c r="I176" s="50">
        <f>56.87*1.045*1.1</f>
        <v>65.372064999999992</v>
      </c>
      <c r="J176" s="50">
        <f>54.82*1.045*1.1</f>
        <v>63.015590000000003</v>
      </c>
      <c r="K176" s="50">
        <f>52.99*1.045*1.1</f>
        <v>60.912005000000001</v>
      </c>
      <c r="L176" s="50">
        <f>50.89*1.045*1.1</f>
        <v>58.498055000000001</v>
      </c>
      <c r="M176" s="6" t="s">
        <v>19</v>
      </c>
      <c r="N176" s="59">
        <v>0</v>
      </c>
      <c r="O176" s="6" t="s">
        <v>108</v>
      </c>
      <c r="P176" s="9" t="s">
        <v>114</v>
      </c>
      <c r="Q176" s="46" t="s">
        <v>112</v>
      </c>
    </row>
    <row r="177" spans="1:21" ht="100" customHeight="1" x14ac:dyDescent="0.35">
      <c r="A177" s="91" t="s">
        <v>13</v>
      </c>
      <c r="B177" s="40" t="s">
        <v>117</v>
      </c>
      <c r="C177" s="45" t="s">
        <v>15</v>
      </c>
      <c r="D177" s="38" t="s">
        <v>809</v>
      </c>
      <c r="E177" s="88" t="s">
        <v>118</v>
      </c>
      <c r="F177" s="9" t="s">
        <v>119</v>
      </c>
      <c r="G177" s="330">
        <v>93.554999999999993</v>
      </c>
      <c r="H177" s="330">
        <v>85.470000000000013</v>
      </c>
      <c r="I177" s="330">
        <v>79.695000000000007</v>
      </c>
      <c r="J177" s="330">
        <v>73.920000000000016</v>
      </c>
      <c r="K177" s="330">
        <v>71.61</v>
      </c>
      <c r="L177" s="330">
        <v>68.14500000000001</v>
      </c>
      <c r="M177" s="326" t="s">
        <v>19</v>
      </c>
      <c r="N177" s="329"/>
      <c r="O177" s="326" t="s">
        <v>120</v>
      </c>
      <c r="P177" s="9" t="s">
        <v>121</v>
      </c>
      <c r="Q177" s="46" t="s">
        <v>116</v>
      </c>
      <c r="S177" s="48"/>
      <c r="T177" s="48"/>
      <c r="U177" s="48"/>
    </row>
    <row r="178" spans="1:21" ht="100" customHeight="1" x14ac:dyDescent="0.35">
      <c r="A178" s="91" t="s">
        <v>13</v>
      </c>
      <c r="B178" s="40" t="s">
        <v>117</v>
      </c>
      <c r="C178" s="45" t="s">
        <v>15</v>
      </c>
      <c r="D178" s="38" t="s">
        <v>810</v>
      </c>
      <c r="E178" s="88" t="s">
        <v>118</v>
      </c>
      <c r="F178" s="9" t="s">
        <v>128</v>
      </c>
      <c r="G178" s="47">
        <v>91.245000000000005</v>
      </c>
      <c r="H178" s="47">
        <v>83.160000000000011</v>
      </c>
      <c r="I178" s="47">
        <v>69.38884615384616</v>
      </c>
      <c r="J178" s="47">
        <v>68.667520944402128</v>
      </c>
      <c r="K178" s="47">
        <v>67.251260472201068</v>
      </c>
      <c r="L178" s="47">
        <v>65.835000000000008</v>
      </c>
      <c r="M178" s="326" t="s">
        <v>19</v>
      </c>
      <c r="N178" s="329"/>
      <c r="O178" s="326" t="s">
        <v>120</v>
      </c>
      <c r="P178" s="9" t="s">
        <v>129</v>
      </c>
      <c r="Q178" s="46" t="s">
        <v>127</v>
      </c>
    </row>
    <row r="179" spans="1:21" ht="100" customHeight="1" x14ac:dyDescent="0.35">
      <c r="A179" s="91" t="s">
        <v>13</v>
      </c>
      <c r="B179" s="40" t="s">
        <v>117</v>
      </c>
      <c r="C179" s="45" t="s">
        <v>15</v>
      </c>
      <c r="D179" s="38" t="s">
        <v>23</v>
      </c>
      <c r="E179" s="88" t="s">
        <v>118</v>
      </c>
      <c r="F179" s="9" t="s">
        <v>744</v>
      </c>
      <c r="G179" s="316">
        <v>59.26</v>
      </c>
      <c r="H179" s="316">
        <v>51.24</v>
      </c>
      <c r="I179" s="316">
        <v>49.96</v>
      </c>
      <c r="J179" s="316">
        <v>49.19</v>
      </c>
      <c r="K179" s="316">
        <v>45.63</v>
      </c>
      <c r="L179" s="316">
        <v>45.63</v>
      </c>
      <c r="M179" s="6" t="s">
        <v>19</v>
      </c>
      <c r="N179" s="59">
        <v>0</v>
      </c>
      <c r="O179" s="6" t="s">
        <v>120</v>
      </c>
      <c r="P179" s="9" t="s">
        <v>123</v>
      </c>
      <c r="Q179" s="46" t="s">
        <v>122</v>
      </c>
    </row>
    <row r="180" spans="1:21" s="368" customFormat="1" ht="100" customHeight="1" x14ac:dyDescent="0.35">
      <c r="A180" s="361" t="s">
        <v>13</v>
      </c>
      <c r="B180" s="362" t="s">
        <v>117</v>
      </c>
      <c r="C180" s="362" t="s">
        <v>15</v>
      </c>
      <c r="D180" s="363" t="s">
        <v>819</v>
      </c>
      <c r="E180" s="361" t="s">
        <v>118</v>
      </c>
      <c r="F180" s="364" t="s">
        <v>125</v>
      </c>
      <c r="G180" s="365" t="s">
        <v>820</v>
      </c>
      <c r="H180" s="365" t="s">
        <v>820</v>
      </c>
      <c r="I180" s="365" t="s">
        <v>820</v>
      </c>
      <c r="J180" s="365" t="s">
        <v>820</v>
      </c>
      <c r="K180" s="365" t="s">
        <v>820</v>
      </c>
      <c r="L180" s="365" t="s">
        <v>820</v>
      </c>
      <c r="M180" s="367" t="s">
        <v>19</v>
      </c>
      <c r="N180" s="366">
        <v>0</v>
      </c>
      <c r="O180" s="367" t="s">
        <v>120</v>
      </c>
      <c r="P180" s="364" t="s">
        <v>126</v>
      </c>
      <c r="Q180" s="46" t="s">
        <v>124</v>
      </c>
    </row>
    <row r="181" spans="1:21" ht="100" customHeight="1" x14ac:dyDescent="0.35">
      <c r="A181" s="91" t="s">
        <v>13</v>
      </c>
      <c r="B181" s="40" t="s">
        <v>131</v>
      </c>
      <c r="C181" s="40" t="s">
        <v>132</v>
      </c>
      <c r="D181" s="38" t="s">
        <v>809</v>
      </c>
      <c r="E181" s="88" t="s">
        <v>133</v>
      </c>
      <c r="F181" s="9" t="s">
        <v>134</v>
      </c>
      <c r="G181" s="25">
        <v>107.34150000000001</v>
      </c>
      <c r="H181" s="330">
        <v>105.441</v>
      </c>
      <c r="I181" s="330">
        <v>93.891000000000005</v>
      </c>
      <c r="J181" s="330">
        <v>88.357500000000016</v>
      </c>
      <c r="K181" s="330">
        <v>81.490499999999997</v>
      </c>
      <c r="L181" s="330">
        <v>80.661000000000001</v>
      </c>
      <c r="M181" s="328">
        <v>200</v>
      </c>
      <c r="N181" s="47">
        <v>0.34</v>
      </c>
      <c r="O181" s="328" t="s">
        <v>135</v>
      </c>
      <c r="P181" s="9" t="s">
        <v>76</v>
      </c>
      <c r="Q181" s="46" t="s">
        <v>130</v>
      </c>
    </row>
    <row r="182" spans="1:21" ht="100" customHeight="1" x14ac:dyDescent="0.35">
      <c r="A182" s="91" t="s">
        <v>13</v>
      </c>
      <c r="B182" s="40" t="s">
        <v>131</v>
      </c>
      <c r="C182" s="40" t="s">
        <v>390</v>
      </c>
      <c r="D182" s="49" t="s">
        <v>809</v>
      </c>
      <c r="E182" s="88" t="s">
        <v>588</v>
      </c>
      <c r="F182" s="9" t="s">
        <v>134</v>
      </c>
      <c r="G182" s="332">
        <v>103.61400000000002</v>
      </c>
      <c r="H182" s="332">
        <v>101.304</v>
      </c>
      <c r="I182" s="332">
        <v>89.14500000000001</v>
      </c>
      <c r="J182" s="332">
        <v>86.835000000000008</v>
      </c>
      <c r="K182" s="332">
        <v>81.490499999999997</v>
      </c>
      <c r="L182" s="332">
        <v>80.671499999999995</v>
      </c>
      <c r="M182" s="326" t="s">
        <v>19</v>
      </c>
      <c r="N182" s="329"/>
      <c r="O182" s="327">
        <v>550</v>
      </c>
      <c r="P182" s="333" t="s">
        <v>141</v>
      </c>
      <c r="Q182" s="46" t="s">
        <v>576</v>
      </c>
    </row>
    <row r="183" spans="1:21" ht="100" customHeight="1" x14ac:dyDescent="0.35">
      <c r="A183" s="91" t="s">
        <v>13</v>
      </c>
      <c r="B183" s="40" t="s">
        <v>131</v>
      </c>
      <c r="C183" s="40" t="s">
        <v>132</v>
      </c>
      <c r="D183" s="38" t="s">
        <v>810</v>
      </c>
      <c r="E183" s="88" t="s">
        <v>133</v>
      </c>
      <c r="F183" s="9" t="s">
        <v>134</v>
      </c>
      <c r="G183" s="47">
        <v>108.90600000000001</v>
      </c>
      <c r="H183" s="47">
        <v>103.236</v>
      </c>
      <c r="I183" s="47">
        <v>91.581000000000003</v>
      </c>
      <c r="J183" s="47">
        <v>86.047500000000014</v>
      </c>
      <c r="K183" s="47">
        <v>79.180499999999995</v>
      </c>
      <c r="L183" s="47">
        <v>78.361499999999992</v>
      </c>
      <c r="M183" s="328">
        <v>200</v>
      </c>
      <c r="N183" s="47">
        <v>0.35</v>
      </c>
      <c r="O183" s="328" t="s">
        <v>135</v>
      </c>
      <c r="P183" s="9" t="s">
        <v>76</v>
      </c>
      <c r="Q183" s="46" t="s">
        <v>140</v>
      </c>
    </row>
    <row r="184" spans="1:21" ht="100" customHeight="1" x14ac:dyDescent="0.35">
      <c r="A184" s="91" t="s">
        <v>13</v>
      </c>
      <c r="B184" s="40" t="s">
        <v>131</v>
      </c>
      <c r="C184" s="40" t="s">
        <v>132</v>
      </c>
      <c r="D184" s="38" t="s">
        <v>23</v>
      </c>
      <c r="E184" s="88" t="s">
        <v>133</v>
      </c>
      <c r="F184" s="9" t="s">
        <v>745</v>
      </c>
      <c r="G184" s="316">
        <v>95.91</v>
      </c>
      <c r="H184" s="316">
        <v>91.12</v>
      </c>
      <c r="I184" s="316">
        <v>86.32</v>
      </c>
      <c r="J184" s="316">
        <v>81.52</v>
      </c>
      <c r="K184" s="316">
        <v>78.67</v>
      </c>
      <c r="L184" s="316">
        <v>78.67</v>
      </c>
      <c r="M184" s="10">
        <v>200</v>
      </c>
      <c r="N184" s="47">
        <v>0.3</v>
      </c>
      <c r="O184" s="10" t="s">
        <v>135</v>
      </c>
      <c r="P184" s="9" t="s">
        <v>137</v>
      </c>
      <c r="Q184" s="46" t="s">
        <v>136</v>
      </c>
    </row>
    <row r="185" spans="1:21" ht="100" customHeight="1" x14ac:dyDescent="0.35">
      <c r="A185" s="91" t="s">
        <v>13</v>
      </c>
      <c r="B185" s="40" t="s">
        <v>131</v>
      </c>
      <c r="C185" s="40" t="s">
        <v>132</v>
      </c>
      <c r="D185" s="38" t="s">
        <v>819</v>
      </c>
      <c r="E185" s="88" t="s">
        <v>133</v>
      </c>
      <c r="F185" s="9" t="s">
        <v>139</v>
      </c>
      <c r="G185" s="50">
        <v>105.84805</v>
      </c>
      <c r="H185" s="50">
        <v>101.68894999999999</v>
      </c>
      <c r="I185" s="50">
        <v>97.665699999999987</v>
      </c>
      <c r="J185" s="50">
        <v>92.618349999999992</v>
      </c>
      <c r="K185" s="50">
        <v>85.428749999999994</v>
      </c>
      <c r="L185" s="50">
        <v>77.225500000000011</v>
      </c>
      <c r="M185" s="10">
        <v>200</v>
      </c>
      <c r="N185" s="47">
        <v>0.3</v>
      </c>
      <c r="O185" s="10" t="s">
        <v>135</v>
      </c>
      <c r="P185" s="9" t="s">
        <v>803</v>
      </c>
      <c r="Q185" s="46" t="s">
        <v>138</v>
      </c>
    </row>
    <row r="186" spans="1:21" ht="100" customHeight="1" x14ac:dyDescent="0.35">
      <c r="A186" s="91" t="s">
        <v>13</v>
      </c>
      <c r="B186" s="40" t="s">
        <v>143</v>
      </c>
      <c r="C186" s="40" t="s">
        <v>132</v>
      </c>
      <c r="D186" s="38" t="s">
        <v>809</v>
      </c>
      <c r="E186" s="88" t="s">
        <v>144</v>
      </c>
      <c r="F186" s="9" t="s">
        <v>145</v>
      </c>
      <c r="G186" s="330">
        <v>84.241500000000002</v>
      </c>
      <c r="H186" s="330">
        <v>81.322500000000005</v>
      </c>
      <c r="I186" s="330">
        <v>73.909500000000008</v>
      </c>
      <c r="J186" s="330">
        <v>69.373499999999993</v>
      </c>
      <c r="K186" s="330">
        <v>66.097500000000011</v>
      </c>
      <c r="L186" s="330">
        <v>62.674500000000002</v>
      </c>
      <c r="M186" s="328">
        <v>200</v>
      </c>
      <c r="N186" s="47">
        <v>0.34</v>
      </c>
      <c r="O186" s="328" t="s">
        <v>135</v>
      </c>
      <c r="P186" s="9" t="s">
        <v>34</v>
      </c>
      <c r="Q186" s="46" t="s">
        <v>142</v>
      </c>
    </row>
    <row r="187" spans="1:21" ht="100" customHeight="1" x14ac:dyDescent="0.35">
      <c r="A187" s="91" t="s">
        <v>13</v>
      </c>
      <c r="B187" s="40" t="s">
        <v>143</v>
      </c>
      <c r="C187" s="40" t="s">
        <v>132</v>
      </c>
      <c r="D187" s="38" t="s">
        <v>810</v>
      </c>
      <c r="E187" s="88" t="s">
        <v>144</v>
      </c>
      <c r="F187" s="9" t="s">
        <v>145</v>
      </c>
      <c r="G187" s="47">
        <v>81.941999999999993</v>
      </c>
      <c r="H187" s="47">
        <v>80.177999999999997</v>
      </c>
      <c r="I187" s="47">
        <v>71.599500000000006</v>
      </c>
      <c r="J187" s="47">
        <v>67.063499999999991</v>
      </c>
      <c r="K187" s="47">
        <v>63.787500000000001</v>
      </c>
      <c r="L187" s="47">
        <v>60.3645</v>
      </c>
      <c r="M187" s="328">
        <v>200</v>
      </c>
      <c r="N187" s="47">
        <v>0.33</v>
      </c>
      <c r="O187" s="328" t="s">
        <v>135</v>
      </c>
      <c r="P187" s="9" t="s">
        <v>34</v>
      </c>
      <c r="Q187" s="46" t="s">
        <v>150</v>
      </c>
    </row>
    <row r="188" spans="1:21" ht="100" customHeight="1" x14ac:dyDescent="0.35">
      <c r="A188" s="91" t="s">
        <v>13</v>
      </c>
      <c r="B188" s="40" t="s">
        <v>143</v>
      </c>
      <c r="C188" s="40" t="s">
        <v>132</v>
      </c>
      <c r="D188" s="38" t="s">
        <v>23</v>
      </c>
      <c r="E188" s="88" t="s">
        <v>144</v>
      </c>
      <c r="F188" s="9" t="s">
        <v>746</v>
      </c>
      <c r="G188" s="316">
        <v>86.78</v>
      </c>
      <c r="H188" s="316">
        <v>82.44</v>
      </c>
      <c r="I188" s="316">
        <v>78.099999999999994</v>
      </c>
      <c r="J188" s="316">
        <v>73.760000000000005</v>
      </c>
      <c r="K188" s="316">
        <v>71.25</v>
      </c>
      <c r="L188" s="316">
        <v>71.25</v>
      </c>
      <c r="M188" s="10">
        <v>200</v>
      </c>
      <c r="N188" s="47">
        <v>0.3</v>
      </c>
      <c r="O188" s="10" t="s">
        <v>135</v>
      </c>
      <c r="P188" s="39" t="s">
        <v>776</v>
      </c>
      <c r="Q188" s="46" t="s">
        <v>146</v>
      </c>
    </row>
    <row r="189" spans="1:21" s="368" customFormat="1" ht="100" customHeight="1" x14ac:dyDescent="0.35">
      <c r="A189" s="361" t="s">
        <v>13</v>
      </c>
      <c r="B189" s="362" t="s">
        <v>143</v>
      </c>
      <c r="C189" s="362" t="s">
        <v>132</v>
      </c>
      <c r="D189" s="363" t="s">
        <v>819</v>
      </c>
      <c r="E189" s="361" t="s">
        <v>144</v>
      </c>
      <c r="F189" s="364" t="s">
        <v>148</v>
      </c>
      <c r="G189" s="365" t="s">
        <v>820</v>
      </c>
      <c r="H189" s="365" t="s">
        <v>820</v>
      </c>
      <c r="I189" s="365" t="s">
        <v>820</v>
      </c>
      <c r="J189" s="365" t="s">
        <v>820</v>
      </c>
      <c r="K189" s="365" t="s">
        <v>820</v>
      </c>
      <c r="L189" s="365" t="s">
        <v>820</v>
      </c>
      <c r="M189" s="367">
        <v>200</v>
      </c>
      <c r="N189" s="365">
        <v>0.3</v>
      </c>
      <c r="O189" s="367" t="s">
        <v>135</v>
      </c>
      <c r="P189" s="364" t="s">
        <v>149</v>
      </c>
      <c r="Q189" s="46" t="s">
        <v>147</v>
      </c>
    </row>
    <row r="190" spans="1:21" ht="100" customHeight="1" x14ac:dyDescent="0.35">
      <c r="A190" s="91" t="s">
        <v>13</v>
      </c>
      <c r="B190" s="40" t="s">
        <v>152</v>
      </c>
      <c r="C190" s="40" t="s">
        <v>132</v>
      </c>
      <c r="D190" s="38" t="s">
        <v>809</v>
      </c>
      <c r="E190" s="88" t="s">
        <v>153</v>
      </c>
      <c r="F190" s="9" t="s">
        <v>145</v>
      </c>
      <c r="G190" s="330">
        <v>93.481500000000011</v>
      </c>
      <c r="H190" s="330">
        <v>91.717500000000001</v>
      </c>
      <c r="I190" s="330">
        <v>81.301500000000004</v>
      </c>
      <c r="J190" s="330">
        <v>78.623999999999995</v>
      </c>
      <c r="K190" s="330">
        <v>75.075000000000003</v>
      </c>
      <c r="L190" s="330">
        <v>71.61</v>
      </c>
      <c r="M190" s="328">
        <v>200</v>
      </c>
      <c r="N190" s="47">
        <v>0.34</v>
      </c>
      <c r="O190" s="328" t="s">
        <v>135</v>
      </c>
      <c r="P190" s="9" t="s">
        <v>154</v>
      </c>
      <c r="Q190" s="46" t="s">
        <v>151</v>
      </c>
    </row>
    <row r="191" spans="1:21" ht="100" customHeight="1" x14ac:dyDescent="0.35">
      <c r="A191" s="91" t="s">
        <v>13</v>
      </c>
      <c r="B191" s="40" t="s">
        <v>152</v>
      </c>
      <c r="C191" s="40" t="s">
        <v>132</v>
      </c>
      <c r="D191" s="38" t="s">
        <v>810</v>
      </c>
      <c r="E191" s="88" t="s">
        <v>153</v>
      </c>
      <c r="F191" s="9" t="s">
        <v>145</v>
      </c>
      <c r="G191" s="47">
        <v>91.182000000000002</v>
      </c>
      <c r="H191" s="47">
        <v>89.418000000000006</v>
      </c>
      <c r="I191" s="47">
        <v>78.987391304347852</v>
      </c>
      <c r="J191" s="47">
        <v>76.313999999999993</v>
      </c>
      <c r="K191" s="47">
        <v>72.765000000000001</v>
      </c>
      <c r="L191" s="47">
        <v>69.3</v>
      </c>
      <c r="M191" s="328">
        <v>200</v>
      </c>
      <c r="N191" s="47">
        <v>0.33</v>
      </c>
      <c r="O191" s="328" t="s">
        <v>135</v>
      </c>
      <c r="P191" s="9" t="s">
        <v>54</v>
      </c>
      <c r="Q191" s="46" t="s">
        <v>157</v>
      </c>
    </row>
    <row r="192" spans="1:21" ht="100" customHeight="1" x14ac:dyDescent="0.35">
      <c r="A192" s="91" t="s">
        <v>13</v>
      </c>
      <c r="B192" s="40" t="s">
        <v>152</v>
      </c>
      <c r="C192" s="40" t="s">
        <v>132</v>
      </c>
      <c r="D192" s="38" t="s">
        <v>23</v>
      </c>
      <c r="E192" s="88" t="s">
        <v>153</v>
      </c>
      <c r="F192" s="9" t="s">
        <v>747</v>
      </c>
      <c r="G192" s="316">
        <v>91.34</v>
      </c>
      <c r="H192" s="316">
        <v>77.64</v>
      </c>
      <c r="I192" s="316">
        <v>73.08</v>
      </c>
      <c r="J192" s="316">
        <v>70.33</v>
      </c>
      <c r="K192" s="316">
        <v>65.77</v>
      </c>
      <c r="L192" s="316">
        <v>65.77</v>
      </c>
      <c r="M192" s="10">
        <v>200</v>
      </c>
      <c r="N192" s="47">
        <v>0.3</v>
      </c>
      <c r="O192" s="10" t="s">
        <v>135</v>
      </c>
      <c r="P192" s="39" t="s">
        <v>777</v>
      </c>
      <c r="Q192" s="46" t="s">
        <v>155</v>
      </c>
    </row>
    <row r="193" spans="1:17" ht="100" customHeight="1" x14ac:dyDescent="0.35">
      <c r="A193" s="91" t="s">
        <v>13</v>
      </c>
      <c r="B193" s="40" t="s">
        <v>152</v>
      </c>
      <c r="C193" s="40" t="s">
        <v>132</v>
      </c>
      <c r="D193" s="38" t="s">
        <v>819</v>
      </c>
      <c r="E193" s="88" t="s">
        <v>153</v>
      </c>
      <c r="F193" s="9" t="s">
        <v>148</v>
      </c>
      <c r="G193" s="50">
        <v>86.588699999999989</v>
      </c>
      <c r="H193" s="50">
        <v>84.091149999999985</v>
      </c>
      <c r="I193" s="50">
        <v>78.650000000000006</v>
      </c>
      <c r="J193" s="50">
        <v>75.900000000000006</v>
      </c>
      <c r="K193" s="50">
        <v>72.599999999999994</v>
      </c>
      <c r="L193" s="50">
        <v>68.680000000000007</v>
      </c>
      <c r="M193" s="10">
        <v>200</v>
      </c>
      <c r="N193" s="47">
        <v>0.3</v>
      </c>
      <c r="O193" s="10" t="s">
        <v>135</v>
      </c>
      <c r="P193" s="356" t="s">
        <v>815</v>
      </c>
      <c r="Q193" s="46" t="s">
        <v>156</v>
      </c>
    </row>
    <row r="194" spans="1:17" ht="100" customHeight="1" x14ac:dyDescent="0.35">
      <c r="A194" s="91" t="s">
        <v>13</v>
      </c>
      <c r="B194" s="40" t="s">
        <v>159</v>
      </c>
      <c r="C194" s="40" t="s">
        <v>132</v>
      </c>
      <c r="D194" s="38" t="s">
        <v>809</v>
      </c>
      <c r="E194" s="88" t="s">
        <v>160</v>
      </c>
      <c r="F194" s="9" t="s">
        <v>161</v>
      </c>
      <c r="G194" s="330">
        <v>52.416000000000004</v>
      </c>
      <c r="H194" s="330">
        <v>51.408000000000001</v>
      </c>
      <c r="I194" s="330">
        <v>43.050000000000004</v>
      </c>
      <c r="J194" s="330">
        <v>41.706000000000003</v>
      </c>
      <c r="K194" s="330">
        <v>38.115000000000002</v>
      </c>
      <c r="L194" s="330">
        <v>37.537500000000001</v>
      </c>
      <c r="M194" s="328">
        <v>200</v>
      </c>
      <c r="N194" s="47">
        <v>0.24</v>
      </c>
      <c r="O194" s="328" t="s">
        <v>135</v>
      </c>
      <c r="P194" s="9" t="s">
        <v>21</v>
      </c>
      <c r="Q194" s="46" t="s">
        <v>158</v>
      </c>
    </row>
    <row r="195" spans="1:17" ht="100" customHeight="1" x14ac:dyDescent="0.35">
      <c r="A195" s="91" t="s">
        <v>13</v>
      </c>
      <c r="B195" s="40" t="s">
        <v>159</v>
      </c>
      <c r="C195" s="40" t="s">
        <v>132</v>
      </c>
      <c r="D195" s="38" t="s">
        <v>810</v>
      </c>
      <c r="E195" s="88" t="s">
        <v>160</v>
      </c>
      <c r="F195" s="9" t="s">
        <v>161</v>
      </c>
      <c r="G195" s="47">
        <v>50.106000000000002</v>
      </c>
      <c r="H195" s="47">
        <v>49.097999999999999</v>
      </c>
      <c r="I195" s="47">
        <v>40.74</v>
      </c>
      <c r="J195" s="47">
        <v>39.396000000000001</v>
      </c>
      <c r="K195" s="47">
        <v>35.804999999999993</v>
      </c>
      <c r="L195" s="47">
        <v>35.227499999999999</v>
      </c>
      <c r="M195" s="328">
        <v>200</v>
      </c>
      <c r="N195" s="47">
        <v>0.25</v>
      </c>
      <c r="O195" s="328" t="s">
        <v>135</v>
      </c>
      <c r="P195" s="9" t="s">
        <v>21</v>
      </c>
      <c r="Q195" s="46" t="s">
        <v>166</v>
      </c>
    </row>
    <row r="196" spans="1:17" ht="100" customHeight="1" x14ac:dyDescent="0.35">
      <c r="A196" s="91" t="s">
        <v>13</v>
      </c>
      <c r="B196" s="40" t="s">
        <v>159</v>
      </c>
      <c r="C196" s="40" t="s">
        <v>132</v>
      </c>
      <c r="D196" s="38" t="s">
        <v>23</v>
      </c>
      <c r="E196" s="88" t="s">
        <v>160</v>
      </c>
      <c r="F196" s="9" t="s">
        <v>748</v>
      </c>
      <c r="G196" s="316">
        <v>53.66</v>
      </c>
      <c r="H196" s="316">
        <v>45.62</v>
      </c>
      <c r="I196" s="316">
        <v>42.93</v>
      </c>
      <c r="J196" s="316">
        <v>41.32</v>
      </c>
      <c r="K196" s="316">
        <v>38.630000000000003</v>
      </c>
      <c r="L196" s="316">
        <v>38.630000000000003</v>
      </c>
      <c r="M196" s="10">
        <v>200</v>
      </c>
      <c r="N196" s="47">
        <v>0.25</v>
      </c>
      <c r="O196" s="10" t="s">
        <v>135</v>
      </c>
      <c r="P196" s="9" t="s">
        <v>163</v>
      </c>
      <c r="Q196" s="46" t="s">
        <v>162</v>
      </c>
    </row>
    <row r="197" spans="1:17" ht="100" customHeight="1" x14ac:dyDescent="0.35">
      <c r="A197" s="91" t="s">
        <v>13</v>
      </c>
      <c r="B197" s="40" t="s">
        <v>159</v>
      </c>
      <c r="C197" s="40" t="s">
        <v>132</v>
      </c>
      <c r="D197" s="38" t="s">
        <v>819</v>
      </c>
      <c r="E197" s="88" t="s">
        <v>160</v>
      </c>
      <c r="F197" s="9" t="s">
        <v>165</v>
      </c>
      <c r="G197" s="50">
        <v>50.504849999999998</v>
      </c>
      <c r="H197" s="50">
        <v>47.902799999999999</v>
      </c>
      <c r="I197" s="50">
        <v>43.639200000000002</v>
      </c>
      <c r="J197" s="50">
        <v>41.371550000000006</v>
      </c>
      <c r="K197" s="50">
        <v>39.229300000000002</v>
      </c>
      <c r="L197" s="50">
        <v>39.030749999999998</v>
      </c>
      <c r="M197" s="10">
        <v>200</v>
      </c>
      <c r="N197" s="47">
        <v>0.23</v>
      </c>
      <c r="O197" s="10" t="s">
        <v>135</v>
      </c>
      <c r="P197" s="9" t="s">
        <v>802</v>
      </c>
      <c r="Q197" s="46" t="s">
        <v>164</v>
      </c>
    </row>
    <row r="198" spans="1:17" ht="100" customHeight="1" x14ac:dyDescent="0.35">
      <c r="A198" s="91" t="s">
        <v>13</v>
      </c>
      <c r="B198" s="40" t="s">
        <v>168</v>
      </c>
      <c r="C198" s="40" t="s">
        <v>132</v>
      </c>
      <c r="D198" s="38" t="s">
        <v>809</v>
      </c>
      <c r="E198" s="88" t="s">
        <v>169</v>
      </c>
      <c r="F198" s="9" t="s">
        <v>170</v>
      </c>
      <c r="G198" s="330">
        <v>63.966000000000001</v>
      </c>
      <c r="H198" s="330">
        <v>62.958000000000006</v>
      </c>
      <c r="I198" s="330">
        <v>55.618500000000004</v>
      </c>
      <c r="J198" s="330">
        <v>55.44</v>
      </c>
      <c r="K198" s="330">
        <v>50.82</v>
      </c>
      <c r="L198" s="330">
        <v>48.510000000000005</v>
      </c>
      <c r="M198" s="328">
        <v>200</v>
      </c>
      <c r="N198" s="47">
        <v>0.24</v>
      </c>
      <c r="O198" s="328" t="s">
        <v>135</v>
      </c>
      <c r="P198" s="9" t="s">
        <v>65</v>
      </c>
      <c r="Q198" s="46" t="s">
        <v>167</v>
      </c>
    </row>
    <row r="199" spans="1:17" ht="100" customHeight="1" x14ac:dyDescent="0.35">
      <c r="A199" s="91" t="s">
        <v>13</v>
      </c>
      <c r="B199" s="40" t="s">
        <v>168</v>
      </c>
      <c r="C199" s="40" t="s">
        <v>132</v>
      </c>
      <c r="D199" s="38" t="s">
        <v>810</v>
      </c>
      <c r="E199" s="88" t="s">
        <v>169</v>
      </c>
      <c r="F199" s="9" t="s">
        <v>170</v>
      </c>
      <c r="G199" s="47">
        <v>61.655999999999999</v>
      </c>
      <c r="H199" s="47">
        <v>60.648000000000003</v>
      </c>
      <c r="I199" s="47">
        <v>53.31260869565218</v>
      </c>
      <c r="J199" s="47">
        <v>53.129999999999995</v>
      </c>
      <c r="K199" s="47">
        <v>48.51</v>
      </c>
      <c r="L199" s="47">
        <v>46.2</v>
      </c>
      <c r="M199" s="328">
        <v>200</v>
      </c>
      <c r="N199" s="47">
        <v>0.25</v>
      </c>
      <c r="O199" s="328" t="s">
        <v>135</v>
      </c>
      <c r="P199" s="9" t="s">
        <v>65</v>
      </c>
      <c r="Q199" s="46" t="s">
        <v>173</v>
      </c>
    </row>
    <row r="200" spans="1:17" ht="100" customHeight="1" x14ac:dyDescent="0.35">
      <c r="A200" s="91" t="s">
        <v>13</v>
      </c>
      <c r="B200" s="40" t="s">
        <v>168</v>
      </c>
      <c r="C200" s="40" t="s">
        <v>132</v>
      </c>
      <c r="D200" s="38" t="s">
        <v>23</v>
      </c>
      <c r="E200" s="88" t="s">
        <v>169</v>
      </c>
      <c r="F200" s="9" t="s">
        <v>749</v>
      </c>
      <c r="G200" s="316">
        <v>84.49</v>
      </c>
      <c r="H200" s="316">
        <v>71.819999999999993</v>
      </c>
      <c r="I200" s="316">
        <v>67.59</v>
      </c>
      <c r="J200" s="316">
        <v>65.06</v>
      </c>
      <c r="K200" s="316">
        <v>60.84</v>
      </c>
      <c r="L200" s="316">
        <v>60.84</v>
      </c>
      <c r="M200" s="10">
        <v>200</v>
      </c>
      <c r="N200" s="47">
        <v>0.25</v>
      </c>
      <c r="O200" s="10" t="s">
        <v>135</v>
      </c>
      <c r="P200" s="39" t="s">
        <v>778</v>
      </c>
      <c r="Q200" s="46" t="s">
        <v>171</v>
      </c>
    </row>
    <row r="201" spans="1:17" ht="100" customHeight="1" x14ac:dyDescent="0.35">
      <c r="A201" s="91" t="s">
        <v>13</v>
      </c>
      <c r="B201" s="40" t="s">
        <v>168</v>
      </c>
      <c r="C201" s="40" t="s">
        <v>132</v>
      </c>
      <c r="D201" s="38" t="s">
        <v>819</v>
      </c>
      <c r="E201" s="88" t="s">
        <v>169</v>
      </c>
      <c r="F201" s="9" t="s">
        <v>165</v>
      </c>
      <c r="G201" s="50">
        <v>64.298850000000002</v>
      </c>
      <c r="H201" s="50">
        <v>60.348749999999995</v>
      </c>
      <c r="I201" s="50">
        <v>56.471799999999995</v>
      </c>
      <c r="J201" s="50">
        <v>53.577150000000003</v>
      </c>
      <c r="K201" s="50">
        <v>50.128649999999993</v>
      </c>
      <c r="L201" s="50">
        <v>47.819199999999995</v>
      </c>
      <c r="M201" s="10">
        <v>200</v>
      </c>
      <c r="N201" s="47">
        <v>0.23</v>
      </c>
      <c r="O201" s="10" t="s">
        <v>135</v>
      </c>
      <c r="P201" s="9" t="s">
        <v>801</v>
      </c>
      <c r="Q201" s="46" t="s">
        <v>172</v>
      </c>
    </row>
    <row r="202" spans="1:17" ht="100" customHeight="1" x14ac:dyDescent="0.35">
      <c r="A202" s="91" t="s">
        <v>13</v>
      </c>
      <c r="B202" s="40" t="s">
        <v>175</v>
      </c>
      <c r="C202" s="40" t="s">
        <v>132</v>
      </c>
      <c r="D202" s="38" t="s">
        <v>809</v>
      </c>
      <c r="E202" s="88" t="s">
        <v>176</v>
      </c>
      <c r="F202" s="9" t="s">
        <v>177</v>
      </c>
      <c r="G202" s="330">
        <v>105.03150000000001</v>
      </c>
      <c r="H202" s="330">
        <v>103.2675</v>
      </c>
      <c r="I202" s="330">
        <v>91.339500000000001</v>
      </c>
      <c r="J202" s="330">
        <v>90.163500000000013</v>
      </c>
      <c r="K202" s="330">
        <v>86.887500000000003</v>
      </c>
      <c r="L202" s="330">
        <v>83.464500000000001</v>
      </c>
      <c r="M202" s="328">
        <v>200</v>
      </c>
      <c r="N202" s="47">
        <v>0.34</v>
      </c>
      <c r="O202" s="328" t="s">
        <v>135</v>
      </c>
      <c r="P202" s="9" t="s">
        <v>183</v>
      </c>
      <c r="Q202" s="46" t="s">
        <v>174</v>
      </c>
    </row>
    <row r="203" spans="1:17" ht="100" customHeight="1" x14ac:dyDescent="0.35">
      <c r="A203" s="91" t="s">
        <v>13</v>
      </c>
      <c r="B203" s="40" t="s">
        <v>175</v>
      </c>
      <c r="C203" s="40" t="s">
        <v>132</v>
      </c>
      <c r="D203" s="38" t="s">
        <v>810</v>
      </c>
      <c r="E203" s="88" t="s">
        <v>176</v>
      </c>
      <c r="F203" s="9" t="s">
        <v>177</v>
      </c>
      <c r="G203" s="47">
        <v>102.73200000000001</v>
      </c>
      <c r="H203" s="47">
        <v>100.968</v>
      </c>
      <c r="I203" s="47">
        <v>89.030869565217401</v>
      </c>
      <c r="J203" s="47">
        <v>87.853500000000011</v>
      </c>
      <c r="K203" s="47">
        <v>84.577500000000001</v>
      </c>
      <c r="L203" s="47">
        <v>81.154499999999999</v>
      </c>
      <c r="M203" s="328">
        <v>200</v>
      </c>
      <c r="N203" s="47">
        <v>0.33</v>
      </c>
      <c r="O203" s="328" t="s">
        <v>135</v>
      </c>
      <c r="P203" s="9" t="s">
        <v>183</v>
      </c>
      <c r="Q203" s="46" t="s">
        <v>182</v>
      </c>
    </row>
    <row r="204" spans="1:17" ht="100" customHeight="1" x14ac:dyDescent="0.35">
      <c r="A204" s="91" t="s">
        <v>13</v>
      </c>
      <c r="B204" s="40" t="s">
        <v>175</v>
      </c>
      <c r="C204" s="40" t="s">
        <v>132</v>
      </c>
      <c r="D204" s="38" t="s">
        <v>23</v>
      </c>
      <c r="E204" s="88" t="s">
        <v>176</v>
      </c>
      <c r="F204" s="9" t="s">
        <v>750</v>
      </c>
      <c r="G204" s="316">
        <v>89.06</v>
      </c>
      <c r="H204" s="316">
        <v>75.7</v>
      </c>
      <c r="I204" s="316">
        <v>71.25</v>
      </c>
      <c r="J204" s="316">
        <v>68.58</v>
      </c>
      <c r="K204" s="316">
        <v>64.13</v>
      </c>
      <c r="L204" s="316">
        <v>64.13</v>
      </c>
      <c r="M204" s="10">
        <v>200</v>
      </c>
      <c r="N204" s="47">
        <v>0.3</v>
      </c>
      <c r="O204" s="10" t="s">
        <v>135</v>
      </c>
      <c r="P204" s="9" t="s">
        <v>179</v>
      </c>
      <c r="Q204" s="46" t="s">
        <v>178</v>
      </c>
    </row>
    <row r="205" spans="1:17" ht="100" customHeight="1" x14ac:dyDescent="0.35">
      <c r="A205" s="91" t="s">
        <v>13</v>
      </c>
      <c r="B205" s="40" t="s">
        <v>175</v>
      </c>
      <c r="C205" s="40" t="s">
        <v>132</v>
      </c>
      <c r="D205" s="38" t="s">
        <v>819</v>
      </c>
      <c r="E205" s="88" t="s">
        <v>176</v>
      </c>
      <c r="F205" s="9" t="s">
        <v>181</v>
      </c>
      <c r="G205" s="50">
        <v>96.819249999999997</v>
      </c>
      <c r="H205" s="50">
        <v>90.068549999999988</v>
      </c>
      <c r="I205" s="50">
        <v>83.464150000000004</v>
      </c>
      <c r="J205" s="50">
        <v>79.932050000000004</v>
      </c>
      <c r="K205" s="50">
        <v>78.249599999999987</v>
      </c>
      <c r="L205" s="50">
        <v>73.735200000000006</v>
      </c>
      <c r="M205" s="10">
        <v>200</v>
      </c>
      <c r="N205" s="47">
        <v>0.3</v>
      </c>
      <c r="O205" s="10" t="s">
        <v>135</v>
      </c>
      <c r="P205" s="356" t="s">
        <v>816</v>
      </c>
      <c r="Q205" s="46" t="s">
        <v>180</v>
      </c>
    </row>
    <row r="206" spans="1:17" ht="100" customHeight="1" x14ac:dyDescent="0.35">
      <c r="A206" s="91" t="s">
        <v>13</v>
      </c>
      <c r="B206" s="40" t="s">
        <v>185</v>
      </c>
      <c r="C206" s="40" t="s">
        <v>132</v>
      </c>
      <c r="D206" s="38" t="s">
        <v>809</v>
      </c>
      <c r="E206" s="88" t="s">
        <v>186</v>
      </c>
      <c r="F206" s="9" t="s">
        <v>187</v>
      </c>
      <c r="G206" s="330">
        <v>52.426500000000004</v>
      </c>
      <c r="H206" s="330">
        <v>51.408000000000001</v>
      </c>
      <c r="I206" s="330">
        <v>46.2</v>
      </c>
      <c r="J206" s="330">
        <v>41.706000000000003</v>
      </c>
      <c r="K206" s="330">
        <v>38.115000000000002</v>
      </c>
      <c r="L206" s="330">
        <v>37.537500000000001</v>
      </c>
      <c r="M206" s="328">
        <v>200</v>
      </c>
      <c r="N206" s="47">
        <v>0.24</v>
      </c>
      <c r="O206" s="328" t="s">
        <v>135</v>
      </c>
      <c r="P206" s="9" t="s">
        <v>121</v>
      </c>
      <c r="Q206" s="46" t="s">
        <v>184</v>
      </c>
    </row>
    <row r="207" spans="1:17" ht="100" customHeight="1" x14ac:dyDescent="0.35">
      <c r="A207" s="91" t="s">
        <v>13</v>
      </c>
      <c r="B207" s="40" t="s">
        <v>185</v>
      </c>
      <c r="C207" s="40" t="s">
        <v>132</v>
      </c>
      <c r="D207" s="38" t="s">
        <v>810</v>
      </c>
      <c r="E207" s="88" t="s">
        <v>186</v>
      </c>
      <c r="F207" s="9" t="s">
        <v>187</v>
      </c>
      <c r="G207" s="47">
        <v>61.214999999999996</v>
      </c>
      <c r="H207" s="47">
        <v>58.904999999999994</v>
      </c>
      <c r="I207" s="47">
        <v>51.24</v>
      </c>
      <c r="J207" s="47">
        <v>49.664999999999999</v>
      </c>
      <c r="K207" s="47">
        <v>46.777499999999996</v>
      </c>
      <c r="L207" s="47">
        <v>43.89</v>
      </c>
      <c r="M207" s="328">
        <v>200</v>
      </c>
      <c r="N207" s="47">
        <v>0.28999999999999998</v>
      </c>
      <c r="O207" s="328" t="s">
        <v>135</v>
      </c>
      <c r="P207" s="9" t="s">
        <v>44</v>
      </c>
      <c r="Q207" s="46" t="s">
        <v>192</v>
      </c>
    </row>
    <row r="208" spans="1:17" ht="100" customHeight="1" x14ac:dyDescent="0.35">
      <c r="A208" s="91" t="s">
        <v>13</v>
      </c>
      <c r="B208" s="40" t="s">
        <v>185</v>
      </c>
      <c r="C208" s="40" t="s">
        <v>132</v>
      </c>
      <c r="D208" s="38" t="s">
        <v>23</v>
      </c>
      <c r="E208" s="88" t="s">
        <v>186</v>
      </c>
      <c r="F208" s="9" t="s">
        <v>751</v>
      </c>
      <c r="G208" s="316">
        <v>63.94</v>
      </c>
      <c r="H208" s="316">
        <v>61.72</v>
      </c>
      <c r="I208" s="316">
        <v>59.42</v>
      </c>
      <c r="J208" s="316">
        <v>58.26</v>
      </c>
      <c r="K208" s="316">
        <v>53.65</v>
      </c>
      <c r="L208" s="316">
        <v>53.65</v>
      </c>
      <c r="M208" s="10">
        <v>200</v>
      </c>
      <c r="N208" s="47">
        <v>0.25</v>
      </c>
      <c r="O208" s="10" t="s">
        <v>135</v>
      </c>
      <c r="P208" s="9" t="s">
        <v>189</v>
      </c>
      <c r="Q208" s="46" t="s">
        <v>188</v>
      </c>
    </row>
    <row r="209" spans="1:21" ht="100" customHeight="1" x14ac:dyDescent="0.35">
      <c r="A209" s="91" t="s">
        <v>13</v>
      </c>
      <c r="B209" s="40" t="s">
        <v>185</v>
      </c>
      <c r="C209" s="40" t="s">
        <v>132</v>
      </c>
      <c r="D209" s="38" t="s">
        <v>819</v>
      </c>
      <c r="E209" s="88" t="s">
        <v>186</v>
      </c>
      <c r="F209" s="9" t="s">
        <v>191</v>
      </c>
      <c r="G209" s="50">
        <v>63.065749999999994</v>
      </c>
      <c r="H209" s="50">
        <v>59.408249999999995</v>
      </c>
      <c r="I209" s="50">
        <v>55.301400000000001</v>
      </c>
      <c r="J209" s="50">
        <v>52.458999999999996</v>
      </c>
      <c r="K209" s="50">
        <v>48.853749999999998</v>
      </c>
      <c r="L209" s="50">
        <v>44.746899999999997</v>
      </c>
      <c r="M209" s="10">
        <v>200</v>
      </c>
      <c r="N209" s="47">
        <v>0.23</v>
      </c>
      <c r="O209" s="10" t="s">
        <v>135</v>
      </c>
      <c r="P209" s="356" t="s">
        <v>807</v>
      </c>
      <c r="Q209" s="46" t="s">
        <v>190</v>
      </c>
    </row>
    <row r="210" spans="1:21" ht="100" customHeight="1" x14ac:dyDescent="0.35">
      <c r="A210" s="91" t="s">
        <v>13</v>
      </c>
      <c r="B210" s="40" t="s">
        <v>194</v>
      </c>
      <c r="C210" s="40" t="s">
        <v>195</v>
      </c>
      <c r="D210" s="38" t="s">
        <v>809</v>
      </c>
      <c r="E210" s="88" t="s">
        <v>196</v>
      </c>
      <c r="F210" s="9" t="s">
        <v>197</v>
      </c>
      <c r="G210" s="330">
        <v>83.160000000000011</v>
      </c>
      <c r="H210" s="330">
        <v>80.850000000000009</v>
      </c>
      <c r="I210" s="330">
        <v>72.901500000000013</v>
      </c>
      <c r="J210" s="330">
        <v>72.176999999999992</v>
      </c>
      <c r="K210" s="330">
        <v>66.989999999999995</v>
      </c>
      <c r="L210" s="330">
        <v>62.370000000000005</v>
      </c>
      <c r="M210" s="326" t="s">
        <v>19</v>
      </c>
      <c r="N210" s="329"/>
      <c r="O210" s="328" t="s">
        <v>135</v>
      </c>
      <c r="P210" s="9" t="s">
        <v>198</v>
      </c>
      <c r="Q210" s="46" t="s">
        <v>193</v>
      </c>
    </row>
    <row r="211" spans="1:21" ht="100" customHeight="1" x14ac:dyDescent="0.35">
      <c r="A211" s="91" t="s">
        <v>13</v>
      </c>
      <c r="B211" s="40" t="s">
        <v>194</v>
      </c>
      <c r="C211" s="40" t="s">
        <v>195</v>
      </c>
      <c r="D211" s="38" t="s">
        <v>810</v>
      </c>
      <c r="E211" s="88" t="s">
        <v>196</v>
      </c>
      <c r="F211" s="9" t="s">
        <v>197</v>
      </c>
      <c r="G211" s="47">
        <v>80.850000000000009</v>
      </c>
      <c r="H211" s="47">
        <v>78.540000000000006</v>
      </c>
      <c r="I211" s="47">
        <v>70.591500000000011</v>
      </c>
      <c r="J211" s="47">
        <v>69.867000000000004</v>
      </c>
      <c r="K211" s="47">
        <v>64.680000000000007</v>
      </c>
      <c r="L211" s="47">
        <v>60.06</v>
      </c>
      <c r="M211" s="326" t="s">
        <v>19</v>
      </c>
      <c r="N211" s="329"/>
      <c r="O211" s="328" t="s">
        <v>135</v>
      </c>
      <c r="P211" s="9" t="s">
        <v>198</v>
      </c>
      <c r="Q211" s="46" t="s">
        <v>202</v>
      </c>
      <c r="S211" s="48"/>
      <c r="T211" s="48"/>
      <c r="U211" s="48"/>
    </row>
    <row r="212" spans="1:21" ht="100" customHeight="1" x14ac:dyDescent="0.35">
      <c r="A212" s="91" t="s">
        <v>13</v>
      </c>
      <c r="B212" s="40" t="s">
        <v>194</v>
      </c>
      <c r="C212" s="40" t="s">
        <v>195</v>
      </c>
      <c r="D212" s="38" t="s">
        <v>23</v>
      </c>
      <c r="E212" s="88" t="s">
        <v>196</v>
      </c>
      <c r="F212" s="9" t="s">
        <v>752</v>
      </c>
      <c r="G212" s="316">
        <v>76.5</v>
      </c>
      <c r="H212" s="316">
        <v>68.599999999999994</v>
      </c>
      <c r="I212" s="316">
        <v>66.89</v>
      </c>
      <c r="J212" s="316">
        <v>63.49</v>
      </c>
      <c r="K212" s="316">
        <v>58.91</v>
      </c>
      <c r="L212" s="316">
        <v>58.91</v>
      </c>
      <c r="M212" s="6" t="s">
        <v>19</v>
      </c>
      <c r="N212" s="59">
        <v>0</v>
      </c>
      <c r="O212" s="10" t="s">
        <v>135</v>
      </c>
      <c r="P212" s="9" t="s">
        <v>200</v>
      </c>
      <c r="Q212" s="46" t="s">
        <v>199</v>
      </c>
    </row>
    <row r="213" spans="1:21" ht="100" customHeight="1" x14ac:dyDescent="0.35">
      <c r="A213" s="91" t="s">
        <v>13</v>
      </c>
      <c r="B213" s="40" t="s">
        <v>194</v>
      </c>
      <c r="C213" s="40" t="s">
        <v>195</v>
      </c>
      <c r="D213" s="38" t="s">
        <v>819</v>
      </c>
      <c r="E213" s="88" t="s">
        <v>196</v>
      </c>
      <c r="F213" s="40" t="s">
        <v>774</v>
      </c>
      <c r="G213" s="50">
        <v>80.569499999999977</v>
      </c>
      <c r="H213" s="50">
        <v>76.264099999999999</v>
      </c>
      <c r="I213" s="50">
        <v>71.446650000000005</v>
      </c>
      <c r="J213" s="50">
        <v>66.451549999999997</v>
      </c>
      <c r="K213" s="50">
        <v>62.167050000000003</v>
      </c>
      <c r="L213" s="50">
        <v>59.711300000000001</v>
      </c>
      <c r="M213" s="6" t="s">
        <v>19</v>
      </c>
      <c r="N213" s="59">
        <v>0</v>
      </c>
      <c r="O213" s="10" t="s">
        <v>135</v>
      </c>
      <c r="P213" s="9" t="s">
        <v>800</v>
      </c>
      <c r="Q213" s="46" t="s">
        <v>201</v>
      </c>
    </row>
    <row r="214" spans="1:21" ht="100" customHeight="1" x14ac:dyDescent="0.35">
      <c r="A214" s="91" t="s">
        <v>13</v>
      </c>
      <c r="B214" s="40" t="s">
        <v>204</v>
      </c>
      <c r="C214" s="40" t="s">
        <v>195</v>
      </c>
      <c r="D214" s="38" t="s">
        <v>809</v>
      </c>
      <c r="E214" s="88" t="s">
        <v>205</v>
      </c>
      <c r="F214" s="9" t="s">
        <v>206</v>
      </c>
      <c r="G214" s="330">
        <v>110.25</v>
      </c>
      <c r="H214" s="330">
        <v>109.21050000000001</v>
      </c>
      <c r="I214" s="330">
        <v>90.667500000000004</v>
      </c>
      <c r="J214" s="330">
        <v>86.625</v>
      </c>
      <c r="K214" s="330">
        <v>85.470000000000013</v>
      </c>
      <c r="L214" s="330">
        <v>84.314999999999998</v>
      </c>
      <c r="M214" s="328">
        <v>200</v>
      </c>
      <c r="N214" s="47">
        <v>0.34</v>
      </c>
      <c r="O214" s="328" t="s">
        <v>135</v>
      </c>
      <c r="P214" s="9" t="s">
        <v>141</v>
      </c>
      <c r="Q214" s="46" t="s">
        <v>203</v>
      </c>
    </row>
    <row r="215" spans="1:21" ht="100" customHeight="1" x14ac:dyDescent="0.35">
      <c r="A215" s="91" t="s">
        <v>13</v>
      </c>
      <c r="B215" s="40" t="s">
        <v>204</v>
      </c>
      <c r="C215" s="40" t="s">
        <v>195</v>
      </c>
      <c r="D215" s="38" t="s">
        <v>810</v>
      </c>
      <c r="E215" s="88" t="s">
        <v>205</v>
      </c>
      <c r="F215" s="9" t="s">
        <v>206</v>
      </c>
      <c r="G215" s="47">
        <v>107.94</v>
      </c>
      <c r="H215" s="47">
        <v>106.90050000000001</v>
      </c>
      <c r="I215" s="47">
        <v>88.357500000000002</v>
      </c>
      <c r="J215" s="47">
        <v>84.314999999999998</v>
      </c>
      <c r="K215" s="47">
        <v>83.160000000000011</v>
      </c>
      <c r="L215" s="47">
        <v>82.004999999999995</v>
      </c>
      <c r="M215" s="328">
        <v>200</v>
      </c>
      <c r="N215" s="47">
        <v>0.35</v>
      </c>
      <c r="O215" s="328" t="s">
        <v>135</v>
      </c>
      <c r="P215" s="9" t="s">
        <v>141</v>
      </c>
      <c r="Q215" s="46" t="s">
        <v>211</v>
      </c>
    </row>
    <row r="216" spans="1:21" ht="100" customHeight="1" x14ac:dyDescent="0.35">
      <c r="A216" s="91" t="s">
        <v>13</v>
      </c>
      <c r="B216" s="40" t="s">
        <v>204</v>
      </c>
      <c r="C216" s="40" t="s">
        <v>195</v>
      </c>
      <c r="D216" s="38" t="s">
        <v>23</v>
      </c>
      <c r="E216" s="88" t="s">
        <v>205</v>
      </c>
      <c r="F216" s="9" t="s">
        <v>753</v>
      </c>
      <c r="G216" s="316">
        <v>102.76</v>
      </c>
      <c r="H216" s="316">
        <v>87.35</v>
      </c>
      <c r="I216" s="316">
        <v>82.21</v>
      </c>
      <c r="J216" s="316">
        <v>79.13</v>
      </c>
      <c r="K216" s="316">
        <v>73.989999999999995</v>
      </c>
      <c r="L216" s="316">
        <v>73.989999999999995</v>
      </c>
      <c r="M216" s="10">
        <v>200</v>
      </c>
      <c r="N216" s="47">
        <v>0.3</v>
      </c>
      <c r="O216" s="10" t="s">
        <v>135</v>
      </c>
      <c r="P216" s="9" t="s">
        <v>208</v>
      </c>
      <c r="Q216" s="46" t="s">
        <v>207</v>
      </c>
    </row>
    <row r="217" spans="1:21" ht="100" customHeight="1" x14ac:dyDescent="0.35">
      <c r="A217" s="91" t="s">
        <v>13</v>
      </c>
      <c r="B217" s="40" t="s">
        <v>204</v>
      </c>
      <c r="C217" s="40" t="s">
        <v>195</v>
      </c>
      <c r="D217" s="38" t="s">
        <v>819</v>
      </c>
      <c r="E217" s="88" t="s">
        <v>205</v>
      </c>
      <c r="F217" s="9" t="s">
        <v>210</v>
      </c>
      <c r="G217" s="50">
        <v>107.10204999999999</v>
      </c>
      <c r="H217" s="50">
        <v>103.75805</v>
      </c>
      <c r="I217" s="50">
        <v>94.290350000000004</v>
      </c>
      <c r="J217" s="50">
        <v>87.81134999999999</v>
      </c>
      <c r="K217" s="50">
        <v>83.25515</v>
      </c>
      <c r="L217" s="50">
        <v>79.514050000000012</v>
      </c>
      <c r="M217" s="10">
        <v>200</v>
      </c>
      <c r="N217" s="47">
        <v>0.23</v>
      </c>
      <c r="O217" s="10" t="s">
        <v>135</v>
      </c>
      <c r="P217" s="9" t="s">
        <v>804</v>
      </c>
      <c r="Q217" s="46" t="s">
        <v>209</v>
      </c>
    </row>
    <row r="218" spans="1:21" ht="100" customHeight="1" x14ac:dyDescent="0.35">
      <c r="A218" s="91" t="s">
        <v>13</v>
      </c>
      <c r="B218" s="40" t="s">
        <v>213</v>
      </c>
      <c r="C218" s="40" t="s">
        <v>195</v>
      </c>
      <c r="D218" s="38" t="s">
        <v>809</v>
      </c>
      <c r="E218" s="88" t="s">
        <v>214</v>
      </c>
      <c r="F218" s="9" t="s">
        <v>215</v>
      </c>
      <c r="G218" s="330">
        <v>184.8</v>
      </c>
      <c r="H218" s="330">
        <v>182.49</v>
      </c>
      <c r="I218" s="330">
        <v>150.15</v>
      </c>
      <c r="J218" s="330">
        <v>145.53</v>
      </c>
      <c r="K218" s="330">
        <v>138.6</v>
      </c>
      <c r="L218" s="330">
        <v>136.29000000000002</v>
      </c>
      <c r="M218" s="328">
        <v>200</v>
      </c>
      <c r="N218" s="47">
        <v>0.38</v>
      </c>
      <c r="O218" s="328" t="s">
        <v>135</v>
      </c>
      <c r="P218" s="9" t="s">
        <v>97</v>
      </c>
      <c r="Q218" s="46" t="s">
        <v>212</v>
      </c>
    </row>
    <row r="219" spans="1:21" ht="100" customHeight="1" x14ac:dyDescent="0.35">
      <c r="A219" s="91" t="s">
        <v>13</v>
      </c>
      <c r="B219" s="40" t="s">
        <v>213</v>
      </c>
      <c r="C219" s="40" t="s">
        <v>195</v>
      </c>
      <c r="D219" s="38" t="s">
        <v>810</v>
      </c>
      <c r="E219" s="88" t="s">
        <v>214</v>
      </c>
      <c r="F219" s="9" t="s">
        <v>215</v>
      </c>
      <c r="G219" s="47">
        <v>182.49</v>
      </c>
      <c r="H219" s="47">
        <v>180.18000000000004</v>
      </c>
      <c r="I219" s="47">
        <v>147.84000000000003</v>
      </c>
      <c r="J219" s="47">
        <v>143.22</v>
      </c>
      <c r="K219" s="47">
        <v>136.29000000000002</v>
      </c>
      <c r="L219" s="47">
        <v>133.98000000000002</v>
      </c>
      <c r="M219" s="328">
        <v>200</v>
      </c>
      <c r="N219" s="47">
        <v>0.35</v>
      </c>
      <c r="O219" s="328" t="s">
        <v>135</v>
      </c>
      <c r="P219" s="9" t="s">
        <v>97</v>
      </c>
      <c r="Q219" s="46" t="s">
        <v>220</v>
      </c>
    </row>
    <row r="220" spans="1:21" ht="100" customHeight="1" x14ac:dyDescent="0.35">
      <c r="A220" s="91" t="s">
        <v>13</v>
      </c>
      <c r="B220" s="40" t="s">
        <v>213</v>
      </c>
      <c r="C220" s="40" t="s">
        <v>195</v>
      </c>
      <c r="D220" s="38" t="s">
        <v>23</v>
      </c>
      <c r="E220" s="88" t="s">
        <v>214</v>
      </c>
      <c r="F220" s="9" t="s">
        <v>754</v>
      </c>
      <c r="G220" s="316">
        <v>147.29</v>
      </c>
      <c r="H220" s="316">
        <v>125.2</v>
      </c>
      <c r="I220" s="316">
        <v>117.83</v>
      </c>
      <c r="J220" s="316">
        <v>113.41</v>
      </c>
      <c r="K220" s="316">
        <v>106.05</v>
      </c>
      <c r="L220" s="316">
        <v>106.05</v>
      </c>
      <c r="M220" s="10">
        <v>200</v>
      </c>
      <c r="N220" s="47">
        <v>0.3</v>
      </c>
      <c r="O220" s="10" t="s">
        <v>135</v>
      </c>
      <c r="P220" s="9" t="s">
        <v>217</v>
      </c>
      <c r="Q220" s="46" t="s">
        <v>216</v>
      </c>
    </row>
    <row r="221" spans="1:21" ht="100" customHeight="1" x14ac:dyDescent="0.35">
      <c r="A221" s="91" t="s">
        <v>13</v>
      </c>
      <c r="B221" s="40" t="s">
        <v>213</v>
      </c>
      <c r="C221" s="40" t="s">
        <v>195</v>
      </c>
      <c r="D221" s="38" t="s">
        <v>819</v>
      </c>
      <c r="E221" s="88" t="s">
        <v>214</v>
      </c>
      <c r="F221" s="9" t="s">
        <v>219</v>
      </c>
      <c r="G221" s="50">
        <v>180.54464999999999</v>
      </c>
      <c r="H221" s="50">
        <v>168.01509999999999</v>
      </c>
      <c r="I221" s="50">
        <v>155.48554999999999</v>
      </c>
      <c r="J221" s="50">
        <v>148.10784999999996</v>
      </c>
      <c r="K221" s="50">
        <v>144.13685000000001</v>
      </c>
      <c r="L221" s="50">
        <v>140.12404999999998</v>
      </c>
      <c r="M221" s="10">
        <v>200</v>
      </c>
      <c r="N221" s="47">
        <v>0.3</v>
      </c>
      <c r="O221" s="10" t="s">
        <v>135</v>
      </c>
      <c r="P221" s="9" t="s">
        <v>808</v>
      </c>
      <c r="Q221" s="46" t="s">
        <v>218</v>
      </c>
    </row>
    <row r="222" spans="1:21" ht="100" customHeight="1" x14ac:dyDescent="0.35">
      <c r="A222" s="91" t="s">
        <v>222</v>
      </c>
      <c r="B222" s="40" t="s">
        <v>14</v>
      </c>
      <c r="C222" s="45" t="s">
        <v>15</v>
      </c>
      <c r="D222" s="38" t="s">
        <v>809</v>
      </c>
      <c r="E222" s="88" t="s">
        <v>223</v>
      </c>
      <c r="F222" s="9" t="s">
        <v>18</v>
      </c>
      <c r="G222" s="330">
        <v>42.567</v>
      </c>
      <c r="H222" s="330">
        <v>40.257000000000005</v>
      </c>
      <c r="I222" s="330">
        <v>32.476500000000001</v>
      </c>
      <c r="J222" s="330">
        <v>32.140500000000003</v>
      </c>
      <c r="K222" s="330">
        <v>31.584</v>
      </c>
      <c r="L222" s="330">
        <v>31.016999999999999</v>
      </c>
      <c r="M222" s="328">
        <v>200</v>
      </c>
      <c r="N222" s="47">
        <v>0.24</v>
      </c>
      <c r="O222" s="326" t="s">
        <v>20</v>
      </c>
      <c r="P222" s="9" t="s">
        <v>21</v>
      </c>
      <c r="Q222" s="46" t="s">
        <v>221</v>
      </c>
    </row>
    <row r="223" spans="1:21" ht="100" customHeight="1" x14ac:dyDescent="0.35">
      <c r="A223" s="91" t="s">
        <v>222</v>
      </c>
      <c r="B223" s="40" t="s">
        <v>14</v>
      </c>
      <c r="C223" s="45" t="s">
        <v>15</v>
      </c>
      <c r="D223" s="38" t="s">
        <v>810</v>
      </c>
      <c r="E223" s="88" t="s">
        <v>223</v>
      </c>
      <c r="F223" s="9" t="s">
        <v>18</v>
      </c>
      <c r="G223" s="47">
        <v>40.257000000000005</v>
      </c>
      <c r="H223" s="47">
        <v>37.947000000000003</v>
      </c>
      <c r="I223" s="47">
        <v>30.167307692307691</v>
      </c>
      <c r="J223" s="47">
        <v>29.834314546839298</v>
      </c>
      <c r="K223" s="47">
        <v>29.270657273419648</v>
      </c>
      <c r="L223" s="47">
        <v>28.707000000000001</v>
      </c>
      <c r="M223" s="328">
        <v>200</v>
      </c>
      <c r="N223" s="47">
        <v>0.21</v>
      </c>
      <c r="O223" s="326" t="s">
        <v>20</v>
      </c>
      <c r="P223" s="9" t="s">
        <v>21</v>
      </c>
      <c r="Q223" s="46" t="s">
        <v>228</v>
      </c>
    </row>
    <row r="224" spans="1:21" ht="100" customHeight="1" x14ac:dyDescent="0.35">
      <c r="A224" s="91" t="s">
        <v>222</v>
      </c>
      <c r="B224" s="40" t="s">
        <v>14</v>
      </c>
      <c r="C224" s="45" t="s">
        <v>15</v>
      </c>
      <c r="D224" s="38" t="s">
        <v>23</v>
      </c>
      <c r="E224" s="88" t="s">
        <v>223</v>
      </c>
      <c r="F224" s="9" t="s">
        <v>736</v>
      </c>
      <c r="G224" s="316">
        <v>42.02</v>
      </c>
      <c r="H224" s="316">
        <v>36.54</v>
      </c>
      <c r="I224" s="316">
        <v>35.619999999999997</v>
      </c>
      <c r="J224" s="316">
        <v>34.869999999999997</v>
      </c>
      <c r="K224" s="316">
        <v>32.35</v>
      </c>
      <c r="L224" s="316">
        <v>32.35</v>
      </c>
      <c r="M224" s="10">
        <v>200</v>
      </c>
      <c r="N224" s="47">
        <v>0.25</v>
      </c>
      <c r="O224" s="6" t="s">
        <v>20</v>
      </c>
      <c r="P224" s="9" t="s">
        <v>225</v>
      </c>
      <c r="Q224" s="46" t="s">
        <v>224</v>
      </c>
    </row>
    <row r="225" spans="1:18" ht="100" customHeight="1" x14ac:dyDescent="0.35">
      <c r="A225" s="91" t="s">
        <v>222</v>
      </c>
      <c r="B225" s="40" t="s">
        <v>14</v>
      </c>
      <c r="C225" s="45" t="s">
        <v>15</v>
      </c>
      <c r="D225" s="38" t="s">
        <v>819</v>
      </c>
      <c r="E225" s="88" t="s">
        <v>223</v>
      </c>
      <c r="F225" s="9" t="s">
        <v>26</v>
      </c>
      <c r="G225" s="50">
        <v>38.633649999999996</v>
      </c>
      <c r="H225" s="50">
        <v>35.707649999999994</v>
      </c>
      <c r="I225" s="50">
        <v>33.105599999999995</v>
      </c>
      <c r="J225" s="50">
        <v>31.956099999999996</v>
      </c>
      <c r="K225" s="50">
        <v>30.869299999999999</v>
      </c>
      <c r="L225" s="50">
        <v>29.751149999999996</v>
      </c>
      <c r="M225" s="55" t="s">
        <v>227</v>
      </c>
      <c r="N225" s="60">
        <v>0</v>
      </c>
      <c r="O225" s="6" t="s">
        <v>20</v>
      </c>
      <c r="P225" s="9" t="s">
        <v>794</v>
      </c>
      <c r="Q225" s="46" t="s">
        <v>226</v>
      </c>
    </row>
    <row r="226" spans="1:18" ht="100" customHeight="1" x14ac:dyDescent="0.35">
      <c r="A226" s="91" t="s">
        <v>222</v>
      </c>
      <c r="B226" s="40" t="s">
        <v>30</v>
      </c>
      <c r="C226" s="45" t="s">
        <v>15</v>
      </c>
      <c r="D226" s="38" t="s">
        <v>809</v>
      </c>
      <c r="E226" s="88" t="s">
        <v>31</v>
      </c>
      <c r="F226" s="9" t="s">
        <v>32</v>
      </c>
      <c r="G226" s="330">
        <v>43.722000000000001</v>
      </c>
      <c r="H226" s="330">
        <v>41.411999999999999</v>
      </c>
      <c r="I226" s="330">
        <v>33.369</v>
      </c>
      <c r="J226" s="330">
        <v>33.022500000000001</v>
      </c>
      <c r="K226" s="330">
        <v>32.602499999999999</v>
      </c>
      <c r="L226" s="330">
        <v>32.172000000000004</v>
      </c>
      <c r="M226" s="328">
        <v>200</v>
      </c>
      <c r="N226" s="47">
        <v>0.24</v>
      </c>
      <c r="O226" s="326" t="s">
        <v>33</v>
      </c>
      <c r="P226" s="9" t="s">
        <v>34</v>
      </c>
      <c r="Q226" s="46" t="s">
        <v>229</v>
      </c>
    </row>
    <row r="227" spans="1:18" ht="100" customHeight="1" x14ac:dyDescent="0.35">
      <c r="A227" s="91" t="s">
        <v>222</v>
      </c>
      <c r="B227" s="40" t="s">
        <v>30</v>
      </c>
      <c r="C227" s="45" t="s">
        <v>15</v>
      </c>
      <c r="D227" s="38" t="s">
        <v>810</v>
      </c>
      <c r="E227" s="88" t="s">
        <v>31</v>
      </c>
      <c r="F227" s="9" t="s">
        <v>32</v>
      </c>
      <c r="G227" s="47">
        <v>41.412000000000006</v>
      </c>
      <c r="H227" s="47">
        <v>39.102000000000004</v>
      </c>
      <c r="I227" s="47">
        <v>31.055769230769233</v>
      </c>
      <c r="J227" s="47">
        <v>30.713979436405182</v>
      </c>
      <c r="K227" s="47">
        <v>30.287989718202589</v>
      </c>
      <c r="L227" s="47">
        <v>29.861999999999998</v>
      </c>
      <c r="M227" s="328">
        <v>200</v>
      </c>
      <c r="N227" s="47">
        <v>0.21</v>
      </c>
      <c r="O227" s="326" t="s">
        <v>33</v>
      </c>
      <c r="P227" s="9" t="s">
        <v>34</v>
      </c>
      <c r="Q227" s="46" t="s">
        <v>232</v>
      </c>
    </row>
    <row r="228" spans="1:18" ht="100" customHeight="1" x14ac:dyDescent="0.35">
      <c r="A228" s="91" t="s">
        <v>222</v>
      </c>
      <c r="B228" s="40" t="s">
        <v>30</v>
      </c>
      <c r="C228" s="45" t="s">
        <v>15</v>
      </c>
      <c r="D228" s="38" t="s">
        <v>23</v>
      </c>
      <c r="E228" s="88" t="s">
        <v>31</v>
      </c>
      <c r="F228" s="9" t="s">
        <v>737</v>
      </c>
      <c r="G228" s="316">
        <v>44.42</v>
      </c>
      <c r="H228" s="316">
        <v>39.090000000000003</v>
      </c>
      <c r="I228" s="316">
        <v>38.119999999999997</v>
      </c>
      <c r="J228" s="316">
        <v>36.869999999999997</v>
      </c>
      <c r="K228" s="316">
        <v>34.200000000000003</v>
      </c>
      <c r="L228" s="316">
        <v>34.200000000000003</v>
      </c>
      <c r="M228" s="10">
        <v>200</v>
      </c>
      <c r="N228" s="47">
        <v>0.25</v>
      </c>
      <c r="O228" s="6" t="s">
        <v>33</v>
      </c>
      <c r="P228" s="9" t="s">
        <v>36</v>
      </c>
      <c r="Q228" s="46" t="s">
        <v>230</v>
      </c>
    </row>
    <row r="229" spans="1:18" ht="100" customHeight="1" x14ac:dyDescent="0.35">
      <c r="A229" s="91" t="s">
        <v>222</v>
      </c>
      <c r="B229" s="40" t="s">
        <v>30</v>
      </c>
      <c r="C229" s="45" t="s">
        <v>15</v>
      </c>
      <c r="D229" s="38" t="s">
        <v>819</v>
      </c>
      <c r="E229" s="88" t="s">
        <v>31</v>
      </c>
      <c r="F229" s="9" t="s">
        <v>772</v>
      </c>
      <c r="G229" s="50">
        <v>39.250200000000007</v>
      </c>
      <c r="H229" s="50">
        <v>36.261499999999998</v>
      </c>
      <c r="I229" s="50">
        <v>33.617650000000005</v>
      </c>
      <c r="J229" s="50">
        <v>32.457699999999996</v>
      </c>
      <c r="K229" s="50">
        <v>31.349999999999998</v>
      </c>
      <c r="L229" s="50">
        <v>30.221399999999999</v>
      </c>
      <c r="M229" s="55" t="s">
        <v>227</v>
      </c>
      <c r="N229" s="60">
        <v>0</v>
      </c>
      <c r="O229" s="6" t="s">
        <v>33</v>
      </c>
      <c r="P229" s="9" t="s">
        <v>795</v>
      </c>
      <c r="Q229" s="46" t="s">
        <v>231</v>
      </c>
    </row>
    <row r="230" spans="1:18" ht="100" customHeight="1" x14ac:dyDescent="0.35">
      <c r="A230" s="91" t="s">
        <v>222</v>
      </c>
      <c r="B230" s="40" t="s">
        <v>40</v>
      </c>
      <c r="C230" s="45" t="s">
        <v>15</v>
      </c>
      <c r="D230" s="38" t="s">
        <v>809</v>
      </c>
      <c r="E230" s="88" t="s">
        <v>41</v>
      </c>
      <c r="F230" s="9" t="s">
        <v>42</v>
      </c>
      <c r="G230" s="330">
        <v>47.355000000000004</v>
      </c>
      <c r="H230" s="330">
        <v>43.994999999999997</v>
      </c>
      <c r="I230" s="330">
        <v>36.161999999999999</v>
      </c>
      <c r="J230" s="330">
        <v>35.794500000000006</v>
      </c>
      <c r="K230" s="330">
        <v>34.775999999999996</v>
      </c>
      <c r="L230" s="330">
        <v>34.429499999999997</v>
      </c>
      <c r="M230" s="328">
        <v>200</v>
      </c>
      <c r="N230" s="47">
        <v>0.25</v>
      </c>
      <c r="O230" s="326" t="s">
        <v>43</v>
      </c>
      <c r="P230" s="9" t="s">
        <v>44</v>
      </c>
      <c r="Q230" s="46" t="s">
        <v>233</v>
      </c>
    </row>
    <row r="231" spans="1:18" ht="100" customHeight="1" x14ac:dyDescent="0.35">
      <c r="A231" s="91" t="s">
        <v>222</v>
      </c>
      <c r="B231" s="40" t="s">
        <v>40</v>
      </c>
      <c r="C231" s="45" t="s">
        <v>15</v>
      </c>
      <c r="D231" s="38" t="s">
        <v>810</v>
      </c>
      <c r="E231" s="88" t="s">
        <v>41</v>
      </c>
      <c r="F231" s="9" t="s">
        <v>42</v>
      </c>
      <c r="G231" s="47">
        <v>45.045000000000009</v>
      </c>
      <c r="H231" s="47">
        <v>41.685000000000002</v>
      </c>
      <c r="I231" s="47">
        <v>33.85038461538462</v>
      </c>
      <c r="J231" s="47">
        <v>33.480925361766943</v>
      </c>
      <c r="K231" s="47">
        <v>32.466000000000001</v>
      </c>
      <c r="L231" s="47">
        <v>32.119500000000002</v>
      </c>
      <c r="M231" s="328">
        <v>200</v>
      </c>
      <c r="N231" s="47">
        <v>0.21</v>
      </c>
      <c r="O231" s="326" t="s">
        <v>43</v>
      </c>
      <c r="P231" s="9" t="s">
        <v>44</v>
      </c>
      <c r="Q231" s="46" t="s">
        <v>236</v>
      </c>
    </row>
    <row r="232" spans="1:18" ht="100" customHeight="1" x14ac:dyDescent="0.35">
      <c r="A232" s="91" t="s">
        <v>222</v>
      </c>
      <c r="B232" s="40" t="s">
        <v>40</v>
      </c>
      <c r="C232" s="45" t="s">
        <v>15</v>
      </c>
      <c r="D232" s="38" t="s">
        <v>23</v>
      </c>
      <c r="E232" s="88" t="s">
        <v>41</v>
      </c>
      <c r="F232" s="9" t="s">
        <v>738</v>
      </c>
      <c r="G232" s="316">
        <v>44.42</v>
      </c>
      <c r="H232" s="316">
        <v>39.090000000000003</v>
      </c>
      <c r="I232" s="316">
        <v>38.119999999999997</v>
      </c>
      <c r="J232" s="316">
        <v>36.869999999999997</v>
      </c>
      <c r="K232" s="316">
        <v>34.200000000000003</v>
      </c>
      <c r="L232" s="316">
        <v>34.200000000000003</v>
      </c>
      <c r="M232" s="10">
        <v>200</v>
      </c>
      <c r="N232" s="47">
        <v>0.25</v>
      </c>
      <c r="O232" s="6" t="s">
        <v>43</v>
      </c>
      <c r="P232" s="9" t="s">
        <v>46</v>
      </c>
      <c r="Q232" s="46" t="s">
        <v>234</v>
      </c>
    </row>
    <row r="233" spans="1:18" ht="100" customHeight="1" x14ac:dyDescent="0.35">
      <c r="A233" s="91" t="s">
        <v>222</v>
      </c>
      <c r="B233" s="40" t="s">
        <v>40</v>
      </c>
      <c r="C233" s="45" t="s">
        <v>15</v>
      </c>
      <c r="D233" s="38" t="s">
        <v>819</v>
      </c>
      <c r="E233" s="88" t="s">
        <v>41</v>
      </c>
      <c r="F233" s="40" t="s">
        <v>773</v>
      </c>
      <c r="G233" s="50">
        <v>43.597399999999993</v>
      </c>
      <c r="H233" s="50">
        <v>41.914949999999997</v>
      </c>
      <c r="I233" s="50">
        <v>38.811299999999996</v>
      </c>
      <c r="J233" s="50">
        <v>35.644949999999994</v>
      </c>
      <c r="K233" s="50">
        <v>33.199649999999998</v>
      </c>
      <c r="L233" s="50">
        <v>31.726199999999999</v>
      </c>
      <c r="M233" s="55" t="s">
        <v>227</v>
      </c>
      <c r="N233" s="60">
        <v>0</v>
      </c>
      <c r="O233" s="6" t="s">
        <v>43</v>
      </c>
      <c r="P233" s="9" t="s">
        <v>102</v>
      </c>
      <c r="Q233" s="46" t="s">
        <v>235</v>
      </c>
    </row>
    <row r="234" spans="1:18" ht="100" customHeight="1" x14ac:dyDescent="0.35">
      <c r="A234" s="91" t="s">
        <v>222</v>
      </c>
      <c r="B234" s="40" t="s">
        <v>50</v>
      </c>
      <c r="C234" s="45" t="s">
        <v>15</v>
      </c>
      <c r="D234" s="38" t="s">
        <v>809</v>
      </c>
      <c r="E234" s="88" t="s">
        <v>51</v>
      </c>
      <c r="F234" s="9" t="s">
        <v>52</v>
      </c>
      <c r="G234" s="330">
        <v>51.975000000000001</v>
      </c>
      <c r="H234" s="330">
        <v>50.82</v>
      </c>
      <c r="I234" s="330">
        <v>39.710999999999999</v>
      </c>
      <c r="J234" s="330">
        <v>39.311999999999998</v>
      </c>
      <c r="K234" s="330">
        <v>39.291000000000004</v>
      </c>
      <c r="L234" s="330">
        <v>39.270000000000003</v>
      </c>
      <c r="M234" s="328">
        <v>200</v>
      </c>
      <c r="N234" s="47">
        <v>0.25</v>
      </c>
      <c r="O234" s="326" t="s">
        <v>53</v>
      </c>
      <c r="P234" s="9" t="s">
        <v>54</v>
      </c>
      <c r="Q234" s="46" t="s">
        <v>237</v>
      </c>
    </row>
    <row r="235" spans="1:18" ht="100" customHeight="1" x14ac:dyDescent="0.35">
      <c r="A235" s="91" t="s">
        <v>222</v>
      </c>
      <c r="B235" s="40" t="s">
        <v>50</v>
      </c>
      <c r="C235" s="45" t="s">
        <v>15</v>
      </c>
      <c r="D235" s="38" t="s">
        <v>810</v>
      </c>
      <c r="E235" s="88" t="s">
        <v>51</v>
      </c>
      <c r="F235" s="9" t="s">
        <v>52</v>
      </c>
      <c r="G235" s="47">
        <v>49.665000000000006</v>
      </c>
      <c r="H235" s="47">
        <v>48.510000000000005</v>
      </c>
      <c r="I235" s="47">
        <v>37.404230769230772</v>
      </c>
      <c r="J235" s="47">
        <v>36.999584920030465</v>
      </c>
      <c r="K235" s="47">
        <v>36.979792460015233</v>
      </c>
      <c r="L235" s="47">
        <v>36.960000000000008</v>
      </c>
      <c r="M235" s="328">
        <v>200</v>
      </c>
      <c r="N235" s="47">
        <v>0.21</v>
      </c>
      <c r="O235" s="326" t="s">
        <v>53</v>
      </c>
      <c r="P235" s="9" t="s">
        <v>54</v>
      </c>
      <c r="Q235" s="46" t="s">
        <v>240</v>
      </c>
      <c r="R235" s="51"/>
    </row>
    <row r="236" spans="1:18" ht="100" customHeight="1" x14ac:dyDescent="0.35">
      <c r="A236" s="91" t="s">
        <v>222</v>
      </c>
      <c r="B236" s="40" t="s">
        <v>50</v>
      </c>
      <c r="C236" s="45" t="s">
        <v>15</v>
      </c>
      <c r="D236" s="38" t="s">
        <v>23</v>
      </c>
      <c r="E236" s="88" t="s">
        <v>51</v>
      </c>
      <c r="F236" s="9" t="s">
        <v>738</v>
      </c>
      <c r="G236" s="316">
        <v>47.04</v>
      </c>
      <c r="H236" s="316">
        <v>41.05</v>
      </c>
      <c r="I236" s="316">
        <v>40.03</v>
      </c>
      <c r="J236" s="316">
        <v>39.049999999999997</v>
      </c>
      <c r="K236" s="316">
        <v>36.22</v>
      </c>
      <c r="L236" s="316">
        <v>36.22</v>
      </c>
      <c r="M236" s="10">
        <v>200</v>
      </c>
      <c r="N236" s="47">
        <v>0.25</v>
      </c>
      <c r="O236" s="6" t="s">
        <v>53</v>
      </c>
      <c r="P236" s="9" t="s">
        <v>56</v>
      </c>
      <c r="Q236" s="46" t="s">
        <v>238</v>
      </c>
    </row>
    <row r="237" spans="1:18" ht="100" customHeight="1" x14ac:dyDescent="0.35">
      <c r="A237" s="91" t="s">
        <v>222</v>
      </c>
      <c r="B237" s="40" t="s">
        <v>50</v>
      </c>
      <c r="C237" s="45" t="s">
        <v>15</v>
      </c>
      <c r="D237" s="38" t="s">
        <v>819</v>
      </c>
      <c r="E237" s="88" t="s">
        <v>51</v>
      </c>
      <c r="F237" s="9" t="s">
        <v>58</v>
      </c>
      <c r="G237" s="50">
        <v>47.902799999999999</v>
      </c>
      <c r="H237" s="50">
        <v>45.42615</v>
      </c>
      <c r="I237" s="50">
        <v>42.33</v>
      </c>
      <c r="J237" s="50">
        <v>40.18</v>
      </c>
      <c r="K237" s="50">
        <v>38.71725</v>
      </c>
      <c r="L237" s="50">
        <v>35.676300000000005</v>
      </c>
      <c r="M237" s="55" t="s">
        <v>227</v>
      </c>
      <c r="N237" s="60">
        <v>0</v>
      </c>
      <c r="O237" s="6" t="s">
        <v>53</v>
      </c>
      <c r="P237" s="9" t="s">
        <v>796</v>
      </c>
      <c r="Q237" s="46" t="s">
        <v>239</v>
      </c>
    </row>
    <row r="238" spans="1:18" ht="100" customHeight="1" x14ac:dyDescent="0.35">
      <c r="A238" s="91" t="s">
        <v>222</v>
      </c>
      <c r="B238" s="40" t="s">
        <v>61</v>
      </c>
      <c r="C238" s="45" t="s">
        <v>15</v>
      </c>
      <c r="D238" s="38" t="s">
        <v>809</v>
      </c>
      <c r="E238" s="88" t="s">
        <v>62</v>
      </c>
      <c r="F238" s="9" t="s">
        <v>63</v>
      </c>
      <c r="G238" s="330">
        <v>62.370000000000005</v>
      </c>
      <c r="H238" s="330">
        <v>61.32</v>
      </c>
      <c r="I238" s="330">
        <v>47.711999999999996</v>
      </c>
      <c r="J238" s="330">
        <v>47.460000000000008</v>
      </c>
      <c r="K238" s="330">
        <v>47.302500000000002</v>
      </c>
      <c r="L238" s="330">
        <v>48.195</v>
      </c>
      <c r="M238" s="328">
        <v>200</v>
      </c>
      <c r="N238" s="47">
        <v>0.27</v>
      </c>
      <c r="O238" s="326" t="s">
        <v>64</v>
      </c>
      <c r="P238" s="9" t="s">
        <v>65</v>
      </c>
      <c r="Q238" s="46" t="s">
        <v>241</v>
      </c>
    </row>
    <row r="239" spans="1:18" ht="100" customHeight="1" x14ac:dyDescent="0.35">
      <c r="A239" s="91" t="s">
        <v>222</v>
      </c>
      <c r="B239" s="40" t="s">
        <v>61</v>
      </c>
      <c r="C239" s="45" t="s">
        <v>15</v>
      </c>
      <c r="D239" s="38" t="s">
        <v>810</v>
      </c>
      <c r="E239" s="88" t="s">
        <v>62</v>
      </c>
      <c r="F239" s="9" t="s">
        <v>63</v>
      </c>
      <c r="G239" s="47">
        <v>60.06</v>
      </c>
      <c r="H239" s="47">
        <v>59.010000000000005</v>
      </c>
      <c r="I239" s="47">
        <v>45.400384615384624</v>
      </c>
      <c r="J239" s="47">
        <v>45.15</v>
      </c>
      <c r="K239" s="47">
        <v>44.992500000000007</v>
      </c>
      <c r="L239" s="47">
        <v>45.885000000000005</v>
      </c>
      <c r="M239" s="328">
        <v>200</v>
      </c>
      <c r="N239" s="47">
        <v>0.21</v>
      </c>
      <c r="O239" s="326" t="s">
        <v>64</v>
      </c>
      <c r="P239" s="9" t="s">
        <v>65</v>
      </c>
      <c r="Q239" s="46" t="s">
        <v>244</v>
      </c>
    </row>
    <row r="240" spans="1:18" ht="100" customHeight="1" x14ac:dyDescent="0.35">
      <c r="A240" s="91" t="s">
        <v>222</v>
      </c>
      <c r="B240" s="40" t="s">
        <v>61</v>
      </c>
      <c r="C240" s="45" t="s">
        <v>15</v>
      </c>
      <c r="D240" s="38" t="s">
        <v>23</v>
      </c>
      <c r="E240" s="88" t="s">
        <v>62</v>
      </c>
      <c r="F240" s="9" t="s">
        <v>739</v>
      </c>
      <c r="G240" s="316">
        <v>62.91</v>
      </c>
      <c r="H240" s="316">
        <v>50.56</v>
      </c>
      <c r="I240" s="316">
        <v>49.33</v>
      </c>
      <c r="J240" s="316">
        <v>48.71</v>
      </c>
      <c r="K240" s="316">
        <v>46.84</v>
      </c>
      <c r="L240" s="316">
        <v>46.84</v>
      </c>
      <c r="M240" s="10">
        <v>200</v>
      </c>
      <c r="N240" s="47">
        <v>0.25</v>
      </c>
      <c r="O240" s="6" t="s">
        <v>64</v>
      </c>
      <c r="P240" s="9" t="s">
        <v>67</v>
      </c>
      <c r="Q240" s="46" t="s">
        <v>242</v>
      </c>
    </row>
    <row r="241" spans="1:18" ht="100" customHeight="1" x14ac:dyDescent="0.35">
      <c r="A241" s="91" t="s">
        <v>222</v>
      </c>
      <c r="B241" s="40" t="s">
        <v>61</v>
      </c>
      <c r="C241" s="45" t="s">
        <v>15</v>
      </c>
      <c r="D241" s="38" t="s">
        <v>819</v>
      </c>
      <c r="E241" s="88" t="s">
        <v>62</v>
      </c>
      <c r="F241" s="9" t="s">
        <v>69</v>
      </c>
      <c r="G241" s="50">
        <v>60.505499999999998</v>
      </c>
      <c r="H241" s="50">
        <v>58.342349999999996</v>
      </c>
      <c r="I241" s="50">
        <v>52.751599999999989</v>
      </c>
      <c r="J241" s="50">
        <v>50.306299999999993</v>
      </c>
      <c r="K241" s="50">
        <v>49.397149999999996</v>
      </c>
      <c r="L241" s="50">
        <v>47.672899999999991</v>
      </c>
      <c r="M241" s="55" t="s">
        <v>227</v>
      </c>
      <c r="N241" s="60">
        <v>0</v>
      </c>
      <c r="O241" s="6" t="s">
        <v>64</v>
      </c>
      <c r="P241" s="9" t="s">
        <v>806</v>
      </c>
      <c r="Q241" s="46" t="s">
        <v>243</v>
      </c>
    </row>
    <row r="242" spans="1:18" ht="100" customHeight="1" x14ac:dyDescent="0.35">
      <c r="A242" s="91" t="s">
        <v>222</v>
      </c>
      <c r="B242" s="40" t="s">
        <v>72</v>
      </c>
      <c r="C242" s="45" t="s">
        <v>15</v>
      </c>
      <c r="D242" s="38" t="s">
        <v>809</v>
      </c>
      <c r="E242" s="88" t="s">
        <v>73</v>
      </c>
      <c r="F242" s="9" t="s">
        <v>74</v>
      </c>
      <c r="G242" s="330">
        <v>55.167000000000002</v>
      </c>
      <c r="H242" s="330">
        <v>54.096000000000004</v>
      </c>
      <c r="I242" s="330">
        <v>42.167999999999999</v>
      </c>
      <c r="J242" s="330">
        <v>41.737500000000004</v>
      </c>
      <c r="K242" s="330">
        <v>41.086500000000001</v>
      </c>
      <c r="L242" s="330">
        <v>40.425000000000004</v>
      </c>
      <c r="M242" s="328">
        <v>200</v>
      </c>
      <c r="N242" s="47">
        <v>0.27</v>
      </c>
      <c r="O242" s="326" t="s">
        <v>75</v>
      </c>
      <c r="P242" s="9" t="s">
        <v>76</v>
      </c>
      <c r="Q242" s="46" t="s">
        <v>245</v>
      </c>
    </row>
    <row r="243" spans="1:18" ht="100" customHeight="1" x14ac:dyDescent="0.35">
      <c r="A243" s="91" t="s">
        <v>222</v>
      </c>
      <c r="B243" s="40" t="s">
        <v>72</v>
      </c>
      <c r="C243" s="45" t="s">
        <v>15</v>
      </c>
      <c r="D243" s="38" t="s">
        <v>810</v>
      </c>
      <c r="E243" s="88" t="s">
        <v>73</v>
      </c>
      <c r="F243" s="9" t="s">
        <v>74</v>
      </c>
      <c r="G243" s="47">
        <v>52.857000000000006</v>
      </c>
      <c r="H243" s="47">
        <v>51.786000000000001</v>
      </c>
      <c r="I243" s="47">
        <v>39.859615384615381</v>
      </c>
      <c r="J243" s="47">
        <v>39.430658796648899</v>
      </c>
      <c r="K243" s="47">
        <v>38.772829398324454</v>
      </c>
      <c r="L243" s="47">
        <v>38.115000000000009</v>
      </c>
      <c r="M243" s="328">
        <v>200</v>
      </c>
      <c r="N243" s="47">
        <v>0.21</v>
      </c>
      <c r="O243" s="326" t="s">
        <v>75</v>
      </c>
      <c r="P243" s="9" t="s">
        <v>76</v>
      </c>
      <c r="Q243" s="46" t="s">
        <v>248</v>
      </c>
    </row>
    <row r="244" spans="1:18" ht="100" customHeight="1" x14ac:dyDescent="0.35">
      <c r="A244" s="91" t="s">
        <v>222</v>
      </c>
      <c r="B244" s="40" t="s">
        <v>72</v>
      </c>
      <c r="C244" s="45" t="s">
        <v>15</v>
      </c>
      <c r="D244" s="38" t="s">
        <v>23</v>
      </c>
      <c r="E244" s="88" t="s">
        <v>73</v>
      </c>
      <c r="F244" s="9" t="s">
        <v>740</v>
      </c>
      <c r="G244" s="316">
        <v>48.07</v>
      </c>
      <c r="H244" s="316">
        <v>42.69</v>
      </c>
      <c r="I244" s="316">
        <v>41.63</v>
      </c>
      <c r="J244" s="316">
        <v>39.89</v>
      </c>
      <c r="K244" s="316">
        <v>37.020000000000003</v>
      </c>
      <c r="L244" s="316">
        <v>37.020000000000003</v>
      </c>
      <c r="M244" s="10">
        <v>200</v>
      </c>
      <c r="N244" s="47">
        <v>0.25</v>
      </c>
      <c r="O244" s="6" t="s">
        <v>75</v>
      </c>
      <c r="P244" s="9" t="s">
        <v>78</v>
      </c>
      <c r="Q244" s="46" t="s">
        <v>246</v>
      </c>
    </row>
    <row r="245" spans="1:18" ht="197.25" customHeight="1" x14ac:dyDescent="0.35">
      <c r="A245" s="91" t="s">
        <v>222</v>
      </c>
      <c r="B245" s="40" t="s">
        <v>72</v>
      </c>
      <c r="C245" s="45" t="s">
        <v>15</v>
      </c>
      <c r="D245" s="38" t="s">
        <v>819</v>
      </c>
      <c r="E245" s="88" t="s">
        <v>73</v>
      </c>
      <c r="F245" s="9" t="s">
        <v>80</v>
      </c>
      <c r="G245" s="50">
        <v>50.16</v>
      </c>
      <c r="H245" s="50">
        <v>48.352150000000002</v>
      </c>
      <c r="I245" s="50">
        <v>43.701899999999995</v>
      </c>
      <c r="J245" s="50">
        <v>41.664149999999992</v>
      </c>
      <c r="K245" s="50">
        <v>40.89085</v>
      </c>
      <c r="L245" s="50">
        <v>39.459199999999996</v>
      </c>
      <c r="M245" s="55" t="s">
        <v>227</v>
      </c>
      <c r="N245" s="60">
        <v>0</v>
      </c>
      <c r="O245" s="6" t="s">
        <v>75</v>
      </c>
      <c r="P245" s="9" t="s">
        <v>798</v>
      </c>
      <c r="Q245" s="46" t="s">
        <v>247</v>
      </c>
    </row>
    <row r="246" spans="1:18" ht="197.25" customHeight="1" x14ac:dyDescent="0.35">
      <c r="A246" s="51"/>
      <c r="E246" s="52"/>
      <c r="N246" s="61"/>
      <c r="P246" s="53"/>
      <c r="R246" s="51"/>
    </row>
    <row r="247" spans="1:18" ht="197.25" customHeight="1" x14ac:dyDescent="0.35">
      <c r="A247" s="51"/>
      <c r="E247" s="52"/>
      <c r="N247" s="61"/>
      <c r="P247" s="53"/>
      <c r="R247" s="51"/>
    </row>
    <row r="248" spans="1:18" ht="197.25" customHeight="1" x14ac:dyDescent="0.35">
      <c r="E248" s="54"/>
      <c r="R248" s="51"/>
    </row>
    <row r="249" spans="1:18" ht="197.25" customHeight="1" x14ac:dyDescent="0.35">
      <c r="E249" s="54"/>
      <c r="R249" s="51"/>
    </row>
    <row r="250" spans="1:18" ht="197.25" customHeight="1" x14ac:dyDescent="0.35">
      <c r="E250" s="54"/>
    </row>
    <row r="251" spans="1:18" ht="197.25" customHeight="1" x14ac:dyDescent="0.35">
      <c r="A251" s="51"/>
      <c r="E251" s="52"/>
      <c r="N251" s="61"/>
      <c r="P251" s="53"/>
    </row>
    <row r="252" spans="1:18" ht="197.25" customHeight="1" x14ac:dyDescent="0.35">
      <c r="A252" s="51"/>
      <c r="E252" s="52"/>
      <c r="N252" s="61"/>
      <c r="P252" s="53"/>
    </row>
    <row r="253" spans="1:18" ht="197.25" customHeight="1" x14ac:dyDescent="0.35">
      <c r="A253" s="51"/>
      <c r="E253" s="52"/>
      <c r="N253" s="61"/>
      <c r="P253" s="53"/>
      <c r="R253" s="51"/>
    </row>
    <row r="254" spans="1:18" ht="197.25" customHeight="1" x14ac:dyDescent="0.35">
      <c r="A254" s="51"/>
      <c r="E254" s="52"/>
      <c r="N254" s="61"/>
      <c r="P254" s="53"/>
      <c r="R254" s="51"/>
    </row>
    <row r="255" spans="1:18" ht="197.25" customHeight="1" x14ac:dyDescent="0.35">
      <c r="A255" s="51"/>
      <c r="E255" s="52"/>
      <c r="N255" s="61"/>
      <c r="P255" s="53"/>
      <c r="R255" s="51"/>
    </row>
    <row r="256" spans="1:18" ht="197.25" customHeight="1" x14ac:dyDescent="0.35">
      <c r="A256" s="51"/>
      <c r="E256" s="52"/>
      <c r="N256" s="61"/>
      <c r="P256" s="53"/>
      <c r="R256" s="51"/>
    </row>
  </sheetData>
  <autoFilter ref="A2:U245" xr:uid="{00000000-0001-0000-0100-000000000000}"/>
  <sortState xmlns:xlrd2="http://schemas.microsoft.com/office/spreadsheetml/2017/richdata2" ref="A3:U245">
    <sortCondition ref="D3:D245"/>
    <sortCondition ref="C3:C245"/>
    <sortCondition ref="A3:A245"/>
  </sortState>
  <mergeCells count="1">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45"/>
  <sheetViews>
    <sheetView topLeftCell="E10" zoomScale="70" zoomScaleNormal="70" workbookViewId="0">
      <selection activeCell="K4" sqref="K4"/>
    </sheetView>
  </sheetViews>
  <sheetFormatPr defaultColWidth="118.453125" defaultRowHeight="100" customHeight="1" x14ac:dyDescent="0.35"/>
  <cols>
    <col min="1" max="1" width="25.81640625" style="2" customWidth="1"/>
    <col min="2" max="2" width="19.1796875" style="40" customWidth="1"/>
    <col min="3" max="3" width="19.26953125" style="2" customWidth="1"/>
    <col min="4" max="4" width="40" style="40" customWidth="1"/>
    <col min="5" max="5" width="46" style="2" customWidth="1"/>
    <col min="6" max="6" width="30.26953125" style="2" customWidth="1"/>
    <col min="7" max="7" width="19.1796875" style="58" customWidth="1"/>
    <col min="8" max="8" width="19.1796875" style="62" customWidth="1"/>
    <col min="9" max="12" width="19.26953125" style="62" customWidth="1"/>
    <col min="13" max="13" width="18.7265625" style="2" customWidth="1"/>
    <col min="14" max="14" width="19.1796875" style="62" customWidth="1"/>
    <col min="15" max="15" width="19.1796875" style="2" customWidth="1"/>
    <col min="16" max="16" width="17.7265625" style="2" customWidth="1"/>
    <col min="17" max="17" width="18.7265625" style="2" customWidth="1"/>
    <col min="18" max="18" width="28.54296875" style="2" hidden="1" customWidth="1"/>
    <col min="19" max="20" width="30.7265625" style="2" customWidth="1"/>
    <col min="21" max="16384" width="118.453125" style="2"/>
  </cols>
  <sheetData>
    <row r="1" spans="1:20" s="95" customFormat="1" ht="186.75" customHeight="1" x14ac:dyDescent="0.35">
      <c r="A1" s="378" t="s">
        <v>662</v>
      </c>
      <c r="B1" s="378"/>
      <c r="C1" s="378"/>
      <c r="D1" s="378"/>
      <c r="E1" s="378"/>
      <c r="F1" s="378"/>
      <c r="G1" s="96"/>
      <c r="H1" s="97"/>
      <c r="I1" s="97"/>
      <c r="J1" s="97"/>
      <c r="K1" s="97"/>
      <c r="L1" s="97"/>
      <c r="N1" s="97"/>
      <c r="T1" s="98"/>
    </row>
    <row r="2" spans="1:20" s="42" customFormat="1" ht="109.5" customHeight="1" thickBot="1" x14ac:dyDescent="0.4">
      <c r="A2" s="93" t="s">
        <v>0</v>
      </c>
      <c r="B2" s="93" t="s">
        <v>1</v>
      </c>
      <c r="C2" s="93" t="s">
        <v>2</v>
      </c>
      <c r="D2" s="93" t="s">
        <v>3</v>
      </c>
      <c r="E2" s="93" t="s">
        <v>4</v>
      </c>
      <c r="F2" s="93" t="s">
        <v>5</v>
      </c>
      <c r="G2" s="94" t="s">
        <v>761</v>
      </c>
      <c r="H2" s="94" t="s">
        <v>762</v>
      </c>
      <c r="I2" s="94" t="s">
        <v>763</v>
      </c>
      <c r="J2" s="94" t="s">
        <v>764</v>
      </c>
      <c r="K2" s="94" t="s">
        <v>765</v>
      </c>
      <c r="L2" s="94" t="s">
        <v>766</v>
      </c>
      <c r="M2" s="93" t="s">
        <v>6</v>
      </c>
      <c r="N2" s="94" t="s">
        <v>7</v>
      </c>
      <c r="O2" s="93" t="s">
        <v>8</v>
      </c>
      <c r="P2" s="93" t="s">
        <v>9</v>
      </c>
      <c r="Q2" s="93" t="s">
        <v>10</v>
      </c>
      <c r="R2" s="99" t="s">
        <v>11</v>
      </c>
    </row>
    <row r="3" spans="1:20" ht="100" customHeight="1" x14ac:dyDescent="0.35">
      <c r="A3" s="285" t="s">
        <v>13</v>
      </c>
      <c r="B3" s="92" t="s">
        <v>14</v>
      </c>
      <c r="C3" s="43" t="s">
        <v>15</v>
      </c>
      <c r="D3" s="339" t="s">
        <v>811</v>
      </c>
      <c r="E3" s="44" t="s">
        <v>17</v>
      </c>
      <c r="F3" s="92" t="s">
        <v>18</v>
      </c>
      <c r="G3" s="322">
        <v>46.032000000000004</v>
      </c>
      <c r="H3" s="322">
        <v>43.722000000000001</v>
      </c>
      <c r="I3" s="322">
        <v>35.941499999999998</v>
      </c>
      <c r="J3" s="322">
        <v>35.605499999999999</v>
      </c>
      <c r="K3" s="322">
        <v>35.049000000000007</v>
      </c>
      <c r="L3" s="322">
        <v>34.482000000000006</v>
      </c>
      <c r="M3" s="323" t="s">
        <v>19</v>
      </c>
      <c r="N3" s="322">
        <v>0</v>
      </c>
      <c r="O3" s="324">
        <v>550</v>
      </c>
      <c r="P3" s="323" t="s">
        <v>20</v>
      </c>
      <c r="Q3" s="42" t="s">
        <v>21</v>
      </c>
      <c r="R3" s="41" t="s">
        <v>12</v>
      </c>
    </row>
    <row r="4" spans="1:20" ht="100" customHeight="1" x14ac:dyDescent="0.35">
      <c r="A4" s="286" t="s">
        <v>13</v>
      </c>
      <c r="B4" s="40" t="s">
        <v>30</v>
      </c>
      <c r="C4" s="3" t="s">
        <v>15</v>
      </c>
      <c r="D4" s="49" t="s">
        <v>811</v>
      </c>
      <c r="E4" s="4" t="s">
        <v>31</v>
      </c>
      <c r="F4" s="40" t="s">
        <v>32</v>
      </c>
      <c r="G4" s="325">
        <v>47.186999999999998</v>
      </c>
      <c r="H4" s="325">
        <v>44.877000000000002</v>
      </c>
      <c r="I4" s="325">
        <v>36.834000000000003</v>
      </c>
      <c r="J4" s="325">
        <v>36.487500000000004</v>
      </c>
      <c r="K4" s="325">
        <v>36.067500000000003</v>
      </c>
      <c r="L4" s="325">
        <v>35.637</v>
      </c>
      <c r="M4" s="326" t="s">
        <v>19</v>
      </c>
      <c r="N4" s="325">
        <v>0</v>
      </c>
      <c r="O4" s="327">
        <v>550</v>
      </c>
      <c r="P4" s="326" t="s">
        <v>33</v>
      </c>
      <c r="Q4" s="2" t="s">
        <v>34</v>
      </c>
      <c r="R4" s="37" t="s">
        <v>27</v>
      </c>
    </row>
    <row r="5" spans="1:20" ht="100" customHeight="1" x14ac:dyDescent="0.35">
      <c r="A5" s="286" t="s">
        <v>13</v>
      </c>
      <c r="B5" s="40" t="s">
        <v>14</v>
      </c>
      <c r="C5" s="3" t="s">
        <v>15</v>
      </c>
      <c r="D5" s="38" t="s">
        <v>23</v>
      </c>
      <c r="E5" s="4" t="s">
        <v>17</v>
      </c>
      <c r="F5" s="9" t="s">
        <v>736</v>
      </c>
      <c r="G5" s="318">
        <v>43.16</v>
      </c>
      <c r="H5" s="318">
        <v>37.68</v>
      </c>
      <c r="I5" s="318">
        <v>36.770000000000003</v>
      </c>
      <c r="J5" s="318">
        <v>36.01</v>
      </c>
      <c r="K5" s="318">
        <v>33.5</v>
      </c>
      <c r="L5" s="318">
        <v>33.5</v>
      </c>
      <c r="M5" s="6" t="s">
        <v>19</v>
      </c>
      <c r="N5" s="59">
        <v>0</v>
      </c>
      <c r="O5" s="7">
        <v>550</v>
      </c>
      <c r="P5" s="6" t="s">
        <v>20</v>
      </c>
      <c r="Q5" s="5" t="s">
        <v>24</v>
      </c>
      <c r="R5" s="37" t="s">
        <v>22</v>
      </c>
    </row>
    <row r="6" spans="1:20" ht="100" customHeight="1" x14ac:dyDescent="0.35">
      <c r="A6" s="286" t="s">
        <v>13</v>
      </c>
      <c r="B6" s="40" t="s">
        <v>14</v>
      </c>
      <c r="C6" s="3" t="s">
        <v>15</v>
      </c>
      <c r="D6" s="38" t="s">
        <v>818</v>
      </c>
      <c r="E6" s="4" t="s">
        <v>17</v>
      </c>
      <c r="F6" s="9" t="s">
        <v>26</v>
      </c>
      <c r="G6" s="13">
        <v>40.21</v>
      </c>
      <c r="H6" s="13">
        <v>37.29</v>
      </c>
      <c r="I6" s="13">
        <v>34.683549999999997</v>
      </c>
      <c r="J6" s="13">
        <v>33.534050000000001</v>
      </c>
      <c r="K6" s="13">
        <v>32.436799999999998</v>
      </c>
      <c r="L6" s="13">
        <v>31.3291</v>
      </c>
      <c r="M6" s="6" t="s">
        <v>19</v>
      </c>
      <c r="N6" s="59">
        <v>0</v>
      </c>
      <c r="O6" s="7">
        <v>550</v>
      </c>
      <c r="P6" s="6" t="s">
        <v>20</v>
      </c>
      <c r="Q6" s="5" t="s">
        <v>794</v>
      </c>
      <c r="R6" s="37" t="s">
        <v>25</v>
      </c>
    </row>
    <row r="7" spans="1:20" ht="100" customHeight="1" x14ac:dyDescent="0.35">
      <c r="A7" s="286" t="s">
        <v>310</v>
      </c>
      <c r="B7" s="40" t="s">
        <v>131</v>
      </c>
      <c r="C7" s="2" t="s">
        <v>132</v>
      </c>
      <c r="D7" s="49" t="s">
        <v>811</v>
      </c>
      <c r="E7" s="4" t="s">
        <v>268</v>
      </c>
      <c r="F7" s="40" t="s">
        <v>134</v>
      </c>
      <c r="G7" s="325">
        <v>125.07600000000001</v>
      </c>
      <c r="H7" s="325">
        <v>120.456</v>
      </c>
      <c r="I7" s="325">
        <v>100.7685</v>
      </c>
      <c r="J7" s="325">
        <v>99.792000000000016</v>
      </c>
      <c r="K7" s="325">
        <v>97.408500000000004</v>
      </c>
      <c r="L7" s="325">
        <v>89.90100000000001</v>
      </c>
      <c r="M7" s="328">
        <v>150</v>
      </c>
      <c r="N7" s="334">
        <v>0.34</v>
      </c>
      <c r="O7" s="327">
        <v>1100</v>
      </c>
      <c r="P7" s="328" t="s">
        <v>135</v>
      </c>
      <c r="Q7" s="2" t="s">
        <v>76</v>
      </c>
      <c r="R7" s="37" t="s">
        <v>249</v>
      </c>
    </row>
    <row r="8" spans="1:20" ht="100" customHeight="1" x14ac:dyDescent="0.35">
      <c r="A8" s="286" t="s">
        <v>310</v>
      </c>
      <c r="B8" s="40" t="s">
        <v>143</v>
      </c>
      <c r="C8" s="2" t="s">
        <v>132</v>
      </c>
      <c r="D8" s="49" t="s">
        <v>811</v>
      </c>
      <c r="E8" s="4" t="s">
        <v>144</v>
      </c>
      <c r="F8" s="40" t="s">
        <v>145</v>
      </c>
      <c r="G8" s="325">
        <v>86.551500000000004</v>
      </c>
      <c r="H8" s="325">
        <v>84.787500000000009</v>
      </c>
      <c r="I8" s="325">
        <v>76.23</v>
      </c>
      <c r="J8" s="325">
        <v>71.694000000000003</v>
      </c>
      <c r="K8" s="325">
        <v>68.407500000000013</v>
      </c>
      <c r="L8" s="325">
        <v>64.995000000000005</v>
      </c>
      <c r="M8" s="328">
        <v>150</v>
      </c>
      <c r="N8" s="11">
        <v>0.34</v>
      </c>
      <c r="O8" s="327">
        <v>1100</v>
      </c>
      <c r="P8" s="328" t="s">
        <v>135</v>
      </c>
      <c r="Q8" s="2" t="s">
        <v>34</v>
      </c>
      <c r="R8" s="37" t="s">
        <v>253</v>
      </c>
    </row>
    <row r="9" spans="1:20" ht="100" customHeight="1" x14ac:dyDescent="0.35">
      <c r="A9" s="286" t="s">
        <v>222</v>
      </c>
      <c r="B9" s="40" t="s">
        <v>83</v>
      </c>
      <c r="C9" s="3" t="s">
        <v>15</v>
      </c>
      <c r="D9" s="38" t="s">
        <v>23</v>
      </c>
      <c r="E9" s="4" t="s">
        <v>84</v>
      </c>
      <c r="F9" s="9" t="s">
        <v>741</v>
      </c>
      <c r="G9" s="318">
        <v>46.08</v>
      </c>
      <c r="H9" s="318">
        <v>40.229999999999997</v>
      </c>
      <c r="I9" s="318">
        <v>39.26</v>
      </c>
      <c r="J9" s="318">
        <v>38.44</v>
      </c>
      <c r="K9" s="318">
        <v>35.74</v>
      </c>
      <c r="L9" s="318">
        <v>35.74</v>
      </c>
      <c r="M9" s="10">
        <v>200</v>
      </c>
      <c r="N9" s="8">
        <v>0.25</v>
      </c>
      <c r="O9" s="7">
        <v>550</v>
      </c>
      <c r="P9" s="6" t="s">
        <v>86</v>
      </c>
      <c r="Q9" s="5" t="s">
        <v>251</v>
      </c>
      <c r="R9" s="37" t="s">
        <v>250</v>
      </c>
    </row>
    <row r="10" spans="1:20" ht="100" customHeight="1" x14ac:dyDescent="0.35">
      <c r="A10" s="286" t="s">
        <v>222</v>
      </c>
      <c r="B10" s="40" t="s">
        <v>83</v>
      </c>
      <c r="C10" s="3" t="s">
        <v>15</v>
      </c>
      <c r="D10" s="38" t="s">
        <v>818</v>
      </c>
      <c r="E10" s="4" t="s">
        <v>84</v>
      </c>
      <c r="F10" s="9" t="s">
        <v>775</v>
      </c>
      <c r="G10" s="13">
        <v>50.118199999999995</v>
      </c>
      <c r="H10" s="13">
        <v>47.871449999999996</v>
      </c>
      <c r="I10" s="13">
        <v>43.45</v>
      </c>
      <c r="J10" s="13">
        <v>42.53</v>
      </c>
      <c r="K10" s="13">
        <v>41.172999999999995</v>
      </c>
      <c r="L10" s="13">
        <v>38.435099999999998</v>
      </c>
      <c r="M10" s="10" t="s">
        <v>227</v>
      </c>
      <c r="N10" s="60">
        <v>0</v>
      </c>
      <c r="O10" s="7">
        <v>550</v>
      </c>
      <c r="P10" s="6" t="s">
        <v>86</v>
      </c>
      <c r="Q10" s="5" t="s">
        <v>797</v>
      </c>
      <c r="R10" s="37" t="s">
        <v>252</v>
      </c>
    </row>
    <row r="11" spans="1:20" ht="100" customHeight="1" x14ac:dyDescent="0.35">
      <c r="A11" s="286" t="s">
        <v>310</v>
      </c>
      <c r="B11" s="40" t="s">
        <v>152</v>
      </c>
      <c r="C11" s="2" t="s">
        <v>132</v>
      </c>
      <c r="D11" s="49" t="s">
        <v>811</v>
      </c>
      <c r="E11" s="4" t="s">
        <v>153</v>
      </c>
      <c r="F11" s="40" t="s">
        <v>145</v>
      </c>
      <c r="G11" s="325">
        <v>109.32600000000001</v>
      </c>
      <c r="H11" s="325">
        <v>103.20450000000001</v>
      </c>
      <c r="I11" s="325">
        <v>86.394000000000005</v>
      </c>
      <c r="J11" s="325">
        <v>85.554000000000002</v>
      </c>
      <c r="K11" s="325">
        <v>83.527500000000003</v>
      </c>
      <c r="L11" s="325">
        <v>81.081000000000003</v>
      </c>
      <c r="M11" s="328">
        <v>150</v>
      </c>
      <c r="N11" s="334">
        <v>0.34</v>
      </c>
      <c r="O11" s="327">
        <v>1100</v>
      </c>
      <c r="P11" s="328" t="s">
        <v>135</v>
      </c>
      <c r="Q11" s="2" t="s">
        <v>154</v>
      </c>
      <c r="R11" s="37" t="s">
        <v>254</v>
      </c>
    </row>
    <row r="12" spans="1:20" ht="100" customHeight="1" x14ac:dyDescent="0.35">
      <c r="A12" s="286" t="s">
        <v>310</v>
      </c>
      <c r="B12" s="40" t="s">
        <v>159</v>
      </c>
      <c r="C12" s="2" t="s">
        <v>132</v>
      </c>
      <c r="D12" s="49" t="s">
        <v>811</v>
      </c>
      <c r="E12" s="4" t="s">
        <v>160</v>
      </c>
      <c r="F12" s="40" t="s">
        <v>161</v>
      </c>
      <c r="G12" s="325">
        <v>60.500999999999998</v>
      </c>
      <c r="H12" s="325">
        <v>59.493000000000002</v>
      </c>
      <c r="I12" s="325">
        <v>49.959000000000003</v>
      </c>
      <c r="J12" s="325">
        <v>49.486500000000007</v>
      </c>
      <c r="K12" s="325">
        <v>45.78</v>
      </c>
      <c r="L12" s="325">
        <v>45.045000000000002</v>
      </c>
      <c r="M12" s="328">
        <v>150</v>
      </c>
      <c r="N12" s="11">
        <v>0.24</v>
      </c>
      <c r="O12" s="327">
        <v>550</v>
      </c>
      <c r="P12" s="328" t="s">
        <v>135</v>
      </c>
      <c r="Q12" s="2" t="s">
        <v>21</v>
      </c>
      <c r="R12" s="37" t="s">
        <v>258</v>
      </c>
    </row>
    <row r="13" spans="1:20" ht="116.25" customHeight="1" x14ac:dyDescent="0.35">
      <c r="A13" s="286" t="s">
        <v>222</v>
      </c>
      <c r="B13" s="40" t="s">
        <v>93</v>
      </c>
      <c r="C13" s="3" t="s">
        <v>15</v>
      </c>
      <c r="D13" s="38" t="s">
        <v>23</v>
      </c>
      <c r="E13" s="4" t="s">
        <v>255</v>
      </c>
      <c r="F13" s="9" t="s">
        <v>742</v>
      </c>
      <c r="G13" s="318">
        <v>49.21</v>
      </c>
      <c r="H13" s="318">
        <v>42.97</v>
      </c>
      <c r="I13" s="318">
        <v>41.94</v>
      </c>
      <c r="J13" s="318">
        <v>41.03</v>
      </c>
      <c r="K13" s="318">
        <v>38.159999999999997</v>
      </c>
      <c r="L13" s="318">
        <v>38.159999999999997</v>
      </c>
      <c r="M13" s="10">
        <v>200</v>
      </c>
      <c r="N13" s="8">
        <v>0.25</v>
      </c>
      <c r="O13" s="7">
        <v>550</v>
      </c>
      <c r="P13" s="6" t="s">
        <v>96</v>
      </c>
      <c r="Q13" s="5" t="s">
        <v>99</v>
      </c>
      <c r="R13" s="37" t="s">
        <v>256</v>
      </c>
    </row>
    <row r="14" spans="1:20" ht="100" customHeight="1" x14ac:dyDescent="0.35">
      <c r="A14" s="286" t="s">
        <v>222</v>
      </c>
      <c r="B14" s="40" t="s">
        <v>93</v>
      </c>
      <c r="C14" s="3" t="s">
        <v>15</v>
      </c>
      <c r="D14" s="38" t="s">
        <v>818</v>
      </c>
      <c r="E14" s="4" t="s">
        <v>255</v>
      </c>
      <c r="F14" s="9" t="s">
        <v>101</v>
      </c>
      <c r="G14" s="13">
        <v>52.511250000000004</v>
      </c>
      <c r="H14" s="13">
        <v>49.543449999999993</v>
      </c>
      <c r="I14" s="13">
        <v>44.92</v>
      </c>
      <c r="J14" s="13">
        <v>43.62</v>
      </c>
      <c r="K14" s="13">
        <v>42.782299999999999</v>
      </c>
      <c r="L14" s="13">
        <v>41.590999999999987</v>
      </c>
      <c r="M14" s="10" t="s">
        <v>227</v>
      </c>
      <c r="N14" s="60">
        <v>0</v>
      </c>
      <c r="O14" s="7">
        <v>550</v>
      </c>
      <c r="P14" s="6" t="s">
        <v>96</v>
      </c>
      <c r="Q14" s="5" t="s">
        <v>799</v>
      </c>
      <c r="R14" s="37" t="s">
        <v>257</v>
      </c>
    </row>
    <row r="15" spans="1:20" ht="100" customHeight="1" x14ac:dyDescent="0.35">
      <c r="A15" s="286" t="s">
        <v>310</v>
      </c>
      <c r="B15" s="40" t="s">
        <v>168</v>
      </c>
      <c r="C15" s="2" t="s">
        <v>132</v>
      </c>
      <c r="D15" s="49" t="s">
        <v>811</v>
      </c>
      <c r="E15" s="4" t="s">
        <v>169</v>
      </c>
      <c r="F15" s="40" t="s">
        <v>170</v>
      </c>
      <c r="G15" s="325">
        <v>72.051000000000002</v>
      </c>
      <c r="H15" s="325">
        <v>71.043000000000006</v>
      </c>
      <c r="I15" s="325">
        <v>59.587500000000006</v>
      </c>
      <c r="J15" s="325">
        <v>59.020500000000006</v>
      </c>
      <c r="K15" s="325">
        <v>57.330000000000005</v>
      </c>
      <c r="L15" s="325">
        <v>56.594999999999999</v>
      </c>
      <c r="M15" s="328">
        <v>150</v>
      </c>
      <c r="N15" s="334">
        <v>0.24</v>
      </c>
      <c r="O15" s="327">
        <v>550</v>
      </c>
      <c r="P15" s="328" t="s">
        <v>135</v>
      </c>
      <c r="Q15" s="2" t="s">
        <v>65</v>
      </c>
      <c r="R15" s="37" t="s">
        <v>259</v>
      </c>
    </row>
    <row r="16" spans="1:20" ht="100" customHeight="1" x14ac:dyDescent="0.35">
      <c r="A16" s="286" t="s">
        <v>310</v>
      </c>
      <c r="B16" s="40" t="s">
        <v>175</v>
      </c>
      <c r="C16" s="2" t="s">
        <v>132</v>
      </c>
      <c r="D16" s="49" t="s">
        <v>811</v>
      </c>
      <c r="E16" s="4" t="s">
        <v>176</v>
      </c>
      <c r="F16" s="40" t="s">
        <v>177</v>
      </c>
      <c r="G16" s="325">
        <v>113.127</v>
      </c>
      <c r="H16" s="325">
        <v>111.36300000000001</v>
      </c>
      <c r="I16" s="325">
        <v>93.1875</v>
      </c>
      <c r="J16" s="325">
        <v>92.284500000000008</v>
      </c>
      <c r="K16" s="325">
        <v>90.09</v>
      </c>
      <c r="L16" s="325">
        <v>89.460000000000008</v>
      </c>
      <c r="M16" s="328">
        <v>150</v>
      </c>
      <c r="N16" s="11">
        <v>0.34</v>
      </c>
      <c r="O16" s="327">
        <v>1100</v>
      </c>
      <c r="P16" s="328" t="s">
        <v>135</v>
      </c>
      <c r="Q16" s="2" t="s">
        <v>183</v>
      </c>
      <c r="R16" s="37" t="s">
        <v>262</v>
      </c>
    </row>
    <row r="17" spans="1:18" ht="116.25" customHeight="1" x14ac:dyDescent="0.35">
      <c r="A17" s="286" t="s">
        <v>222</v>
      </c>
      <c r="B17" s="40" t="s">
        <v>105</v>
      </c>
      <c r="C17" s="3" t="s">
        <v>15</v>
      </c>
      <c r="D17" s="38" t="s">
        <v>23</v>
      </c>
      <c r="E17" s="4" t="s">
        <v>106</v>
      </c>
      <c r="F17" s="9" t="s">
        <v>743</v>
      </c>
      <c r="G17" s="318">
        <v>60.4</v>
      </c>
      <c r="H17" s="318">
        <v>52.38</v>
      </c>
      <c r="I17" s="318">
        <v>51.1</v>
      </c>
      <c r="J17" s="318">
        <v>50.33</v>
      </c>
      <c r="K17" s="318">
        <v>46.77</v>
      </c>
      <c r="L17" s="318">
        <v>46.77</v>
      </c>
      <c r="M17" s="10">
        <v>200</v>
      </c>
      <c r="N17" s="8">
        <v>0.25</v>
      </c>
      <c r="O17" s="7">
        <v>550</v>
      </c>
      <c r="P17" s="6" t="s">
        <v>108</v>
      </c>
      <c r="Q17" s="5" t="s">
        <v>111</v>
      </c>
      <c r="R17" s="37" t="s">
        <v>260</v>
      </c>
    </row>
    <row r="18" spans="1:18" ht="100" customHeight="1" x14ac:dyDescent="0.35">
      <c r="A18" s="286" t="s">
        <v>222</v>
      </c>
      <c r="B18" s="40" t="s">
        <v>105</v>
      </c>
      <c r="C18" s="3" t="s">
        <v>15</v>
      </c>
      <c r="D18" s="38" t="s">
        <v>818</v>
      </c>
      <c r="E18" s="4" t="s">
        <v>106</v>
      </c>
      <c r="F18" s="9" t="s">
        <v>113</v>
      </c>
      <c r="G18" s="13">
        <f>63.73*1.045*1.1</f>
        <v>73.257634999999993</v>
      </c>
      <c r="H18" s="13">
        <f>60.31*1.045*1.1</f>
        <v>69.326345000000003</v>
      </c>
      <c r="I18" s="13">
        <f>58.25*1.045*1.1</f>
        <v>66.958375000000004</v>
      </c>
      <c r="J18" s="13">
        <f>56.19*1.045*1.1</f>
        <v>64.590405000000004</v>
      </c>
      <c r="K18" s="13">
        <f>54.36*1.045*1.1</f>
        <v>62.486820000000002</v>
      </c>
      <c r="L18" s="13">
        <f>52.26*1.045*1.1</f>
        <v>60.072869999999995</v>
      </c>
      <c r="M18" s="10" t="s">
        <v>227</v>
      </c>
      <c r="N18" s="60">
        <v>0</v>
      </c>
      <c r="O18" s="7">
        <v>550</v>
      </c>
      <c r="P18" s="6" t="s">
        <v>108</v>
      </c>
      <c r="Q18" s="5" t="s">
        <v>114</v>
      </c>
      <c r="R18" s="37" t="s">
        <v>261</v>
      </c>
    </row>
    <row r="19" spans="1:18" ht="100" customHeight="1" x14ac:dyDescent="0.35">
      <c r="A19" s="286" t="s">
        <v>310</v>
      </c>
      <c r="B19" s="40" t="s">
        <v>185</v>
      </c>
      <c r="C19" s="2" t="s">
        <v>132</v>
      </c>
      <c r="D19" s="49" t="s">
        <v>811</v>
      </c>
      <c r="E19" s="4" t="s">
        <v>186</v>
      </c>
      <c r="F19" s="40" t="s">
        <v>187</v>
      </c>
      <c r="G19" s="325">
        <v>71.61</v>
      </c>
      <c r="H19" s="325">
        <v>69.3</v>
      </c>
      <c r="I19" s="325">
        <v>58.138500000000001</v>
      </c>
      <c r="J19" s="325">
        <v>57.582000000000008</v>
      </c>
      <c r="K19" s="325">
        <v>56.238000000000007</v>
      </c>
      <c r="L19" s="325">
        <v>54.285000000000004</v>
      </c>
      <c r="M19" s="328">
        <v>150</v>
      </c>
      <c r="N19" s="334">
        <v>0.24</v>
      </c>
      <c r="O19" s="327">
        <v>1100</v>
      </c>
      <c r="P19" s="328" t="s">
        <v>135</v>
      </c>
      <c r="Q19" s="2" t="s">
        <v>121</v>
      </c>
      <c r="R19" s="37" t="s">
        <v>263</v>
      </c>
    </row>
    <row r="20" spans="1:18" ht="100" customHeight="1" x14ac:dyDescent="0.35">
      <c r="A20" s="286" t="s">
        <v>310</v>
      </c>
      <c r="B20" s="40" t="s">
        <v>194</v>
      </c>
      <c r="C20" s="2" t="s">
        <v>195</v>
      </c>
      <c r="D20" s="49" t="s">
        <v>811</v>
      </c>
      <c r="E20" s="4" t="s">
        <v>196</v>
      </c>
      <c r="F20" s="40" t="s">
        <v>197</v>
      </c>
      <c r="G20" s="325">
        <v>106.995</v>
      </c>
      <c r="H20" s="325">
        <v>104.96850000000001</v>
      </c>
      <c r="I20" s="325">
        <v>86.163000000000011</v>
      </c>
      <c r="J20" s="325">
        <v>81.417000000000016</v>
      </c>
      <c r="K20" s="325">
        <v>78.540000000000006</v>
      </c>
      <c r="L20" s="325">
        <v>76.23</v>
      </c>
      <c r="M20" s="328">
        <v>100</v>
      </c>
      <c r="N20" s="11">
        <v>0.28999999999999998</v>
      </c>
      <c r="O20" s="327">
        <v>1100</v>
      </c>
      <c r="P20" s="328" t="s">
        <v>135</v>
      </c>
      <c r="Q20" s="2" t="s">
        <v>198</v>
      </c>
      <c r="R20" s="37" t="s">
        <v>266</v>
      </c>
    </row>
    <row r="21" spans="1:18" ht="100" customHeight="1" x14ac:dyDescent="0.35">
      <c r="A21" s="286" t="s">
        <v>222</v>
      </c>
      <c r="B21" s="40" t="s">
        <v>117</v>
      </c>
      <c r="C21" s="3" t="s">
        <v>15</v>
      </c>
      <c r="D21" s="38" t="s">
        <v>23</v>
      </c>
      <c r="E21" s="4" t="s">
        <v>118</v>
      </c>
      <c r="F21" s="9" t="s">
        <v>767</v>
      </c>
      <c r="G21" s="318">
        <v>60.4</v>
      </c>
      <c r="H21" s="318">
        <v>52.38</v>
      </c>
      <c r="I21" s="318">
        <v>51.1</v>
      </c>
      <c r="J21" s="318">
        <v>50.33</v>
      </c>
      <c r="K21" s="318">
        <v>46.77</v>
      </c>
      <c r="L21" s="318">
        <v>46.77</v>
      </c>
      <c r="M21" s="10">
        <v>200</v>
      </c>
      <c r="N21" s="8">
        <v>0.25</v>
      </c>
      <c r="O21" s="7">
        <v>550</v>
      </c>
      <c r="P21" s="6" t="s">
        <v>120</v>
      </c>
      <c r="Q21" s="5" t="s">
        <v>123</v>
      </c>
      <c r="R21" s="37" t="s">
        <v>264</v>
      </c>
    </row>
    <row r="22" spans="1:18" s="371" customFormat="1" ht="100" customHeight="1" x14ac:dyDescent="0.35">
      <c r="A22" s="370" t="s">
        <v>222</v>
      </c>
      <c r="B22" s="362" t="s">
        <v>117</v>
      </c>
      <c r="C22" s="371" t="s">
        <v>15</v>
      </c>
      <c r="D22" s="363" t="s">
        <v>818</v>
      </c>
      <c r="E22" s="361" t="s">
        <v>118</v>
      </c>
      <c r="F22" s="364" t="s">
        <v>125</v>
      </c>
      <c r="G22" s="372" t="s">
        <v>821</v>
      </c>
      <c r="H22" s="372" t="s">
        <v>821</v>
      </c>
      <c r="I22" s="372" t="s">
        <v>821</v>
      </c>
      <c r="J22" s="372" t="s">
        <v>821</v>
      </c>
      <c r="K22" s="372" t="s">
        <v>821</v>
      </c>
      <c r="L22" s="372" t="s">
        <v>821</v>
      </c>
      <c r="M22" s="367" t="s">
        <v>227</v>
      </c>
      <c r="N22" s="366">
        <v>0</v>
      </c>
      <c r="O22" s="373">
        <v>550</v>
      </c>
      <c r="P22" s="367" t="s">
        <v>120</v>
      </c>
      <c r="Q22" s="374" t="s">
        <v>126</v>
      </c>
      <c r="R22" s="37" t="s">
        <v>265</v>
      </c>
    </row>
    <row r="23" spans="1:18" ht="100" customHeight="1" x14ac:dyDescent="0.35">
      <c r="A23" s="286" t="s">
        <v>310</v>
      </c>
      <c r="B23" s="40" t="s">
        <v>213</v>
      </c>
      <c r="C23" s="2" t="s">
        <v>195</v>
      </c>
      <c r="D23" s="49" t="s">
        <v>811</v>
      </c>
      <c r="E23" s="4" t="s">
        <v>214</v>
      </c>
      <c r="F23" s="40" t="s">
        <v>215</v>
      </c>
      <c r="G23" s="325">
        <v>198.66</v>
      </c>
      <c r="H23" s="325">
        <v>196.35</v>
      </c>
      <c r="I23" s="325">
        <v>164.01</v>
      </c>
      <c r="J23" s="325">
        <v>159.39000000000001</v>
      </c>
      <c r="K23" s="325">
        <v>152.46</v>
      </c>
      <c r="L23" s="325">
        <v>150.15</v>
      </c>
      <c r="M23" s="328">
        <v>150</v>
      </c>
      <c r="N23" s="334">
        <v>0.38</v>
      </c>
      <c r="O23" s="327">
        <v>1100</v>
      </c>
      <c r="P23" s="328" t="s">
        <v>135</v>
      </c>
      <c r="Q23" s="2" t="s">
        <v>97</v>
      </c>
      <c r="R23" s="37" t="s">
        <v>267</v>
      </c>
    </row>
    <row r="24" spans="1:18" ht="100" customHeight="1" x14ac:dyDescent="0.35">
      <c r="A24" s="286" t="s">
        <v>310</v>
      </c>
      <c r="B24" s="40" t="s">
        <v>204</v>
      </c>
      <c r="C24" s="2" t="s">
        <v>195</v>
      </c>
      <c r="D24" s="49" t="s">
        <v>811</v>
      </c>
      <c r="E24" s="4" t="s">
        <v>205</v>
      </c>
      <c r="F24" s="40" t="s">
        <v>206</v>
      </c>
      <c r="G24" s="325">
        <v>124.11000000000001</v>
      </c>
      <c r="H24" s="325">
        <v>123.0705</v>
      </c>
      <c r="I24" s="325">
        <v>102.94200000000001</v>
      </c>
      <c r="J24" s="325">
        <v>100.48500000000001</v>
      </c>
      <c r="K24" s="325">
        <v>98.174999999999997</v>
      </c>
      <c r="L24" s="325">
        <v>95.864999999999995</v>
      </c>
      <c r="M24" s="328">
        <v>150</v>
      </c>
      <c r="N24" s="11">
        <v>0.34</v>
      </c>
      <c r="O24" s="327">
        <v>1100</v>
      </c>
      <c r="P24" s="328" t="s">
        <v>135</v>
      </c>
      <c r="Q24" s="2" t="s">
        <v>141</v>
      </c>
      <c r="R24" s="37" t="s">
        <v>577</v>
      </c>
    </row>
    <row r="25" spans="1:18" ht="100" customHeight="1" x14ac:dyDescent="0.35">
      <c r="A25" s="286" t="s">
        <v>13</v>
      </c>
      <c r="B25" s="40" t="s">
        <v>14</v>
      </c>
      <c r="C25" s="3" t="s">
        <v>15</v>
      </c>
      <c r="D25" s="38" t="s">
        <v>810</v>
      </c>
      <c r="E25" s="4" t="s">
        <v>17</v>
      </c>
      <c r="F25" s="40" t="s">
        <v>18</v>
      </c>
      <c r="G25" s="8">
        <v>43.722000000000001</v>
      </c>
      <c r="H25" s="8">
        <v>41.411999999999999</v>
      </c>
      <c r="I25" s="8">
        <v>33.632307692307691</v>
      </c>
      <c r="J25" s="8">
        <v>33.299314546839298</v>
      </c>
      <c r="K25" s="8">
        <v>32.735657273419648</v>
      </c>
      <c r="L25" s="8">
        <v>32.172000000000004</v>
      </c>
      <c r="M25" s="326" t="s">
        <v>19</v>
      </c>
      <c r="N25" s="329"/>
      <c r="O25" s="327">
        <v>550</v>
      </c>
      <c r="P25" s="326" t="s">
        <v>20</v>
      </c>
      <c r="Q25" s="2" t="s">
        <v>21</v>
      </c>
      <c r="R25" s="37" t="s">
        <v>271</v>
      </c>
    </row>
    <row r="26" spans="1:18" ht="100" customHeight="1" x14ac:dyDescent="0.35">
      <c r="A26" s="286" t="s">
        <v>222</v>
      </c>
      <c r="B26" s="40" t="s">
        <v>131</v>
      </c>
      <c r="C26" s="2" t="s">
        <v>132</v>
      </c>
      <c r="D26" s="38" t="s">
        <v>23</v>
      </c>
      <c r="E26" s="4" t="s">
        <v>268</v>
      </c>
      <c r="F26" s="9" t="s">
        <v>745</v>
      </c>
      <c r="G26" s="318">
        <v>97.05</v>
      </c>
      <c r="H26" s="318">
        <v>92.26</v>
      </c>
      <c r="I26" s="318">
        <v>87.46</v>
      </c>
      <c r="J26" s="318">
        <v>82.67</v>
      </c>
      <c r="K26" s="318">
        <v>79.81</v>
      </c>
      <c r="L26" s="318">
        <v>79.81</v>
      </c>
      <c r="M26" s="10">
        <v>150</v>
      </c>
      <c r="N26" s="8">
        <v>0.3</v>
      </c>
      <c r="O26" s="7">
        <v>1100</v>
      </c>
      <c r="P26" s="10" t="s">
        <v>135</v>
      </c>
      <c r="Q26" s="5" t="s">
        <v>137</v>
      </c>
      <c r="R26" s="37" t="s">
        <v>269</v>
      </c>
    </row>
    <row r="27" spans="1:18" ht="100" customHeight="1" x14ac:dyDescent="0.35">
      <c r="A27" s="286" t="s">
        <v>222</v>
      </c>
      <c r="B27" s="40" t="s">
        <v>131</v>
      </c>
      <c r="C27" s="2" t="s">
        <v>132</v>
      </c>
      <c r="D27" s="38" t="s">
        <v>818</v>
      </c>
      <c r="E27" s="4" t="s">
        <v>268</v>
      </c>
      <c r="F27" s="9" t="s">
        <v>139</v>
      </c>
      <c r="G27" s="13">
        <v>107.43644999999999</v>
      </c>
      <c r="H27" s="13">
        <v>103.26689999999999</v>
      </c>
      <c r="I27" s="13">
        <v>99.243650000000002</v>
      </c>
      <c r="J27" s="13">
        <v>94.20675</v>
      </c>
      <c r="K27" s="13">
        <v>87.006699999999995</v>
      </c>
      <c r="L27" s="360">
        <v>78.803449999999984</v>
      </c>
      <c r="M27" s="10">
        <v>150</v>
      </c>
      <c r="N27" s="335">
        <v>0.3</v>
      </c>
      <c r="O27" s="7">
        <v>1100</v>
      </c>
      <c r="P27" s="10" t="s">
        <v>135</v>
      </c>
      <c r="Q27" s="5" t="s">
        <v>803</v>
      </c>
      <c r="R27" s="37" t="s">
        <v>270</v>
      </c>
    </row>
    <row r="28" spans="1:18" ht="100" customHeight="1" x14ac:dyDescent="0.35">
      <c r="A28" s="286" t="s">
        <v>13</v>
      </c>
      <c r="B28" s="40" t="s">
        <v>30</v>
      </c>
      <c r="C28" s="3" t="s">
        <v>15</v>
      </c>
      <c r="D28" s="49" t="s">
        <v>810</v>
      </c>
      <c r="E28" s="4" t="s">
        <v>31</v>
      </c>
      <c r="F28" s="40" t="s">
        <v>32</v>
      </c>
      <c r="G28" s="8">
        <v>44.877000000000002</v>
      </c>
      <c r="H28" s="8">
        <v>42.567</v>
      </c>
      <c r="I28" s="8">
        <v>34.520769230769233</v>
      </c>
      <c r="J28" s="8">
        <v>34.178979436405186</v>
      </c>
      <c r="K28" s="8">
        <v>33.752989718202592</v>
      </c>
      <c r="L28" s="8">
        <v>33.326999999999998</v>
      </c>
      <c r="M28" s="326" t="s">
        <v>19</v>
      </c>
      <c r="N28" s="329"/>
      <c r="O28" s="327">
        <v>550</v>
      </c>
      <c r="P28" s="326" t="s">
        <v>33</v>
      </c>
      <c r="Q28" s="2" t="s">
        <v>34</v>
      </c>
      <c r="R28" s="37" t="s">
        <v>272</v>
      </c>
    </row>
    <row r="29" spans="1:18" ht="100" customHeight="1" x14ac:dyDescent="0.35">
      <c r="A29" s="286" t="s">
        <v>13</v>
      </c>
      <c r="B29" s="40" t="s">
        <v>40</v>
      </c>
      <c r="C29" s="3" t="s">
        <v>15</v>
      </c>
      <c r="D29" s="49" t="s">
        <v>810</v>
      </c>
      <c r="E29" s="4" t="s">
        <v>41</v>
      </c>
      <c r="F29" s="40" t="s">
        <v>42</v>
      </c>
      <c r="G29" s="8">
        <v>48.510000000000005</v>
      </c>
      <c r="H29" s="8">
        <v>45.15</v>
      </c>
      <c r="I29" s="8">
        <v>37.315384615384616</v>
      </c>
      <c r="J29" s="8">
        <v>36.945925361766946</v>
      </c>
      <c r="K29" s="8">
        <v>35.930999999999997</v>
      </c>
      <c r="L29" s="8">
        <v>35.584500000000006</v>
      </c>
      <c r="M29" s="326" t="s">
        <v>19</v>
      </c>
      <c r="N29" s="329"/>
      <c r="O29" s="327">
        <v>550</v>
      </c>
      <c r="P29" s="326" t="s">
        <v>43</v>
      </c>
      <c r="Q29" s="2" t="s">
        <v>44</v>
      </c>
      <c r="R29" s="37" t="s">
        <v>275</v>
      </c>
    </row>
    <row r="30" spans="1:18" ht="100" customHeight="1" x14ac:dyDescent="0.35">
      <c r="A30" s="286" t="s">
        <v>222</v>
      </c>
      <c r="B30" s="40" t="s">
        <v>143</v>
      </c>
      <c r="C30" s="2" t="s">
        <v>132</v>
      </c>
      <c r="D30" s="38" t="s">
        <v>23</v>
      </c>
      <c r="E30" s="4" t="s">
        <v>144</v>
      </c>
      <c r="F30" s="9" t="s">
        <v>746</v>
      </c>
      <c r="G30" s="318">
        <v>87.92</v>
      </c>
      <c r="H30" s="318">
        <v>83.58</v>
      </c>
      <c r="I30" s="318">
        <v>79.239999999999995</v>
      </c>
      <c r="J30" s="318">
        <v>74.900000000000006</v>
      </c>
      <c r="K30" s="318">
        <v>72.39</v>
      </c>
      <c r="L30" s="318">
        <v>72.39</v>
      </c>
      <c r="M30" s="10">
        <v>150</v>
      </c>
      <c r="N30" s="8">
        <v>0.3</v>
      </c>
      <c r="O30" s="7">
        <v>1100</v>
      </c>
      <c r="P30" s="10" t="s">
        <v>135</v>
      </c>
      <c r="Q30" s="12" t="s">
        <v>776</v>
      </c>
      <c r="R30" s="37" t="s">
        <v>273</v>
      </c>
    </row>
    <row r="31" spans="1:18" s="371" customFormat="1" ht="100" customHeight="1" x14ac:dyDescent="0.35">
      <c r="A31" s="370" t="s">
        <v>222</v>
      </c>
      <c r="B31" s="362" t="s">
        <v>143</v>
      </c>
      <c r="C31" s="371" t="s">
        <v>132</v>
      </c>
      <c r="D31" s="363" t="s">
        <v>818</v>
      </c>
      <c r="E31" s="361" t="s">
        <v>144</v>
      </c>
      <c r="F31" s="364" t="s">
        <v>148</v>
      </c>
      <c r="G31" s="372" t="s">
        <v>821</v>
      </c>
      <c r="H31" s="372" t="s">
        <v>821</v>
      </c>
      <c r="I31" s="372" t="s">
        <v>821</v>
      </c>
      <c r="J31" s="372" t="s">
        <v>821</v>
      </c>
      <c r="K31" s="372" t="s">
        <v>821</v>
      </c>
      <c r="L31" s="372" t="s">
        <v>821</v>
      </c>
      <c r="M31" s="367">
        <v>150</v>
      </c>
      <c r="N31" s="375">
        <v>0.3</v>
      </c>
      <c r="O31" s="373">
        <v>1100</v>
      </c>
      <c r="P31" s="367" t="s">
        <v>135</v>
      </c>
      <c r="Q31" s="374" t="s">
        <v>149</v>
      </c>
      <c r="R31" s="37" t="s">
        <v>274</v>
      </c>
    </row>
    <row r="32" spans="1:18" ht="100" customHeight="1" x14ac:dyDescent="0.35">
      <c r="A32" s="286" t="s">
        <v>13</v>
      </c>
      <c r="B32" s="40" t="s">
        <v>50</v>
      </c>
      <c r="C32" s="3" t="s">
        <v>15</v>
      </c>
      <c r="D32" s="49" t="s">
        <v>810</v>
      </c>
      <c r="E32" s="4" t="s">
        <v>51</v>
      </c>
      <c r="F32" s="40" t="s">
        <v>52</v>
      </c>
      <c r="G32" s="8">
        <v>53.13</v>
      </c>
      <c r="H32" s="8">
        <v>51.975000000000001</v>
      </c>
      <c r="I32" s="8">
        <v>40.869230769230768</v>
      </c>
      <c r="J32" s="8">
        <v>40.464584920030461</v>
      </c>
      <c r="K32" s="8">
        <v>40.444792460015229</v>
      </c>
      <c r="L32" s="8">
        <v>40.425000000000004</v>
      </c>
      <c r="M32" s="326" t="s">
        <v>19</v>
      </c>
      <c r="N32" s="329"/>
      <c r="O32" s="327">
        <v>550</v>
      </c>
      <c r="P32" s="326" t="s">
        <v>53</v>
      </c>
      <c r="Q32" s="2" t="s">
        <v>54</v>
      </c>
      <c r="R32" s="37" t="s">
        <v>276</v>
      </c>
    </row>
    <row r="33" spans="1:20" ht="100" customHeight="1" x14ac:dyDescent="0.35">
      <c r="A33" s="286" t="s">
        <v>13</v>
      </c>
      <c r="B33" s="40" t="s">
        <v>61</v>
      </c>
      <c r="C33" s="3" t="s">
        <v>15</v>
      </c>
      <c r="D33" s="49" t="s">
        <v>810</v>
      </c>
      <c r="E33" s="4" t="s">
        <v>62</v>
      </c>
      <c r="F33" s="40" t="s">
        <v>63</v>
      </c>
      <c r="G33" s="8">
        <v>63.525000000000006</v>
      </c>
      <c r="H33" s="8">
        <v>62.475000000000001</v>
      </c>
      <c r="I33" s="8">
        <v>48.86538461538462</v>
      </c>
      <c r="J33" s="8">
        <v>48.615000000000002</v>
      </c>
      <c r="K33" s="8">
        <v>48.457500000000003</v>
      </c>
      <c r="L33" s="8">
        <v>48.300000000000004</v>
      </c>
      <c r="M33" s="326" t="s">
        <v>19</v>
      </c>
      <c r="N33" s="329"/>
      <c r="O33" s="327">
        <v>550</v>
      </c>
      <c r="P33" s="326" t="s">
        <v>64</v>
      </c>
      <c r="Q33" s="2" t="s">
        <v>65</v>
      </c>
      <c r="R33" s="37" t="s">
        <v>279</v>
      </c>
    </row>
    <row r="34" spans="1:20" ht="100" customHeight="1" x14ac:dyDescent="0.35">
      <c r="A34" s="286" t="s">
        <v>222</v>
      </c>
      <c r="B34" s="40" t="s">
        <v>152</v>
      </c>
      <c r="C34" s="2" t="s">
        <v>132</v>
      </c>
      <c r="D34" s="38" t="s">
        <v>23</v>
      </c>
      <c r="E34" s="4" t="s">
        <v>153</v>
      </c>
      <c r="F34" s="9" t="s">
        <v>747</v>
      </c>
      <c r="G34" s="318">
        <v>92.49</v>
      </c>
      <c r="H34" s="318">
        <v>78.78</v>
      </c>
      <c r="I34" s="318">
        <v>74.22</v>
      </c>
      <c r="J34" s="318">
        <v>71.48</v>
      </c>
      <c r="K34" s="318">
        <v>66.91</v>
      </c>
      <c r="L34" s="318">
        <v>66.91</v>
      </c>
      <c r="M34" s="10">
        <v>150</v>
      </c>
      <c r="N34" s="8">
        <v>0.3</v>
      </c>
      <c r="O34" s="7">
        <v>1100</v>
      </c>
      <c r="P34" s="10" t="s">
        <v>135</v>
      </c>
      <c r="Q34" s="12" t="s">
        <v>777</v>
      </c>
      <c r="R34" s="37" t="s">
        <v>277</v>
      </c>
    </row>
    <row r="35" spans="1:20" ht="100" customHeight="1" x14ac:dyDescent="0.35">
      <c r="A35" s="286" t="s">
        <v>222</v>
      </c>
      <c r="B35" s="40" t="s">
        <v>152</v>
      </c>
      <c r="C35" s="2" t="s">
        <v>132</v>
      </c>
      <c r="D35" s="38" t="s">
        <v>818</v>
      </c>
      <c r="E35" s="4" t="s">
        <v>153</v>
      </c>
      <c r="F35" s="9" t="s">
        <v>148</v>
      </c>
      <c r="G35" s="13">
        <v>88.166650000000004</v>
      </c>
      <c r="H35" s="13">
        <v>85.6691</v>
      </c>
      <c r="I35" s="13">
        <v>81.58</v>
      </c>
      <c r="J35" s="13">
        <v>78.55</v>
      </c>
      <c r="K35" s="13">
        <v>74.8</v>
      </c>
      <c r="L35" s="13">
        <v>71.5</v>
      </c>
      <c r="M35" s="10">
        <v>150</v>
      </c>
      <c r="N35" s="335">
        <v>0.3</v>
      </c>
      <c r="O35" s="7">
        <v>1100</v>
      </c>
      <c r="P35" s="10" t="s">
        <v>135</v>
      </c>
      <c r="Q35" s="355" t="s">
        <v>815</v>
      </c>
      <c r="R35" s="37" t="s">
        <v>278</v>
      </c>
    </row>
    <row r="36" spans="1:20" ht="100" customHeight="1" x14ac:dyDescent="0.35">
      <c r="A36" s="286" t="s">
        <v>13</v>
      </c>
      <c r="B36" s="40" t="s">
        <v>72</v>
      </c>
      <c r="C36" s="3" t="s">
        <v>15</v>
      </c>
      <c r="D36" s="49" t="s">
        <v>810</v>
      </c>
      <c r="E36" s="4" t="s">
        <v>73</v>
      </c>
      <c r="F36" s="40" t="s">
        <v>74</v>
      </c>
      <c r="G36" s="8">
        <v>56.322000000000003</v>
      </c>
      <c r="H36" s="8">
        <v>55.250999999999998</v>
      </c>
      <c r="I36" s="8">
        <v>43.324615384615385</v>
      </c>
      <c r="J36" s="8">
        <v>42.895658796648895</v>
      </c>
      <c r="K36" s="8">
        <v>42.23782939832445</v>
      </c>
      <c r="L36" s="8">
        <v>41.580000000000005</v>
      </c>
      <c r="M36" s="326" t="s">
        <v>19</v>
      </c>
      <c r="N36" s="329"/>
      <c r="O36" s="327">
        <v>550</v>
      </c>
      <c r="P36" s="326" t="s">
        <v>75</v>
      </c>
      <c r="Q36" s="2" t="s">
        <v>76</v>
      </c>
      <c r="R36" s="37" t="s">
        <v>280</v>
      </c>
    </row>
    <row r="37" spans="1:20" ht="100" customHeight="1" x14ac:dyDescent="0.35">
      <c r="A37" s="286" t="s">
        <v>13</v>
      </c>
      <c r="B37" s="40" t="s">
        <v>83</v>
      </c>
      <c r="C37" s="3" t="s">
        <v>15</v>
      </c>
      <c r="D37" s="49" t="s">
        <v>810</v>
      </c>
      <c r="E37" s="4" t="s">
        <v>84</v>
      </c>
      <c r="F37" s="40" t="s">
        <v>85</v>
      </c>
      <c r="G37" s="8">
        <v>55.167000000000002</v>
      </c>
      <c r="H37" s="8">
        <v>54.096000000000004</v>
      </c>
      <c r="I37" s="8">
        <v>42.436153846153843</v>
      </c>
      <c r="J37" s="8">
        <v>42.015993907083015</v>
      </c>
      <c r="K37" s="8">
        <v>41.262496953541508</v>
      </c>
      <c r="L37" s="8">
        <v>40.509</v>
      </c>
      <c r="M37" s="326" t="s">
        <v>19</v>
      </c>
      <c r="N37" s="329"/>
      <c r="O37" s="327">
        <v>550</v>
      </c>
      <c r="P37" s="326" t="s">
        <v>86</v>
      </c>
      <c r="Q37" s="2" t="s">
        <v>87</v>
      </c>
      <c r="R37" s="37" t="s">
        <v>284</v>
      </c>
    </row>
    <row r="38" spans="1:20" ht="100" customHeight="1" x14ac:dyDescent="0.35">
      <c r="A38" s="286" t="s">
        <v>222</v>
      </c>
      <c r="B38" s="40" t="s">
        <v>159</v>
      </c>
      <c r="C38" s="2" t="s">
        <v>132</v>
      </c>
      <c r="D38" s="38" t="s">
        <v>23</v>
      </c>
      <c r="E38" s="4" t="s">
        <v>281</v>
      </c>
      <c r="F38" s="9" t="s">
        <v>748</v>
      </c>
      <c r="G38" s="318">
        <v>54.81</v>
      </c>
      <c r="H38" s="318">
        <v>46.76</v>
      </c>
      <c r="I38" s="318">
        <v>44.07</v>
      </c>
      <c r="J38" s="318">
        <v>42.46</v>
      </c>
      <c r="K38" s="318">
        <v>39.78</v>
      </c>
      <c r="L38" s="318">
        <v>39.78</v>
      </c>
      <c r="M38" s="10">
        <v>150</v>
      </c>
      <c r="N38" s="8">
        <v>0.25</v>
      </c>
      <c r="O38" s="7">
        <v>550</v>
      </c>
      <c r="P38" s="10" t="s">
        <v>135</v>
      </c>
      <c r="Q38" s="5" t="s">
        <v>163</v>
      </c>
      <c r="R38" s="37" t="s">
        <v>282</v>
      </c>
      <c r="T38" s="3"/>
    </row>
    <row r="39" spans="1:20" ht="100" customHeight="1" x14ac:dyDescent="0.35">
      <c r="A39" s="286" t="s">
        <v>222</v>
      </c>
      <c r="B39" s="40" t="s">
        <v>159</v>
      </c>
      <c r="C39" s="2" t="s">
        <v>132</v>
      </c>
      <c r="D39" s="38" t="s">
        <v>818</v>
      </c>
      <c r="E39" s="4" t="s">
        <v>281</v>
      </c>
      <c r="F39" s="9" t="s">
        <v>165</v>
      </c>
      <c r="G39" s="13">
        <v>52.093249999999998</v>
      </c>
      <c r="H39" s="13">
        <v>49.491199999999992</v>
      </c>
      <c r="I39" s="13">
        <v>45.217150000000004</v>
      </c>
      <c r="J39" s="13">
        <v>42.959949999999992</v>
      </c>
      <c r="K39" s="13">
        <v>40.807249999999989</v>
      </c>
      <c r="L39" s="13">
        <v>40.608699999999992</v>
      </c>
      <c r="M39" s="10">
        <v>150</v>
      </c>
      <c r="N39" s="335">
        <v>0.23</v>
      </c>
      <c r="O39" s="7">
        <v>550</v>
      </c>
      <c r="P39" s="10" t="s">
        <v>135</v>
      </c>
      <c r="Q39" s="5" t="s">
        <v>802</v>
      </c>
      <c r="R39" s="37" t="s">
        <v>283</v>
      </c>
      <c r="T39" s="3"/>
    </row>
    <row r="40" spans="1:20" ht="100" customHeight="1" x14ac:dyDescent="0.35">
      <c r="A40" s="286" t="s">
        <v>13</v>
      </c>
      <c r="B40" s="40" t="s">
        <v>93</v>
      </c>
      <c r="C40" s="3" t="s">
        <v>15</v>
      </c>
      <c r="D40" s="49" t="s">
        <v>810</v>
      </c>
      <c r="E40" s="4" t="s">
        <v>94</v>
      </c>
      <c r="F40" s="40" t="s">
        <v>95</v>
      </c>
      <c r="G40" s="8">
        <v>57.477000000000004</v>
      </c>
      <c r="H40" s="8">
        <v>56.405999999999999</v>
      </c>
      <c r="I40" s="8">
        <v>44.213076923076926</v>
      </c>
      <c r="J40" s="8">
        <v>43.775323686214783</v>
      </c>
      <c r="K40" s="8">
        <v>42.719661843107396</v>
      </c>
      <c r="L40" s="8">
        <v>41.664000000000001</v>
      </c>
      <c r="M40" s="326" t="s">
        <v>19</v>
      </c>
      <c r="N40" s="329"/>
      <c r="O40" s="327">
        <v>550</v>
      </c>
      <c r="P40" s="326" t="s">
        <v>96</v>
      </c>
      <c r="Q40" s="2" t="s">
        <v>97</v>
      </c>
      <c r="R40" s="37" t="s">
        <v>285</v>
      </c>
      <c r="T40" s="3"/>
    </row>
    <row r="41" spans="1:20" ht="100" customHeight="1" x14ac:dyDescent="0.35">
      <c r="A41" s="286" t="s">
        <v>13</v>
      </c>
      <c r="B41" s="40" t="s">
        <v>105</v>
      </c>
      <c r="C41" s="3" t="s">
        <v>15</v>
      </c>
      <c r="D41" s="49" t="s">
        <v>810</v>
      </c>
      <c r="E41" s="4" t="s">
        <v>106</v>
      </c>
      <c r="F41" s="40" t="s">
        <v>107</v>
      </c>
      <c r="G41" s="8">
        <v>99.666000000000011</v>
      </c>
      <c r="H41" s="8">
        <v>97.524000000000001</v>
      </c>
      <c r="I41" s="8">
        <v>76.666153846153847</v>
      </c>
      <c r="J41" s="8">
        <v>75.907083015993905</v>
      </c>
      <c r="K41" s="8">
        <v>69.9405</v>
      </c>
      <c r="L41" s="8">
        <v>69.121499999999997</v>
      </c>
      <c r="M41" s="326" t="s">
        <v>19</v>
      </c>
      <c r="N41" s="329"/>
      <c r="O41" s="327">
        <v>550</v>
      </c>
      <c r="P41" s="326" t="s">
        <v>108</v>
      </c>
      <c r="Q41" s="2" t="s">
        <v>109</v>
      </c>
      <c r="R41" s="37" t="s">
        <v>288</v>
      </c>
      <c r="T41" s="3"/>
    </row>
    <row r="42" spans="1:20" ht="100" customHeight="1" x14ac:dyDescent="0.35">
      <c r="A42" s="286" t="s">
        <v>222</v>
      </c>
      <c r="B42" s="40" t="s">
        <v>168</v>
      </c>
      <c r="C42" s="2" t="s">
        <v>132</v>
      </c>
      <c r="D42" s="38" t="s">
        <v>23</v>
      </c>
      <c r="E42" s="4" t="s">
        <v>169</v>
      </c>
      <c r="F42" s="9" t="s">
        <v>749</v>
      </c>
      <c r="G42" s="318">
        <v>85.64</v>
      </c>
      <c r="H42" s="318">
        <v>72.959999999999994</v>
      </c>
      <c r="I42" s="318">
        <v>68.739999999999995</v>
      </c>
      <c r="J42" s="318">
        <v>66.2</v>
      </c>
      <c r="K42" s="318">
        <v>61.98</v>
      </c>
      <c r="L42" s="318">
        <v>61.98</v>
      </c>
      <c r="M42" s="10">
        <v>150</v>
      </c>
      <c r="N42" s="8">
        <v>0.25</v>
      </c>
      <c r="O42" s="7">
        <v>550</v>
      </c>
      <c r="P42" s="10" t="s">
        <v>135</v>
      </c>
      <c r="Q42" s="12" t="s">
        <v>779</v>
      </c>
      <c r="R42" s="37" t="s">
        <v>286</v>
      </c>
      <c r="T42" s="3"/>
    </row>
    <row r="43" spans="1:20" ht="100" customHeight="1" x14ac:dyDescent="0.35">
      <c r="A43" s="286" t="s">
        <v>222</v>
      </c>
      <c r="B43" s="40" t="s">
        <v>168</v>
      </c>
      <c r="C43" s="2" t="s">
        <v>132</v>
      </c>
      <c r="D43" s="38" t="s">
        <v>818</v>
      </c>
      <c r="E43" s="4" t="s">
        <v>169</v>
      </c>
      <c r="F43" s="9" t="s">
        <v>165</v>
      </c>
      <c r="G43" s="13">
        <v>65.876799999999989</v>
      </c>
      <c r="H43" s="13">
        <v>61.926699999999997</v>
      </c>
      <c r="I43" s="13">
        <v>58.049749999999989</v>
      </c>
      <c r="J43" s="13">
        <v>55.155099999999997</v>
      </c>
      <c r="K43" s="13">
        <v>51.706599999999995</v>
      </c>
      <c r="L43" s="13">
        <v>49.407599999999995</v>
      </c>
      <c r="M43" s="10">
        <v>150</v>
      </c>
      <c r="N43" s="335">
        <v>0.23</v>
      </c>
      <c r="O43" s="7">
        <v>550</v>
      </c>
      <c r="P43" s="10" t="s">
        <v>135</v>
      </c>
      <c r="Q43" s="5" t="s">
        <v>801</v>
      </c>
      <c r="R43" s="37" t="s">
        <v>287</v>
      </c>
      <c r="T43" s="3"/>
    </row>
    <row r="44" spans="1:20" ht="100" customHeight="1" x14ac:dyDescent="0.35">
      <c r="A44" s="286" t="s">
        <v>13</v>
      </c>
      <c r="B44" s="40" t="s">
        <v>117</v>
      </c>
      <c r="C44" s="3" t="s">
        <v>15</v>
      </c>
      <c r="D44" s="49" t="s">
        <v>810</v>
      </c>
      <c r="E44" s="4" t="s">
        <v>118</v>
      </c>
      <c r="F44" s="40" t="s">
        <v>128</v>
      </c>
      <c r="G44" s="8">
        <v>94.710000000000008</v>
      </c>
      <c r="H44" s="8">
        <v>86.625</v>
      </c>
      <c r="I44" s="8">
        <v>72.853846153846163</v>
      </c>
      <c r="J44" s="8">
        <v>72.132520944402131</v>
      </c>
      <c r="K44" s="8">
        <v>70.716260472201071</v>
      </c>
      <c r="L44" s="8">
        <v>69.3</v>
      </c>
      <c r="M44" s="326" t="s">
        <v>19</v>
      </c>
      <c r="N44" s="329"/>
      <c r="O44" s="327">
        <v>550</v>
      </c>
      <c r="P44" s="326" t="s">
        <v>120</v>
      </c>
      <c r="Q44" s="2" t="s">
        <v>129</v>
      </c>
      <c r="R44" s="37" t="s">
        <v>289</v>
      </c>
      <c r="T44" s="3"/>
    </row>
    <row r="45" spans="1:20" ht="100" customHeight="1" x14ac:dyDescent="0.35">
      <c r="A45" s="286" t="s">
        <v>13</v>
      </c>
      <c r="B45" s="40" t="s">
        <v>131</v>
      </c>
      <c r="C45" s="2" t="s">
        <v>132</v>
      </c>
      <c r="D45" s="49" t="s">
        <v>810</v>
      </c>
      <c r="E45" s="4" t="s">
        <v>133</v>
      </c>
      <c r="F45" s="40" t="s">
        <v>134</v>
      </c>
      <c r="G45" s="8">
        <v>111.21600000000001</v>
      </c>
      <c r="H45" s="8">
        <v>105.54600000000001</v>
      </c>
      <c r="I45" s="8">
        <v>93.891000000000005</v>
      </c>
      <c r="J45" s="8">
        <v>88.357500000000016</v>
      </c>
      <c r="K45" s="8">
        <v>81.490499999999997</v>
      </c>
      <c r="L45" s="8">
        <v>80.671499999999995</v>
      </c>
      <c r="M45" s="328">
        <v>200</v>
      </c>
      <c r="N45" s="8">
        <v>0.35</v>
      </c>
      <c r="O45" s="327">
        <v>1100</v>
      </c>
      <c r="P45" s="328" t="s">
        <v>135</v>
      </c>
      <c r="Q45" s="2" t="s">
        <v>76</v>
      </c>
      <c r="R45" s="37" t="s">
        <v>292</v>
      </c>
      <c r="T45" s="3"/>
    </row>
    <row r="46" spans="1:20" ht="100" customHeight="1" x14ac:dyDescent="0.35">
      <c r="A46" s="286" t="s">
        <v>222</v>
      </c>
      <c r="B46" s="40" t="s">
        <v>175</v>
      </c>
      <c r="C46" s="2" t="s">
        <v>132</v>
      </c>
      <c r="D46" s="38" t="s">
        <v>23</v>
      </c>
      <c r="E46" s="4" t="s">
        <v>176</v>
      </c>
      <c r="F46" s="9" t="s">
        <v>750</v>
      </c>
      <c r="G46" s="318">
        <v>90.2</v>
      </c>
      <c r="H46" s="318">
        <v>76.84</v>
      </c>
      <c r="I46" s="318">
        <v>72.39</v>
      </c>
      <c r="J46" s="318">
        <v>69.72</v>
      </c>
      <c r="K46" s="318">
        <v>65.27</v>
      </c>
      <c r="L46" s="318">
        <v>65.27</v>
      </c>
      <c r="M46" s="10">
        <v>150</v>
      </c>
      <c r="N46" s="8">
        <v>0.3</v>
      </c>
      <c r="O46" s="7">
        <v>1100</v>
      </c>
      <c r="P46" s="10" t="s">
        <v>135</v>
      </c>
      <c r="Q46" s="5" t="s">
        <v>179</v>
      </c>
      <c r="R46" s="37" t="s">
        <v>290</v>
      </c>
      <c r="T46" s="3"/>
    </row>
    <row r="47" spans="1:20" ht="100" customHeight="1" x14ac:dyDescent="0.35">
      <c r="A47" s="286" t="s">
        <v>222</v>
      </c>
      <c r="B47" s="40" t="s">
        <v>175</v>
      </c>
      <c r="C47" s="2" t="s">
        <v>132</v>
      </c>
      <c r="D47" s="38" t="s">
        <v>818</v>
      </c>
      <c r="E47" s="4" t="s">
        <v>176</v>
      </c>
      <c r="F47" s="9" t="s">
        <v>181</v>
      </c>
      <c r="G47" s="13">
        <v>98.397199999999984</v>
      </c>
      <c r="H47" s="13">
        <v>91.656949999999981</v>
      </c>
      <c r="I47" s="13">
        <v>85.052549999999997</v>
      </c>
      <c r="J47" s="13">
        <v>81.510000000000005</v>
      </c>
      <c r="K47" s="13">
        <v>79.838000000000008</v>
      </c>
      <c r="L47" s="13">
        <v>75.313149999999993</v>
      </c>
      <c r="M47" s="10">
        <v>150</v>
      </c>
      <c r="N47" s="8">
        <v>0.3</v>
      </c>
      <c r="O47" s="7">
        <v>1100</v>
      </c>
      <c r="P47" s="10" t="s">
        <v>135</v>
      </c>
      <c r="Q47" s="355" t="s">
        <v>816</v>
      </c>
      <c r="R47" s="37" t="s">
        <v>291</v>
      </c>
      <c r="T47" s="3"/>
    </row>
    <row r="48" spans="1:20" ht="100" customHeight="1" x14ac:dyDescent="0.35">
      <c r="A48" s="286" t="s">
        <v>13</v>
      </c>
      <c r="B48" s="40" t="s">
        <v>143</v>
      </c>
      <c r="C48" s="2" t="s">
        <v>132</v>
      </c>
      <c r="D48" s="49" t="s">
        <v>810</v>
      </c>
      <c r="E48" s="4" t="s">
        <v>144</v>
      </c>
      <c r="F48" s="40" t="s">
        <v>145</v>
      </c>
      <c r="G48" s="8">
        <v>84.251999999999995</v>
      </c>
      <c r="H48" s="8">
        <v>82.488</v>
      </c>
      <c r="I48" s="8">
        <v>73.909500000000008</v>
      </c>
      <c r="J48" s="8">
        <v>69.373499999999993</v>
      </c>
      <c r="K48" s="8">
        <v>66.097500000000011</v>
      </c>
      <c r="L48" s="8">
        <v>62.674500000000002</v>
      </c>
      <c r="M48" s="328">
        <v>200</v>
      </c>
      <c r="N48" s="8">
        <v>0.33</v>
      </c>
      <c r="O48" s="327">
        <v>1100</v>
      </c>
      <c r="P48" s="328" t="s">
        <v>135</v>
      </c>
      <c r="Q48" s="2" t="s">
        <v>34</v>
      </c>
      <c r="R48" s="37" t="s">
        <v>293</v>
      </c>
      <c r="T48" s="3"/>
    </row>
    <row r="49" spans="1:20" ht="100" customHeight="1" x14ac:dyDescent="0.35">
      <c r="A49" s="286" t="s">
        <v>13</v>
      </c>
      <c r="B49" s="40" t="s">
        <v>152</v>
      </c>
      <c r="C49" s="2" t="s">
        <v>132</v>
      </c>
      <c r="D49" s="49" t="s">
        <v>810</v>
      </c>
      <c r="E49" s="4" t="s">
        <v>153</v>
      </c>
      <c r="F49" s="40" t="s">
        <v>145</v>
      </c>
      <c r="G49" s="8">
        <v>93.492000000000004</v>
      </c>
      <c r="H49" s="8">
        <v>91.728000000000009</v>
      </c>
      <c r="I49" s="8">
        <v>81.297391304347855</v>
      </c>
      <c r="J49" s="8">
        <v>78.623999999999995</v>
      </c>
      <c r="K49" s="8">
        <v>75.075000000000003</v>
      </c>
      <c r="L49" s="8">
        <v>71.61</v>
      </c>
      <c r="M49" s="328">
        <v>200</v>
      </c>
      <c r="N49" s="8">
        <v>0.33</v>
      </c>
      <c r="O49" s="327">
        <v>1100</v>
      </c>
      <c r="P49" s="328" t="s">
        <v>135</v>
      </c>
      <c r="Q49" s="2" t="s">
        <v>54</v>
      </c>
      <c r="R49" s="37" t="s">
        <v>296</v>
      </c>
      <c r="T49" s="3"/>
    </row>
    <row r="50" spans="1:20" ht="100" customHeight="1" x14ac:dyDescent="0.35">
      <c r="A50" s="286" t="s">
        <v>222</v>
      </c>
      <c r="B50" s="40" t="s">
        <v>185</v>
      </c>
      <c r="C50" s="2" t="s">
        <v>132</v>
      </c>
      <c r="D50" s="38" t="s">
        <v>23</v>
      </c>
      <c r="E50" s="4" t="s">
        <v>186</v>
      </c>
      <c r="F50" s="9" t="s">
        <v>751</v>
      </c>
      <c r="G50" s="318">
        <v>65.08</v>
      </c>
      <c r="H50" s="318">
        <v>62.86</v>
      </c>
      <c r="I50" s="318">
        <v>60.56</v>
      </c>
      <c r="J50" s="318">
        <v>59.4</v>
      </c>
      <c r="K50" s="318">
        <v>54.8</v>
      </c>
      <c r="L50" s="318">
        <v>54.8</v>
      </c>
      <c r="M50" s="10">
        <v>150</v>
      </c>
      <c r="N50" s="8">
        <v>0.25</v>
      </c>
      <c r="O50" s="7">
        <v>1100</v>
      </c>
      <c r="P50" s="10" t="s">
        <v>135</v>
      </c>
      <c r="Q50" s="5" t="s">
        <v>189</v>
      </c>
      <c r="R50" s="37" t="s">
        <v>294</v>
      </c>
      <c r="T50" s="3"/>
    </row>
    <row r="51" spans="1:20" ht="100" customHeight="1" x14ac:dyDescent="0.35">
      <c r="A51" s="286" t="s">
        <v>222</v>
      </c>
      <c r="B51" s="40" t="s">
        <v>185</v>
      </c>
      <c r="C51" s="2" t="s">
        <v>132</v>
      </c>
      <c r="D51" s="38" t="s">
        <v>818</v>
      </c>
      <c r="E51" s="4" t="s">
        <v>186</v>
      </c>
      <c r="F51" s="9" t="s">
        <v>191</v>
      </c>
      <c r="G51" s="13">
        <v>64.643699999999995</v>
      </c>
      <c r="H51" s="13">
        <v>60.98619999999999</v>
      </c>
      <c r="I51" s="13">
        <v>56.879349999999995</v>
      </c>
      <c r="J51" s="13">
        <v>54.036950000000004</v>
      </c>
      <c r="K51" s="13">
        <v>50.431699999999999</v>
      </c>
      <c r="L51" s="13">
        <v>46.324849999999998</v>
      </c>
      <c r="M51" s="10">
        <v>150</v>
      </c>
      <c r="N51" s="8">
        <v>0.23</v>
      </c>
      <c r="O51" s="7">
        <v>1100</v>
      </c>
      <c r="P51" s="10" t="s">
        <v>135</v>
      </c>
      <c r="Q51" s="5" t="s">
        <v>807</v>
      </c>
      <c r="R51" s="37" t="s">
        <v>295</v>
      </c>
      <c r="T51" s="3"/>
    </row>
    <row r="52" spans="1:20" ht="100" customHeight="1" x14ac:dyDescent="0.35">
      <c r="A52" s="286" t="s">
        <v>13</v>
      </c>
      <c r="B52" s="40" t="s">
        <v>159</v>
      </c>
      <c r="C52" s="2" t="s">
        <v>132</v>
      </c>
      <c r="D52" s="49" t="s">
        <v>810</v>
      </c>
      <c r="E52" s="4" t="s">
        <v>160</v>
      </c>
      <c r="F52" s="40" t="s">
        <v>161</v>
      </c>
      <c r="G52" s="8">
        <v>52.416000000000004</v>
      </c>
      <c r="H52" s="8">
        <v>51.408000000000001</v>
      </c>
      <c r="I52" s="8">
        <v>43.050000000000004</v>
      </c>
      <c r="J52" s="8">
        <v>41.706000000000003</v>
      </c>
      <c r="K52" s="8">
        <v>38.115000000000002</v>
      </c>
      <c r="L52" s="8">
        <v>37.537500000000001</v>
      </c>
      <c r="M52" s="328">
        <v>200</v>
      </c>
      <c r="N52" s="8">
        <v>0.25</v>
      </c>
      <c r="O52" s="327">
        <v>550</v>
      </c>
      <c r="P52" s="328" t="s">
        <v>135</v>
      </c>
      <c r="Q52" s="2" t="s">
        <v>21</v>
      </c>
      <c r="R52" s="37" t="s">
        <v>297</v>
      </c>
    </row>
    <row r="53" spans="1:20" ht="100" customHeight="1" x14ac:dyDescent="0.35">
      <c r="A53" s="286" t="s">
        <v>13</v>
      </c>
      <c r="B53" s="40" t="s">
        <v>168</v>
      </c>
      <c r="C53" s="2" t="s">
        <v>132</v>
      </c>
      <c r="D53" s="49" t="s">
        <v>810</v>
      </c>
      <c r="E53" s="4" t="s">
        <v>169</v>
      </c>
      <c r="F53" s="40" t="s">
        <v>170</v>
      </c>
      <c r="G53" s="8">
        <v>63.966000000000001</v>
      </c>
      <c r="H53" s="8">
        <v>62.958000000000006</v>
      </c>
      <c r="I53" s="8">
        <v>55.622608695652183</v>
      </c>
      <c r="J53" s="8">
        <v>55.44</v>
      </c>
      <c r="K53" s="8">
        <v>50.82</v>
      </c>
      <c r="L53" s="8">
        <v>48.510000000000005</v>
      </c>
      <c r="M53" s="328">
        <v>200</v>
      </c>
      <c r="N53" s="8">
        <v>0.25</v>
      </c>
      <c r="O53" s="327">
        <v>550</v>
      </c>
      <c r="P53" s="328" t="s">
        <v>135</v>
      </c>
      <c r="Q53" s="2" t="s">
        <v>65</v>
      </c>
      <c r="R53" s="37" t="s">
        <v>300</v>
      </c>
    </row>
    <row r="54" spans="1:20" ht="100" customHeight="1" x14ac:dyDescent="0.35">
      <c r="A54" s="287" t="s">
        <v>222</v>
      </c>
      <c r="B54" s="45" t="s">
        <v>194</v>
      </c>
      <c r="C54" s="3" t="s">
        <v>195</v>
      </c>
      <c r="D54" s="38" t="s">
        <v>23</v>
      </c>
      <c r="E54" s="4" t="s">
        <v>196</v>
      </c>
      <c r="F54" s="39" t="s">
        <v>768</v>
      </c>
      <c r="G54" s="318">
        <v>77.64</v>
      </c>
      <c r="H54" s="318">
        <v>69.739999999999995</v>
      </c>
      <c r="I54" s="318">
        <v>68.03</v>
      </c>
      <c r="J54" s="320">
        <v>64.64</v>
      </c>
      <c r="K54" s="320">
        <v>60.05</v>
      </c>
      <c r="L54" s="320">
        <v>60.05</v>
      </c>
      <c r="M54" s="10">
        <v>200</v>
      </c>
      <c r="N54" s="13">
        <v>0.25</v>
      </c>
      <c r="O54" s="7">
        <v>1100</v>
      </c>
      <c r="P54" s="6" t="s">
        <v>135</v>
      </c>
      <c r="Q54" s="12" t="s">
        <v>200</v>
      </c>
      <c r="R54" s="37" t="s">
        <v>298</v>
      </c>
    </row>
    <row r="55" spans="1:20" ht="100" customHeight="1" x14ac:dyDescent="0.35">
      <c r="A55" s="286" t="s">
        <v>222</v>
      </c>
      <c r="B55" s="40" t="s">
        <v>194</v>
      </c>
      <c r="C55" s="2" t="s">
        <v>195</v>
      </c>
      <c r="D55" s="38" t="s">
        <v>818</v>
      </c>
      <c r="E55" s="4" t="s">
        <v>196</v>
      </c>
      <c r="F55" s="9" t="s">
        <v>774</v>
      </c>
      <c r="G55" s="13">
        <v>82.147449999999992</v>
      </c>
      <c r="H55" s="13">
        <v>77.842049999999972</v>
      </c>
      <c r="I55" s="13">
        <v>73.024599999999992</v>
      </c>
      <c r="J55" s="13">
        <v>68.039950000000005</v>
      </c>
      <c r="K55" s="13">
        <v>63.744999999999997</v>
      </c>
      <c r="L55" s="13">
        <v>61.299699999999994</v>
      </c>
      <c r="M55" s="10" t="s">
        <v>227</v>
      </c>
      <c r="N55" s="60">
        <v>0</v>
      </c>
      <c r="O55" s="7">
        <v>1100</v>
      </c>
      <c r="P55" s="6" t="s">
        <v>135</v>
      </c>
      <c r="Q55" s="5" t="s">
        <v>800</v>
      </c>
      <c r="R55" s="37" t="s">
        <v>299</v>
      </c>
    </row>
    <row r="56" spans="1:20" ht="100" customHeight="1" x14ac:dyDescent="0.35">
      <c r="A56" s="286" t="s">
        <v>13</v>
      </c>
      <c r="B56" s="40" t="s">
        <v>175</v>
      </c>
      <c r="C56" s="2" t="s">
        <v>132</v>
      </c>
      <c r="D56" s="49" t="s">
        <v>810</v>
      </c>
      <c r="E56" s="4" t="s">
        <v>176</v>
      </c>
      <c r="F56" s="40" t="s">
        <v>177</v>
      </c>
      <c r="G56" s="8">
        <v>105.04200000000002</v>
      </c>
      <c r="H56" s="8">
        <v>103.27800000000001</v>
      </c>
      <c r="I56" s="8">
        <v>91.340869565217417</v>
      </c>
      <c r="J56" s="8">
        <v>90.163500000000013</v>
      </c>
      <c r="K56" s="8">
        <v>86.887500000000003</v>
      </c>
      <c r="L56" s="8">
        <v>83.464500000000001</v>
      </c>
      <c r="M56" s="328">
        <v>200</v>
      </c>
      <c r="N56" s="8">
        <v>0.33</v>
      </c>
      <c r="O56" s="327">
        <v>1100</v>
      </c>
      <c r="P56" s="328" t="s">
        <v>135</v>
      </c>
      <c r="Q56" s="2" t="s">
        <v>183</v>
      </c>
      <c r="R56" s="37" t="s">
        <v>301</v>
      </c>
    </row>
    <row r="57" spans="1:20" ht="18" customHeight="1" x14ac:dyDescent="0.35">
      <c r="A57" s="286" t="s">
        <v>13</v>
      </c>
      <c r="B57" s="40" t="s">
        <v>185</v>
      </c>
      <c r="C57" s="2" t="s">
        <v>132</v>
      </c>
      <c r="D57" s="49" t="s">
        <v>810</v>
      </c>
      <c r="E57" s="4" t="s">
        <v>186</v>
      </c>
      <c r="F57" s="40" t="s">
        <v>187</v>
      </c>
      <c r="G57" s="8">
        <v>63.525000000000006</v>
      </c>
      <c r="H57" s="8">
        <v>61.214999999999996</v>
      </c>
      <c r="I57" s="8">
        <v>53.550000000000004</v>
      </c>
      <c r="J57" s="8">
        <v>51.975000000000001</v>
      </c>
      <c r="K57" s="8">
        <v>49.087499999999999</v>
      </c>
      <c r="L57" s="8">
        <v>46.2</v>
      </c>
      <c r="M57" s="328">
        <v>200</v>
      </c>
      <c r="N57" s="8">
        <v>0.28999999999999998</v>
      </c>
      <c r="O57" s="327">
        <v>1100</v>
      </c>
      <c r="P57" s="328" t="s">
        <v>135</v>
      </c>
      <c r="Q57" s="2" t="s">
        <v>44</v>
      </c>
      <c r="R57" s="37" t="s">
        <v>304</v>
      </c>
    </row>
    <row r="58" spans="1:20" ht="100" customHeight="1" x14ac:dyDescent="0.35">
      <c r="A58" s="287" t="s">
        <v>222</v>
      </c>
      <c r="B58" s="45" t="s">
        <v>204</v>
      </c>
      <c r="C58" s="3" t="s">
        <v>195</v>
      </c>
      <c r="D58" s="38" t="s">
        <v>23</v>
      </c>
      <c r="E58" s="4" t="s">
        <v>205</v>
      </c>
      <c r="F58" s="39" t="s">
        <v>753</v>
      </c>
      <c r="G58" s="318">
        <v>103.9</v>
      </c>
      <c r="H58" s="318">
        <v>88.49</v>
      </c>
      <c r="I58" s="318">
        <v>83.35</v>
      </c>
      <c r="J58" s="320">
        <v>80.27</v>
      </c>
      <c r="K58" s="320">
        <v>75.13</v>
      </c>
      <c r="L58" s="320">
        <v>75.13</v>
      </c>
      <c r="M58" s="10">
        <v>150</v>
      </c>
      <c r="N58" s="13">
        <v>0.3</v>
      </c>
      <c r="O58" s="7">
        <v>1100</v>
      </c>
      <c r="P58" s="6" t="s">
        <v>135</v>
      </c>
      <c r="Q58" s="12" t="s">
        <v>208</v>
      </c>
      <c r="R58" s="37" t="s">
        <v>302</v>
      </c>
    </row>
    <row r="59" spans="1:20" ht="100" customHeight="1" x14ac:dyDescent="0.35">
      <c r="A59" s="286" t="s">
        <v>222</v>
      </c>
      <c r="B59" s="40" t="s">
        <v>204</v>
      </c>
      <c r="C59" s="2" t="s">
        <v>195</v>
      </c>
      <c r="D59" s="38" t="s">
        <v>818</v>
      </c>
      <c r="E59" s="4" t="s">
        <v>205</v>
      </c>
      <c r="F59" s="9" t="s">
        <v>210</v>
      </c>
      <c r="G59" s="13">
        <v>108.69045</v>
      </c>
      <c r="H59" s="13">
        <v>105.33599999999998</v>
      </c>
      <c r="I59" s="13">
        <v>95.868300000000005</v>
      </c>
      <c r="J59" s="13">
        <v>89.389299999999992</v>
      </c>
      <c r="K59" s="13">
        <v>84.833100000000002</v>
      </c>
      <c r="L59" s="13">
        <v>81.10244999999999</v>
      </c>
      <c r="M59" s="10">
        <v>150</v>
      </c>
      <c r="N59" s="8">
        <v>0.23</v>
      </c>
      <c r="O59" s="7">
        <v>1100</v>
      </c>
      <c r="P59" s="6" t="s">
        <v>135</v>
      </c>
      <c r="Q59" s="5" t="s">
        <v>804</v>
      </c>
      <c r="R59" s="37" t="s">
        <v>303</v>
      </c>
    </row>
    <row r="60" spans="1:20" ht="100" customHeight="1" x14ac:dyDescent="0.35">
      <c r="A60" s="286" t="s">
        <v>13</v>
      </c>
      <c r="B60" s="40" t="s">
        <v>194</v>
      </c>
      <c r="C60" s="2" t="s">
        <v>195</v>
      </c>
      <c r="D60" s="49" t="s">
        <v>810</v>
      </c>
      <c r="E60" s="4" t="s">
        <v>196</v>
      </c>
      <c r="F60" s="40" t="s">
        <v>197</v>
      </c>
      <c r="G60" s="8">
        <v>84.314999999999998</v>
      </c>
      <c r="H60" s="8">
        <v>82.004999999999995</v>
      </c>
      <c r="I60" s="8">
        <v>74.0565</v>
      </c>
      <c r="J60" s="8">
        <v>73.332000000000008</v>
      </c>
      <c r="K60" s="8">
        <v>68.14500000000001</v>
      </c>
      <c r="L60" s="8">
        <v>63.525000000000006</v>
      </c>
      <c r="M60" s="326" t="s">
        <v>19</v>
      </c>
      <c r="N60" s="329"/>
      <c r="O60" s="327">
        <v>1100</v>
      </c>
      <c r="P60" s="328" t="s">
        <v>135</v>
      </c>
      <c r="Q60" s="2" t="s">
        <v>198</v>
      </c>
      <c r="R60" s="37" t="s">
        <v>305</v>
      </c>
    </row>
    <row r="61" spans="1:20" ht="100" customHeight="1" x14ac:dyDescent="0.35">
      <c r="A61" s="286" t="s">
        <v>13</v>
      </c>
      <c r="B61" s="40" t="s">
        <v>204</v>
      </c>
      <c r="C61" s="2" t="s">
        <v>195</v>
      </c>
      <c r="D61" s="49" t="s">
        <v>810</v>
      </c>
      <c r="E61" s="4" t="s">
        <v>205</v>
      </c>
      <c r="F61" s="40" t="s">
        <v>206</v>
      </c>
      <c r="G61" s="8">
        <v>110.25</v>
      </c>
      <c r="H61" s="8">
        <v>109.21050000000001</v>
      </c>
      <c r="I61" s="8">
        <v>90.667500000000004</v>
      </c>
      <c r="J61" s="8">
        <v>86.625</v>
      </c>
      <c r="K61" s="8">
        <v>85.470000000000013</v>
      </c>
      <c r="L61" s="8">
        <v>84.314999999999998</v>
      </c>
      <c r="M61" s="328">
        <v>200</v>
      </c>
      <c r="N61" s="8">
        <v>0.35</v>
      </c>
      <c r="O61" s="327">
        <v>1100</v>
      </c>
      <c r="P61" s="328" t="s">
        <v>135</v>
      </c>
      <c r="Q61" s="2" t="s">
        <v>141</v>
      </c>
      <c r="R61" s="37" t="s">
        <v>308</v>
      </c>
    </row>
    <row r="62" spans="1:20" ht="100" customHeight="1" x14ac:dyDescent="0.35">
      <c r="A62" s="287" t="s">
        <v>222</v>
      </c>
      <c r="B62" s="45" t="s">
        <v>213</v>
      </c>
      <c r="C62" s="3" t="s">
        <v>195</v>
      </c>
      <c r="D62" s="38" t="s">
        <v>23</v>
      </c>
      <c r="E62" s="4" t="s">
        <v>214</v>
      </c>
      <c r="F62" s="39" t="s">
        <v>754</v>
      </c>
      <c r="G62" s="318">
        <v>148.43</v>
      </c>
      <c r="H62" s="318">
        <v>126.35</v>
      </c>
      <c r="I62" s="318">
        <v>118.98</v>
      </c>
      <c r="J62" s="320">
        <v>114.55</v>
      </c>
      <c r="K62" s="320">
        <v>107.19</v>
      </c>
      <c r="L62" s="320">
        <v>107.19</v>
      </c>
      <c r="M62" s="10">
        <v>150</v>
      </c>
      <c r="N62" s="13">
        <v>0.3</v>
      </c>
      <c r="O62" s="7">
        <v>1100</v>
      </c>
      <c r="P62" s="10" t="s">
        <v>135</v>
      </c>
      <c r="Q62" s="12" t="s">
        <v>217</v>
      </c>
      <c r="R62" s="37" t="s">
        <v>306</v>
      </c>
    </row>
    <row r="63" spans="1:20" ht="100" customHeight="1" x14ac:dyDescent="0.35">
      <c r="A63" s="286" t="s">
        <v>222</v>
      </c>
      <c r="B63" s="40" t="s">
        <v>213</v>
      </c>
      <c r="C63" s="2" t="s">
        <v>195</v>
      </c>
      <c r="D63" s="38" t="s">
        <v>818</v>
      </c>
      <c r="E63" s="4" t="s">
        <v>214</v>
      </c>
      <c r="F63" s="9" t="s">
        <v>219</v>
      </c>
      <c r="G63" s="13">
        <v>182.12260000000001</v>
      </c>
      <c r="H63" s="13">
        <v>169.59304999999995</v>
      </c>
      <c r="I63" s="13">
        <v>157.06349999999998</v>
      </c>
      <c r="J63" s="13">
        <v>149.69624999999999</v>
      </c>
      <c r="K63" s="13">
        <v>145.72524999999996</v>
      </c>
      <c r="L63" s="13">
        <v>141.71245000000002</v>
      </c>
      <c r="M63" s="10">
        <v>150</v>
      </c>
      <c r="N63" s="8">
        <v>0.3</v>
      </c>
      <c r="O63" s="7">
        <v>1100</v>
      </c>
      <c r="P63" s="10" t="s">
        <v>135</v>
      </c>
      <c r="Q63" s="5" t="s">
        <v>808</v>
      </c>
      <c r="R63" s="37" t="s">
        <v>307</v>
      </c>
    </row>
    <row r="64" spans="1:20" ht="100" customHeight="1" x14ac:dyDescent="0.35">
      <c r="A64" s="286" t="s">
        <v>13</v>
      </c>
      <c r="B64" s="40" t="s">
        <v>213</v>
      </c>
      <c r="C64" s="2" t="s">
        <v>195</v>
      </c>
      <c r="D64" s="49" t="s">
        <v>810</v>
      </c>
      <c r="E64" s="4" t="s">
        <v>214</v>
      </c>
      <c r="F64" s="40" t="s">
        <v>215</v>
      </c>
      <c r="G64" s="8">
        <v>184.8</v>
      </c>
      <c r="H64" s="8">
        <v>182.49</v>
      </c>
      <c r="I64" s="8">
        <v>150.15</v>
      </c>
      <c r="J64" s="8">
        <v>145.53</v>
      </c>
      <c r="K64" s="8">
        <v>138.6</v>
      </c>
      <c r="L64" s="8">
        <v>136.29000000000002</v>
      </c>
      <c r="M64" s="328">
        <v>200</v>
      </c>
      <c r="N64" s="8">
        <v>0.35</v>
      </c>
      <c r="O64" s="327">
        <v>1100</v>
      </c>
      <c r="P64" s="328" t="s">
        <v>135</v>
      </c>
      <c r="Q64" s="2" t="s">
        <v>97</v>
      </c>
      <c r="R64" s="37" t="s">
        <v>309</v>
      </c>
    </row>
    <row r="65" spans="1:18" ht="100" customHeight="1" x14ac:dyDescent="0.35">
      <c r="A65" s="286" t="s">
        <v>222</v>
      </c>
      <c r="B65" s="40" t="s">
        <v>14</v>
      </c>
      <c r="C65" s="3" t="s">
        <v>15</v>
      </c>
      <c r="D65" s="49" t="s">
        <v>810</v>
      </c>
      <c r="E65" s="4" t="s">
        <v>223</v>
      </c>
      <c r="F65" s="40" t="s">
        <v>18</v>
      </c>
      <c r="G65" s="8">
        <v>43.722000000000001</v>
      </c>
      <c r="H65" s="8">
        <v>41.411999999999999</v>
      </c>
      <c r="I65" s="8">
        <v>33.632307692307691</v>
      </c>
      <c r="J65" s="8">
        <v>33.299314546839298</v>
      </c>
      <c r="K65" s="8">
        <v>32.735657273419648</v>
      </c>
      <c r="L65" s="8">
        <v>32.172000000000004</v>
      </c>
      <c r="M65" s="328">
        <v>200</v>
      </c>
      <c r="N65" s="8">
        <v>0.21</v>
      </c>
      <c r="O65" s="327">
        <v>550</v>
      </c>
      <c r="P65" s="326" t="s">
        <v>20</v>
      </c>
      <c r="Q65" s="2" t="s">
        <v>21</v>
      </c>
      <c r="R65" s="37" t="s">
        <v>313</v>
      </c>
    </row>
    <row r="66" spans="1:18" ht="100" customHeight="1" x14ac:dyDescent="0.35">
      <c r="A66" s="286" t="s">
        <v>310</v>
      </c>
      <c r="B66" s="40" t="s">
        <v>14</v>
      </c>
      <c r="C66" s="3" t="s">
        <v>15</v>
      </c>
      <c r="D66" s="38" t="s">
        <v>23</v>
      </c>
      <c r="E66" s="4" t="s">
        <v>17</v>
      </c>
      <c r="F66" s="9" t="s">
        <v>736</v>
      </c>
      <c r="G66" s="318">
        <v>48.87</v>
      </c>
      <c r="H66" s="318">
        <v>43.39</v>
      </c>
      <c r="I66" s="318">
        <v>42.47</v>
      </c>
      <c r="J66" s="318">
        <v>41.72</v>
      </c>
      <c r="K66" s="318">
        <v>39.21</v>
      </c>
      <c r="L66" s="318">
        <v>39.21</v>
      </c>
      <c r="M66" s="10">
        <v>100</v>
      </c>
      <c r="N66" s="11">
        <v>0.25</v>
      </c>
      <c r="O66" s="7">
        <v>550</v>
      </c>
      <c r="P66" s="6" t="s">
        <v>20</v>
      </c>
      <c r="Q66" s="5" t="s">
        <v>24</v>
      </c>
      <c r="R66" s="37" t="s">
        <v>311</v>
      </c>
    </row>
    <row r="67" spans="1:18" ht="100" customHeight="1" x14ac:dyDescent="0.35">
      <c r="A67" s="286" t="s">
        <v>310</v>
      </c>
      <c r="B67" s="40" t="s">
        <v>14</v>
      </c>
      <c r="C67" s="3" t="s">
        <v>15</v>
      </c>
      <c r="D67" s="38" t="s">
        <v>818</v>
      </c>
      <c r="E67" s="4" t="s">
        <v>17</v>
      </c>
      <c r="F67" s="9" t="s">
        <v>26</v>
      </c>
      <c r="G67" s="13">
        <v>44.684199999999997</v>
      </c>
      <c r="H67" s="13">
        <v>41.737299999999991</v>
      </c>
      <c r="I67" s="13">
        <v>39.124799999999993</v>
      </c>
      <c r="J67" s="13">
        <v>37.985750000000003</v>
      </c>
      <c r="K67" s="13">
        <v>35.7181</v>
      </c>
      <c r="L67" s="13">
        <v>34.558149999999998</v>
      </c>
      <c r="M67" s="10">
        <v>100</v>
      </c>
      <c r="N67" s="11">
        <v>0.23</v>
      </c>
      <c r="O67" s="7">
        <v>550</v>
      </c>
      <c r="P67" s="6" t="s">
        <v>20</v>
      </c>
      <c r="Q67" s="5" t="s">
        <v>794</v>
      </c>
      <c r="R67" s="37" t="s">
        <v>312</v>
      </c>
    </row>
    <row r="68" spans="1:18" ht="100" customHeight="1" x14ac:dyDescent="0.35">
      <c r="A68" s="286" t="s">
        <v>222</v>
      </c>
      <c r="B68" s="40" t="s">
        <v>30</v>
      </c>
      <c r="C68" s="3" t="s">
        <v>15</v>
      </c>
      <c r="D68" s="49" t="s">
        <v>810</v>
      </c>
      <c r="E68" s="4" t="s">
        <v>31</v>
      </c>
      <c r="F68" s="40" t="s">
        <v>32</v>
      </c>
      <c r="G68" s="8">
        <v>44.877000000000002</v>
      </c>
      <c r="H68" s="8">
        <v>42.567</v>
      </c>
      <c r="I68" s="8">
        <v>34.520769230769233</v>
      </c>
      <c r="J68" s="8">
        <v>34.178979436405186</v>
      </c>
      <c r="K68" s="8">
        <v>33.752989718202592</v>
      </c>
      <c r="L68" s="8">
        <v>33.326999999999998</v>
      </c>
      <c r="M68" s="328">
        <v>200</v>
      </c>
      <c r="N68" s="8">
        <v>0.21</v>
      </c>
      <c r="O68" s="327">
        <v>550</v>
      </c>
      <c r="P68" s="326" t="s">
        <v>33</v>
      </c>
      <c r="Q68" s="2" t="s">
        <v>34</v>
      </c>
      <c r="R68" s="37" t="s">
        <v>314</v>
      </c>
    </row>
    <row r="69" spans="1:18" ht="100" customHeight="1" x14ac:dyDescent="0.35">
      <c r="A69" s="286" t="s">
        <v>222</v>
      </c>
      <c r="B69" s="40" t="s">
        <v>40</v>
      </c>
      <c r="C69" s="3" t="s">
        <v>15</v>
      </c>
      <c r="D69" s="49" t="s">
        <v>810</v>
      </c>
      <c r="E69" s="4" t="s">
        <v>41</v>
      </c>
      <c r="F69" s="40" t="s">
        <v>42</v>
      </c>
      <c r="G69" s="8">
        <v>48.510000000000005</v>
      </c>
      <c r="H69" s="8">
        <v>45.15</v>
      </c>
      <c r="I69" s="8">
        <v>37.315384615384616</v>
      </c>
      <c r="J69" s="8">
        <v>36.945925361766946</v>
      </c>
      <c r="K69" s="8">
        <v>35.930999999999997</v>
      </c>
      <c r="L69" s="8">
        <v>35.584500000000006</v>
      </c>
      <c r="M69" s="328">
        <v>200</v>
      </c>
      <c r="N69" s="8">
        <v>0.21</v>
      </c>
      <c r="O69" s="327">
        <v>550</v>
      </c>
      <c r="P69" s="326" t="s">
        <v>43</v>
      </c>
      <c r="Q69" s="2" t="s">
        <v>44</v>
      </c>
      <c r="R69" s="37" t="s">
        <v>317</v>
      </c>
    </row>
    <row r="70" spans="1:18" ht="100" customHeight="1" x14ac:dyDescent="0.35">
      <c r="A70" s="286" t="s">
        <v>310</v>
      </c>
      <c r="B70" s="40" t="s">
        <v>30</v>
      </c>
      <c r="C70" s="3" t="s">
        <v>15</v>
      </c>
      <c r="D70" s="38" t="s">
        <v>23</v>
      </c>
      <c r="E70" s="4" t="s">
        <v>31</v>
      </c>
      <c r="F70" s="9" t="s">
        <v>737</v>
      </c>
      <c r="G70" s="318">
        <v>51.27</v>
      </c>
      <c r="H70" s="318">
        <v>45.94</v>
      </c>
      <c r="I70" s="318">
        <v>44.97</v>
      </c>
      <c r="J70" s="318">
        <v>43.72</v>
      </c>
      <c r="K70" s="318">
        <v>41.05</v>
      </c>
      <c r="L70" s="318">
        <v>41.05</v>
      </c>
      <c r="M70" s="10">
        <v>100</v>
      </c>
      <c r="N70" s="11">
        <v>0.25</v>
      </c>
      <c r="O70" s="7">
        <v>550</v>
      </c>
      <c r="P70" s="6" t="s">
        <v>33</v>
      </c>
      <c r="Q70" s="5" t="s">
        <v>36</v>
      </c>
      <c r="R70" s="37" t="s">
        <v>315</v>
      </c>
    </row>
    <row r="71" spans="1:18" ht="100" customHeight="1" x14ac:dyDescent="0.35">
      <c r="A71" s="286" t="s">
        <v>310</v>
      </c>
      <c r="B71" s="40" t="s">
        <v>30</v>
      </c>
      <c r="C71" s="3" t="s">
        <v>15</v>
      </c>
      <c r="D71" s="38" t="s">
        <v>818</v>
      </c>
      <c r="E71" s="4" t="s">
        <v>31</v>
      </c>
      <c r="F71" s="9" t="s">
        <v>772</v>
      </c>
      <c r="G71" s="13">
        <v>45.279849999999996</v>
      </c>
      <c r="H71" s="13">
        <v>42.291149999999995</v>
      </c>
      <c r="I71" s="13">
        <v>39.647299999999994</v>
      </c>
      <c r="J71" s="13">
        <v>38.487349999999999</v>
      </c>
      <c r="K71" s="13">
        <v>37.358750000000001</v>
      </c>
      <c r="L71" s="13">
        <v>36.240599999999993</v>
      </c>
      <c r="M71" s="10">
        <v>100</v>
      </c>
      <c r="N71" s="11">
        <v>0.23</v>
      </c>
      <c r="O71" s="7">
        <v>550</v>
      </c>
      <c r="P71" s="6" t="s">
        <v>33</v>
      </c>
      <c r="Q71" s="5" t="s">
        <v>795</v>
      </c>
      <c r="R71" s="37" t="s">
        <v>316</v>
      </c>
    </row>
    <row r="72" spans="1:18" ht="100" customHeight="1" x14ac:dyDescent="0.35">
      <c r="A72" s="286" t="s">
        <v>222</v>
      </c>
      <c r="B72" s="40" t="s">
        <v>50</v>
      </c>
      <c r="C72" s="3" t="s">
        <v>15</v>
      </c>
      <c r="D72" s="49" t="s">
        <v>810</v>
      </c>
      <c r="E72" s="4" t="s">
        <v>51</v>
      </c>
      <c r="F72" s="40" t="s">
        <v>52</v>
      </c>
      <c r="G72" s="8">
        <v>53.13</v>
      </c>
      <c r="H72" s="8">
        <v>51.975000000000001</v>
      </c>
      <c r="I72" s="8">
        <v>40.869230769230768</v>
      </c>
      <c r="J72" s="8">
        <v>40.464584920030461</v>
      </c>
      <c r="K72" s="8">
        <v>40.444792460015229</v>
      </c>
      <c r="L72" s="8">
        <v>40.425000000000004</v>
      </c>
      <c r="M72" s="328">
        <v>200</v>
      </c>
      <c r="N72" s="8">
        <v>0.21</v>
      </c>
      <c r="O72" s="327">
        <v>550</v>
      </c>
      <c r="P72" s="326" t="s">
        <v>53</v>
      </c>
      <c r="Q72" s="2" t="s">
        <v>54</v>
      </c>
      <c r="R72" s="37" t="s">
        <v>318</v>
      </c>
    </row>
    <row r="73" spans="1:18" ht="100" customHeight="1" x14ac:dyDescent="0.35">
      <c r="A73" s="286" t="s">
        <v>222</v>
      </c>
      <c r="B73" s="40" t="s">
        <v>61</v>
      </c>
      <c r="C73" s="3" t="s">
        <v>15</v>
      </c>
      <c r="D73" s="49" t="s">
        <v>810</v>
      </c>
      <c r="E73" s="4" t="s">
        <v>62</v>
      </c>
      <c r="F73" s="40" t="s">
        <v>63</v>
      </c>
      <c r="G73" s="8">
        <v>63.525000000000006</v>
      </c>
      <c r="H73" s="8">
        <v>62.475000000000001</v>
      </c>
      <c r="I73" s="8">
        <v>48.86538461538462</v>
      </c>
      <c r="J73" s="8">
        <v>48.615000000000002</v>
      </c>
      <c r="K73" s="8">
        <v>48.457500000000003</v>
      </c>
      <c r="L73" s="8">
        <v>48.300000000000004</v>
      </c>
      <c r="M73" s="328">
        <v>200</v>
      </c>
      <c r="N73" s="8">
        <v>0.21</v>
      </c>
      <c r="O73" s="327">
        <v>550</v>
      </c>
      <c r="P73" s="326" t="s">
        <v>64</v>
      </c>
      <c r="Q73" s="2" t="s">
        <v>65</v>
      </c>
      <c r="R73" s="37" t="s">
        <v>321</v>
      </c>
    </row>
    <row r="74" spans="1:18" ht="100" customHeight="1" x14ac:dyDescent="0.35">
      <c r="A74" s="286" t="s">
        <v>310</v>
      </c>
      <c r="B74" s="40" t="s">
        <v>40</v>
      </c>
      <c r="C74" s="3" t="s">
        <v>15</v>
      </c>
      <c r="D74" s="38" t="s">
        <v>23</v>
      </c>
      <c r="E74" s="4" t="s">
        <v>41</v>
      </c>
      <c r="F74" s="9" t="s">
        <v>738</v>
      </c>
      <c r="G74" s="318">
        <v>51.27</v>
      </c>
      <c r="H74" s="318">
        <v>45.94</v>
      </c>
      <c r="I74" s="318">
        <v>44.97</v>
      </c>
      <c r="J74" s="318">
        <v>43.72</v>
      </c>
      <c r="K74" s="318">
        <v>41.05</v>
      </c>
      <c r="L74" s="318">
        <v>41.05</v>
      </c>
      <c r="M74" s="10">
        <v>100</v>
      </c>
      <c r="N74" s="11">
        <v>0.25</v>
      </c>
      <c r="O74" s="7">
        <v>550</v>
      </c>
      <c r="P74" s="6" t="s">
        <v>43</v>
      </c>
      <c r="Q74" s="5" t="s">
        <v>46</v>
      </c>
      <c r="R74" s="37" t="s">
        <v>319</v>
      </c>
    </row>
    <row r="75" spans="1:18" ht="100" customHeight="1" x14ac:dyDescent="0.35">
      <c r="A75" s="286" t="s">
        <v>310</v>
      </c>
      <c r="B75" s="40" t="s">
        <v>40</v>
      </c>
      <c r="C75" s="3" t="s">
        <v>15</v>
      </c>
      <c r="D75" s="38" t="s">
        <v>818</v>
      </c>
      <c r="E75" s="4" t="s">
        <v>41</v>
      </c>
      <c r="F75" s="9" t="s">
        <v>773</v>
      </c>
      <c r="G75" s="13">
        <v>49.6584</v>
      </c>
      <c r="H75" s="13">
        <v>47.95505</v>
      </c>
      <c r="I75" s="13">
        <v>44.851399999999998</v>
      </c>
      <c r="J75" s="13">
        <v>41.674599999999998</v>
      </c>
      <c r="K75" s="13">
        <v>39.229300000000002</v>
      </c>
      <c r="L75" s="13">
        <v>37.755849999999995</v>
      </c>
      <c r="M75" s="10">
        <v>100</v>
      </c>
      <c r="N75" s="11">
        <v>0.23</v>
      </c>
      <c r="O75" s="7">
        <v>550</v>
      </c>
      <c r="P75" s="6" t="s">
        <v>43</v>
      </c>
      <c r="Q75" s="5" t="s">
        <v>102</v>
      </c>
      <c r="R75" s="37" t="s">
        <v>320</v>
      </c>
    </row>
    <row r="76" spans="1:18" ht="100" customHeight="1" x14ac:dyDescent="0.35">
      <c r="A76" s="286" t="s">
        <v>222</v>
      </c>
      <c r="B76" s="40" t="s">
        <v>72</v>
      </c>
      <c r="C76" s="3" t="s">
        <v>15</v>
      </c>
      <c r="D76" s="49" t="s">
        <v>810</v>
      </c>
      <c r="E76" s="4" t="s">
        <v>73</v>
      </c>
      <c r="F76" s="40" t="s">
        <v>74</v>
      </c>
      <c r="G76" s="8">
        <v>56.322000000000003</v>
      </c>
      <c r="H76" s="8">
        <v>55.250999999999998</v>
      </c>
      <c r="I76" s="8">
        <v>43.324615384615385</v>
      </c>
      <c r="J76" s="8">
        <v>42.895658796648895</v>
      </c>
      <c r="K76" s="8">
        <v>42.23782939832445</v>
      </c>
      <c r="L76" s="8">
        <v>41.580000000000005</v>
      </c>
      <c r="M76" s="328">
        <v>200</v>
      </c>
      <c r="N76" s="8">
        <v>0.21</v>
      </c>
      <c r="O76" s="327">
        <v>550</v>
      </c>
      <c r="P76" s="326" t="s">
        <v>75</v>
      </c>
      <c r="Q76" s="2" t="s">
        <v>76</v>
      </c>
      <c r="R76" s="37" t="s">
        <v>322</v>
      </c>
    </row>
    <row r="77" spans="1:18" ht="100" customHeight="1" x14ac:dyDescent="0.35">
      <c r="A77" s="286" t="s">
        <v>222</v>
      </c>
      <c r="B77" s="40" t="s">
        <v>83</v>
      </c>
      <c r="C77" s="3" t="s">
        <v>15</v>
      </c>
      <c r="D77" s="49" t="s">
        <v>810</v>
      </c>
      <c r="E77" s="4" t="s">
        <v>84</v>
      </c>
      <c r="F77" s="40" t="s">
        <v>85</v>
      </c>
      <c r="G77" s="8">
        <v>55.167000000000002</v>
      </c>
      <c r="H77" s="8">
        <v>54.096000000000004</v>
      </c>
      <c r="I77" s="8">
        <v>42.436153846153843</v>
      </c>
      <c r="J77" s="8">
        <v>42.015993907083015</v>
      </c>
      <c r="K77" s="8">
        <v>41.262496953541508</v>
      </c>
      <c r="L77" s="8">
        <v>40.509</v>
      </c>
      <c r="M77" s="328">
        <v>200</v>
      </c>
      <c r="N77" s="8">
        <v>0.21</v>
      </c>
      <c r="O77" s="327">
        <v>550</v>
      </c>
      <c r="P77" s="326" t="s">
        <v>86</v>
      </c>
      <c r="Q77" s="2" t="s">
        <v>87</v>
      </c>
      <c r="R77" s="37" t="s">
        <v>325</v>
      </c>
    </row>
    <row r="78" spans="1:18" ht="100" customHeight="1" x14ac:dyDescent="0.35">
      <c r="A78" s="286" t="s">
        <v>310</v>
      </c>
      <c r="B78" s="40" t="s">
        <v>50</v>
      </c>
      <c r="C78" s="3" t="s">
        <v>15</v>
      </c>
      <c r="D78" s="38" t="s">
        <v>23</v>
      </c>
      <c r="E78" s="4" t="s">
        <v>51</v>
      </c>
      <c r="F78" s="9" t="s">
        <v>738</v>
      </c>
      <c r="G78" s="318">
        <v>53.89</v>
      </c>
      <c r="H78" s="318">
        <v>47.9</v>
      </c>
      <c r="I78" s="318">
        <v>46.88</v>
      </c>
      <c r="J78" s="318">
        <v>45.9</v>
      </c>
      <c r="K78" s="318">
        <v>43.07</v>
      </c>
      <c r="L78" s="318">
        <v>43.07</v>
      </c>
      <c r="M78" s="10">
        <v>100</v>
      </c>
      <c r="N78" s="11">
        <v>0.25</v>
      </c>
      <c r="O78" s="7">
        <v>550</v>
      </c>
      <c r="P78" s="6" t="s">
        <v>53</v>
      </c>
      <c r="Q78" s="5" t="s">
        <v>56</v>
      </c>
      <c r="R78" s="37" t="s">
        <v>323</v>
      </c>
    </row>
    <row r="79" spans="1:18" ht="100" customHeight="1" x14ac:dyDescent="0.35">
      <c r="A79" s="286" t="s">
        <v>310</v>
      </c>
      <c r="B79" s="40" t="s">
        <v>50</v>
      </c>
      <c r="C79" s="3" t="s">
        <v>15</v>
      </c>
      <c r="D79" s="38" t="s">
        <v>818</v>
      </c>
      <c r="E79" s="4" t="s">
        <v>51</v>
      </c>
      <c r="F79" s="9" t="s">
        <v>58</v>
      </c>
      <c r="G79" s="13">
        <v>53.974249999999991</v>
      </c>
      <c r="H79" s="13">
        <v>51.487149999999993</v>
      </c>
      <c r="I79" s="13">
        <v>49.125450000000001</v>
      </c>
      <c r="J79" s="13">
        <v>46.8996</v>
      </c>
      <c r="K79" s="13">
        <v>44.767800000000001</v>
      </c>
      <c r="L79" s="13">
        <v>41.705949999999994</v>
      </c>
      <c r="M79" s="10">
        <v>100</v>
      </c>
      <c r="N79" s="11">
        <v>0.23</v>
      </c>
      <c r="O79" s="7">
        <v>550</v>
      </c>
      <c r="P79" s="6" t="s">
        <v>53</v>
      </c>
      <c r="Q79" s="5" t="s">
        <v>796</v>
      </c>
      <c r="R79" s="37" t="s">
        <v>324</v>
      </c>
    </row>
    <row r="80" spans="1:18" ht="100" customHeight="1" x14ac:dyDescent="0.35">
      <c r="A80" s="286" t="s">
        <v>222</v>
      </c>
      <c r="B80" s="40" t="s">
        <v>93</v>
      </c>
      <c r="C80" s="3" t="s">
        <v>15</v>
      </c>
      <c r="D80" s="49" t="s">
        <v>810</v>
      </c>
      <c r="E80" s="4" t="s">
        <v>255</v>
      </c>
      <c r="F80" s="40" t="s">
        <v>95</v>
      </c>
      <c r="G80" s="8">
        <v>57.477000000000004</v>
      </c>
      <c r="H80" s="8">
        <v>56.405999999999999</v>
      </c>
      <c r="I80" s="8">
        <v>44.213076923076926</v>
      </c>
      <c r="J80" s="8">
        <v>43.775323686214783</v>
      </c>
      <c r="K80" s="8">
        <v>42.719661843107396</v>
      </c>
      <c r="L80" s="8">
        <v>41.664000000000001</v>
      </c>
      <c r="M80" s="328">
        <v>200</v>
      </c>
      <c r="N80" s="8">
        <v>0.21</v>
      </c>
      <c r="O80" s="327">
        <v>550</v>
      </c>
      <c r="P80" s="326" t="s">
        <v>96</v>
      </c>
      <c r="Q80" s="2" t="s">
        <v>97</v>
      </c>
      <c r="R80" s="37" t="s">
        <v>326</v>
      </c>
    </row>
    <row r="81" spans="1:18" ht="100" customHeight="1" x14ac:dyDescent="0.35">
      <c r="A81" s="286" t="s">
        <v>222</v>
      </c>
      <c r="B81" s="40" t="s">
        <v>105</v>
      </c>
      <c r="C81" s="3" t="s">
        <v>15</v>
      </c>
      <c r="D81" s="49" t="s">
        <v>810</v>
      </c>
      <c r="E81" s="4" t="s">
        <v>106</v>
      </c>
      <c r="F81" s="40" t="s">
        <v>107</v>
      </c>
      <c r="G81" s="8">
        <v>99.666000000000011</v>
      </c>
      <c r="H81" s="8">
        <v>97.524000000000001</v>
      </c>
      <c r="I81" s="8">
        <v>76.666153846153847</v>
      </c>
      <c r="J81" s="8">
        <v>75.907083015993905</v>
      </c>
      <c r="K81" s="8">
        <v>69.9405</v>
      </c>
      <c r="L81" s="8">
        <v>69.121499999999997</v>
      </c>
      <c r="M81" s="328">
        <v>200</v>
      </c>
      <c r="N81" s="8">
        <v>0.21</v>
      </c>
      <c r="O81" s="327">
        <v>550</v>
      </c>
      <c r="P81" s="326" t="s">
        <v>108</v>
      </c>
      <c r="Q81" s="2" t="s">
        <v>109</v>
      </c>
      <c r="R81" s="37" t="s">
        <v>329</v>
      </c>
    </row>
    <row r="82" spans="1:18" ht="100" customHeight="1" x14ac:dyDescent="0.35">
      <c r="A82" s="286" t="s">
        <v>310</v>
      </c>
      <c r="B82" s="40" t="s">
        <v>61</v>
      </c>
      <c r="C82" s="3" t="s">
        <v>15</v>
      </c>
      <c r="D82" s="38" t="s">
        <v>23</v>
      </c>
      <c r="E82" s="4" t="s">
        <v>62</v>
      </c>
      <c r="F82" s="9" t="s">
        <v>739</v>
      </c>
      <c r="G82" s="318">
        <v>69.760000000000005</v>
      </c>
      <c r="H82" s="318">
        <v>57.41</v>
      </c>
      <c r="I82" s="318">
        <v>56.18</v>
      </c>
      <c r="J82" s="318">
        <v>55.56</v>
      </c>
      <c r="K82" s="318">
        <v>53.7</v>
      </c>
      <c r="L82" s="318">
        <v>53.7</v>
      </c>
      <c r="M82" s="10">
        <v>100</v>
      </c>
      <c r="N82" s="11">
        <v>0.25</v>
      </c>
      <c r="O82" s="7">
        <v>550</v>
      </c>
      <c r="P82" s="6" t="s">
        <v>64</v>
      </c>
      <c r="Q82" s="5" t="s">
        <v>67</v>
      </c>
      <c r="R82" s="37" t="s">
        <v>327</v>
      </c>
    </row>
    <row r="83" spans="1:18" ht="100" customHeight="1" x14ac:dyDescent="0.35">
      <c r="A83" s="286" t="s">
        <v>310</v>
      </c>
      <c r="B83" s="40" t="s">
        <v>61</v>
      </c>
      <c r="C83" s="3" t="s">
        <v>15</v>
      </c>
      <c r="D83" s="38" t="s">
        <v>818</v>
      </c>
      <c r="E83" s="4" t="s">
        <v>62</v>
      </c>
      <c r="F83" s="9" t="s">
        <v>69</v>
      </c>
      <c r="G83" s="13">
        <v>68.823700000000002</v>
      </c>
      <c r="H83" s="13">
        <v>65.3125</v>
      </c>
      <c r="I83" s="13">
        <v>61.790849999999992</v>
      </c>
      <c r="J83" s="13">
        <v>59.335099999999997</v>
      </c>
      <c r="K83" s="13">
        <v>58.279649999999997</v>
      </c>
      <c r="L83" s="13">
        <v>55.646249999999995</v>
      </c>
      <c r="M83" s="10">
        <v>100</v>
      </c>
      <c r="N83" s="11">
        <v>0.23</v>
      </c>
      <c r="O83" s="7">
        <v>550</v>
      </c>
      <c r="P83" s="6" t="s">
        <v>64</v>
      </c>
      <c r="Q83" s="5" t="s">
        <v>806</v>
      </c>
      <c r="R83" s="37" t="s">
        <v>328</v>
      </c>
    </row>
    <row r="84" spans="1:18" ht="100" customHeight="1" x14ac:dyDescent="0.35">
      <c r="A84" s="286" t="s">
        <v>222</v>
      </c>
      <c r="B84" s="40" t="s">
        <v>117</v>
      </c>
      <c r="C84" s="3" t="s">
        <v>15</v>
      </c>
      <c r="D84" s="49" t="s">
        <v>810</v>
      </c>
      <c r="E84" s="4" t="s">
        <v>118</v>
      </c>
      <c r="F84" s="40" t="s">
        <v>128</v>
      </c>
      <c r="G84" s="8">
        <v>94.710000000000008</v>
      </c>
      <c r="H84" s="8">
        <v>86.625</v>
      </c>
      <c r="I84" s="8">
        <v>72.853846153846163</v>
      </c>
      <c r="J84" s="8">
        <v>72.132520944402131</v>
      </c>
      <c r="K84" s="8">
        <v>70.716260472201071</v>
      </c>
      <c r="L84" s="8">
        <v>69.3</v>
      </c>
      <c r="M84" s="328">
        <v>200</v>
      </c>
      <c r="N84" s="8">
        <v>0.21</v>
      </c>
      <c r="O84" s="327">
        <v>550</v>
      </c>
      <c r="P84" s="326" t="s">
        <v>120</v>
      </c>
      <c r="Q84" s="2" t="s">
        <v>129</v>
      </c>
      <c r="R84" s="37" t="s">
        <v>330</v>
      </c>
    </row>
    <row r="85" spans="1:18" ht="100" customHeight="1" x14ac:dyDescent="0.35">
      <c r="A85" s="286" t="s">
        <v>222</v>
      </c>
      <c r="B85" s="40" t="s">
        <v>131</v>
      </c>
      <c r="C85" s="2" t="s">
        <v>132</v>
      </c>
      <c r="D85" s="49" t="s">
        <v>810</v>
      </c>
      <c r="E85" s="4" t="s">
        <v>268</v>
      </c>
      <c r="F85" s="40" t="s">
        <v>134</v>
      </c>
      <c r="G85" s="8">
        <v>111.21600000000001</v>
      </c>
      <c r="H85" s="8">
        <v>105.54600000000001</v>
      </c>
      <c r="I85" s="8">
        <v>93.891000000000005</v>
      </c>
      <c r="J85" s="11">
        <v>88.357500000000016</v>
      </c>
      <c r="K85" s="11">
        <v>81.490499999999997</v>
      </c>
      <c r="L85" s="11">
        <v>80.671499999999995</v>
      </c>
      <c r="M85" s="328">
        <v>150</v>
      </c>
      <c r="N85" s="8">
        <v>0.33</v>
      </c>
      <c r="O85" s="327">
        <v>1100</v>
      </c>
      <c r="P85" s="328" t="s">
        <v>135</v>
      </c>
      <c r="Q85" s="2" t="s">
        <v>76</v>
      </c>
      <c r="R85" s="37" t="s">
        <v>333</v>
      </c>
    </row>
    <row r="86" spans="1:18" ht="100" customHeight="1" x14ac:dyDescent="0.35">
      <c r="A86" s="286" t="s">
        <v>310</v>
      </c>
      <c r="B86" s="40" t="s">
        <v>72</v>
      </c>
      <c r="C86" s="3" t="s">
        <v>15</v>
      </c>
      <c r="D86" s="38" t="s">
        <v>23</v>
      </c>
      <c r="E86" s="4" t="s">
        <v>73</v>
      </c>
      <c r="F86" s="9" t="s">
        <v>740</v>
      </c>
      <c r="G86" s="318">
        <v>54.92</v>
      </c>
      <c r="H86" s="318">
        <v>49.54</v>
      </c>
      <c r="I86" s="318">
        <v>48.48</v>
      </c>
      <c r="J86" s="318">
        <v>46.74</v>
      </c>
      <c r="K86" s="318">
        <v>43.87</v>
      </c>
      <c r="L86" s="318">
        <v>43.87</v>
      </c>
      <c r="M86" s="10">
        <v>100</v>
      </c>
      <c r="N86" s="11">
        <v>0.25</v>
      </c>
      <c r="O86" s="7">
        <v>550</v>
      </c>
      <c r="P86" s="6" t="s">
        <v>75</v>
      </c>
      <c r="Q86" s="5" t="s">
        <v>78</v>
      </c>
      <c r="R86" s="37" t="s">
        <v>331</v>
      </c>
    </row>
    <row r="87" spans="1:18" ht="100" customHeight="1" x14ac:dyDescent="0.35">
      <c r="A87" s="286" t="s">
        <v>310</v>
      </c>
      <c r="B87" s="40" t="s">
        <v>72</v>
      </c>
      <c r="C87" s="3" t="s">
        <v>15</v>
      </c>
      <c r="D87" s="38" t="s">
        <v>818</v>
      </c>
      <c r="E87" s="4" t="s">
        <v>73</v>
      </c>
      <c r="F87" s="9" t="s">
        <v>80</v>
      </c>
      <c r="G87" s="13">
        <v>57.360050000000001</v>
      </c>
      <c r="H87" s="13">
        <v>54.423599999999986</v>
      </c>
      <c r="I87" s="13">
        <v>51.487149999999993</v>
      </c>
      <c r="J87" s="13">
        <v>49.449399999999997</v>
      </c>
      <c r="K87" s="13">
        <v>48.571599999999997</v>
      </c>
      <c r="L87" s="13">
        <v>46.366649999999993</v>
      </c>
      <c r="M87" s="10">
        <v>100</v>
      </c>
      <c r="N87" s="334">
        <v>0.23</v>
      </c>
      <c r="O87" s="7">
        <v>550</v>
      </c>
      <c r="P87" s="6" t="s">
        <v>75</v>
      </c>
      <c r="Q87" s="5" t="s">
        <v>798</v>
      </c>
      <c r="R87" s="37" t="s">
        <v>332</v>
      </c>
    </row>
    <row r="88" spans="1:18" ht="100" customHeight="1" x14ac:dyDescent="0.35">
      <c r="A88" s="286" t="s">
        <v>222</v>
      </c>
      <c r="B88" s="40" t="s">
        <v>143</v>
      </c>
      <c r="C88" s="2" t="s">
        <v>132</v>
      </c>
      <c r="D88" s="49" t="s">
        <v>810</v>
      </c>
      <c r="E88" s="4" t="s">
        <v>144</v>
      </c>
      <c r="F88" s="40" t="s">
        <v>145</v>
      </c>
      <c r="G88" s="8">
        <v>84.251999999999995</v>
      </c>
      <c r="H88" s="8">
        <v>82.488</v>
      </c>
      <c r="I88" s="8">
        <v>73.909500000000008</v>
      </c>
      <c r="J88" s="11">
        <v>69.373499999999993</v>
      </c>
      <c r="K88" s="11">
        <v>66.097500000000011</v>
      </c>
      <c r="L88" s="11">
        <v>62.674500000000002</v>
      </c>
      <c r="M88" s="328">
        <v>150</v>
      </c>
      <c r="N88" s="8">
        <v>0.33</v>
      </c>
      <c r="O88" s="327">
        <v>1100</v>
      </c>
      <c r="P88" s="328" t="s">
        <v>135</v>
      </c>
      <c r="Q88" s="2" t="s">
        <v>34</v>
      </c>
      <c r="R88" s="37" t="s">
        <v>334</v>
      </c>
    </row>
    <row r="89" spans="1:18" ht="100" customHeight="1" x14ac:dyDescent="0.35">
      <c r="A89" s="286" t="s">
        <v>222</v>
      </c>
      <c r="B89" s="40" t="s">
        <v>152</v>
      </c>
      <c r="C89" s="2" t="s">
        <v>132</v>
      </c>
      <c r="D89" s="49" t="s">
        <v>810</v>
      </c>
      <c r="E89" s="4" t="s">
        <v>153</v>
      </c>
      <c r="F89" s="40" t="s">
        <v>145</v>
      </c>
      <c r="G89" s="8">
        <v>93.492000000000004</v>
      </c>
      <c r="H89" s="8">
        <v>91.728000000000009</v>
      </c>
      <c r="I89" s="8">
        <v>81.297391304347855</v>
      </c>
      <c r="J89" s="11">
        <v>78.623999999999995</v>
      </c>
      <c r="K89" s="11">
        <v>75.075000000000003</v>
      </c>
      <c r="L89" s="11">
        <v>71.61</v>
      </c>
      <c r="M89" s="328">
        <v>150</v>
      </c>
      <c r="N89" s="8">
        <v>0.33</v>
      </c>
      <c r="O89" s="327">
        <v>1100</v>
      </c>
      <c r="P89" s="328" t="s">
        <v>135</v>
      </c>
      <c r="Q89" s="2" t="s">
        <v>54</v>
      </c>
      <c r="R89" s="37" t="s">
        <v>337</v>
      </c>
    </row>
    <row r="90" spans="1:18" ht="100" customHeight="1" x14ac:dyDescent="0.35">
      <c r="A90" s="286" t="s">
        <v>310</v>
      </c>
      <c r="B90" s="40" t="s">
        <v>83</v>
      </c>
      <c r="C90" s="3" t="s">
        <v>15</v>
      </c>
      <c r="D90" s="38" t="s">
        <v>23</v>
      </c>
      <c r="E90" s="4" t="s">
        <v>84</v>
      </c>
      <c r="F90" s="9" t="s">
        <v>741</v>
      </c>
      <c r="G90" s="318">
        <v>51.79</v>
      </c>
      <c r="H90" s="318">
        <v>45.94</v>
      </c>
      <c r="I90" s="318">
        <v>44.97</v>
      </c>
      <c r="J90" s="318">
        <v>44.15</v>
      </c>
      <c r="K90" s="318">
        <v>41.45</v>
      </c>
      <c r="L90" s="318">
        <v>41.45</v>
      </c>
      <c r="M90" s="10">
        <v>100</v>
      </c>
      <c r="N90" s="11">
        <v>0.25</v>
      </c>
      <c r="O90" s="7">
        <v>550</v>
      </c>
      <c r="P90" s="6" t="s">
        <v>86</v>
      </c>
      <c r="Q90" s="5" t="s">
        <v>89</v>
      </c>
      <c r="R90" s="37" t="s">
        <v>335</v>
      </c>
    </row>
    <row r="91" spans="1:18" ht="100" customHeight="1" x14ac:dyDescent="0.35">
      <c r="A91" s="286" t="s">
        <v>310</v>
      </c>
      <c r="B91" s="40" t="s">
        <v>83</v>
      </c>
      <c r="C91" s="3" t="s">
        <v>15</v>
      </c>
      <c r="D91" s="38" t="s">
        <v>818</v>
      </c>
      <c r="E91" s="4" t="s">
        <v>84</v>
      </c>
      <c r="F91" s="39" t="s">
        <v>775</v>
      </c>
      <c r="G91" s="13">
        <v>54.841599999999993</v>
      </c>
      <c r="H91" s="13">
        <v>52.354499999999994</v>
      </c>
      <c r="I91" s="13">
        <v>49.888300000000001</v>
      </c>
      <c r="J91" s="13">
        <v>47.756500000000003</v>
      </c>
      <c r="K91" s="13">
        <v>45.635149999999996</v>
      </c>
      <c r="L91" s="13">
        <v>42.89725</v>
      </c>
      <c r="M91" s="10">
        <v>100</v>
      </c>
      <c r="N91" s="334">
        <v>0.23</v>
      </c>
      <c r="O91" s="7">
        <v>550</v>
      </c>
      <c r="P91" s="6" t="s">
        <v>86</v>
      </c>
      <c r="Q91" s="355" t="s">
        <v>797</v>
      </c>
      <c r="R91" s="37" t="s">
        <v>336</v>
      </c>
    </row>
    <row r="92" spans="1:18" ht="100" customHeight="1" x14ac:dyDescent="0.35">
      <c r="A92" s="286" t="s">
        <v>222</v>
      </c>
      <c r="B92" s="40" t="s">
        <v>159</v>
      </c>
      <c r="C92" s="2" t="s">
        <v>132</v>
      </c>
      <c r="D92" s="49" t="s">
        <v>810</v>
      </c>
      <c r="E92" s="4" t="s">
        <v>281</v>
      </c>
      <c r="F92" s="40" t="s">
        <v>161</v>
      </c>
      <c r="G92" s="8">
        <v>52.416000000000004</v>
      </c>
      <c r="H92" s="8">
        <v>51.408000000000001</v>
      </c>
      <c r="I92" s="8">
        <v>43.050000000000004</v>
      </c>
      <c r="J92" s="11">
        <v>41.706000000000003</v>
      </c>
      <c r="K92" s="11">
        <v>38.115000000000002</v>
      </c>
      <c r="L92" s="11">
        <v>37.537500000000001</v>
      </c>
      <c r="M92" s="328">
        <v>150</v>
      </c>
      <c r="N92" s="8">
        <v>0.25</v>
      </c>
      <c r="O92" s="327">
        <v>550</v>
      </c>
      <c r="P92" s="328" t="s">
        <v>135</v>
      </c>
      <c r="Q92" s="2" t="s">
        <v>21</v>
      </c>
      <c r="R92" s="37" t="s">
        <v>338</v>
      </c>
    </row>
    <row r="93" spans="1:18" ht="100" customHeight="1" x14ac:dyDescent="0.35">
      <c r="A93" s="286" t="s">
        <v>222</v>
      </c>
      <c r="B93" s="40" t="s">
        <v>168</v>
      </c>
      <c r="C93" s="2" t="s">
        <v>132</v>
      </c>
      <c r="D93" s="49" t="s">
        <v>810</v>
      </c>
      <c r="E93" s="4" t="s">
        <v>169</v>
      </c>
      <c r="F93" s="40" t="s">
        <v>170</v>
      </c>
      <c r="G93" s="8">
        <v>63.966000000000001</v>
      </c>
      <c r="H93" s="8">
        <v>62.958000000000006</v>
      </c>
      <c r="I93" s="8">
        <v>55.622608695652183</v>
      </c>
      <c r="J93" s="11">
        <v>55.44</v>
      </c>
      <c r="K93" s="11">
        <v>50.82</v>
      </c>
      <c r="L93" s="11">
        <v>48.510000000000005</v>
      </c>
      <c r="M93" s="328">
        <v>150</v>
      </c>
      <c r="N93" s="8">
        <v>0.25</v>
      </c>
      <c r="O93" s="327">
        <v>550</v>
      </c>
      <c r="P93" s="328" t="s">
        <v>135</v>
      </c>
      <c r="Q93" s="2" t="s">
        <v>65</v>
      </c>
      <c r="R93" s="37" t="s">
        <v>341</v>
      </c>
    </row>
    <row r="94" spans="1:18" ht="100" customHeight="1" x14ac:dyDescent="0.35">
      <c r="A94" s="286" t="s">
        <v>310</v>
      </c>
      <c r="B94" s="40" t="s">
        <v>93</v>
      </c>
      <c r="C94" s="3" t="s">
        <v>15</v>
      </c>
      <c r="D94" s="38" t="s">
        <v>23</v>
      </c>
      <c r="E94" s="4" t="s">
        <v>255</v>
      </c>
      <c r="F94" s="9" t="s">
        <v>742</v>
      </c>
      <c r="G94" s="318">
        <v>54.92</v>
      </c>
      <c r="H94" s="318">
        <v>48.68</v>
      </c>
      <c r="I94" s="318">
        <v>47.64</v>
      </c>
      <c r="J94" s="318">
        <v>46.74</v>
      </c>
      <c r="K94" s="318">
        <v>43.87</v>
      </c>
      <c r="L94" s="318">
        <v>43.87</v>
      </c>
      <c r="M94" s="10">
        <v>100</v>
      </c>
      <c r="N94" s="11">
        <v>0.25</v>
      </c>
      <c r="O94" s="7">
        <v>550</v>
      </c>
      <c r="P94" s="6" t="s">
        <v>96</v>
      </c>
      <c r="Q94" s="5" t="s">
        <v>99</v>
      </c>
      <c r="R94" s="37" t="s">
        <v>339</v>
      </c>
    </row>
    <row r="95" spans="1:18" ht="100" customHeight="1" x14ac:dyDescent="0.35">
      <c r="A95" s="286" t="s">
        <v>310</v>
      </c>
      <c r="B95" s="40" t="s">
        <v>93</v>
      </c>
      <c r="C95" s="3" t="s">
        <v>15</v>
      </c>
      <c r="D95" s="38" t="s">
        <v>818</v>
      </c>
      <c r="E95" s="4" t="s">
        <v>255</v>
      </c>
      <c r="F95" s="9" t="s">
        <v>101</v>
      </c>
      <c r="G95" s="13">
        <v>57.015200000000007</v>
      </c>
      <c r="H95" s="13">
        <v>54.036950000000004</v>
      </c>
      <c r="I95" s="13">
        <v>50.274949999999997</v>
      </c>
      <c r="J95" s="13">
        <v>48.905999999999999</v>
      </c>
      <c r="K95" s="13">
        <v>47.254899999999992</v>
      </c>
      <c r="L95" s="13">
        <v>46.063600000000001</v>
      </c>
      <c r="M95" s="10">
        <v>100</v>
      </c>
      <c r="N95" s="334">
        <v>0.23</v>
      </c>
      <c r="O95" s="7">
        <v>550</v>
      </c>
      <c r="P95" s="6" t="s">
        <v>96</v>
      </c>
      <c r="Q95" s="5" t="s">
        <v>799</v>
      </c>
      <c r="R95" s="37" t="s">
        <v>340</v>
      </c>
    </row>
    <row r="96" spans="1:18" ht="100" customHeight="1" x14ac:dyDescent="0.35">
      <c r="A96" s="286" t="s">
        <v>222</v>
      </c>
      <c r="B96" s="40" t="s">
        <v>175</v>
      </c>
      <c r="C96" s="2" t="s">
        <v>132</v>
      </c>
      <c r="D96" s="49" t="s">
        <v>810</v>
      </c>
      <c r="E96" s="4" t="s">
        <v>176</v>
      </c>
      <c r="F96" s="40" t="s">
        <v>177</v>
      </c>
      <c r="G96" s="8">
        <v>105.04200000000002</v>
      </c>
      <c r="H96" s="8">
        <v>103.27800000000001</v>
      </c>
      <c r="I96" s="8">
        <v>91.340869565217417</v>
      </c>
      <c r="J96" s="11">
        <v>90.163500000000013</v>
      </c>
      <c r="K96" s="11">
        <v>86.887500000000003</v>
      </c>
      <c r="L96" s="11">
        <v>83.464500000000001</v>
      </c>
      <c r="M96" s="328">
        <v>150</v>
      </c>
      <c r="N96" s="8">
        <v>0.33</v>
      </c>
      <c r="O96" s="327">
        <v>1100</v>
      </c>
      <c r="P96" s="328" t="s">
        <v>135</v>
      </c>
      <c r="Q96" s="2" t="s">
        <v>183</v>
      </c>
      <c r="R96" s="37" t="s">
        <v>342</v>
      </c>
    </row>
    <row r="97" spans="1:20" ht="100" customHeight="1" x14ac:dyDescent="0.35">
      <c r="A97" s="286" t="s">
        <v>222</v>
      </c>
      <c r="B97" s="40" t="s">
        <v>185</v>
      </c>
      <c r="C97" s="2" t="s">
        <v>132</v>
      </c>
      <c r="D97" s="49" t="s">
        <v>810</v>
      </c>
      <c r="E97" s="4" t="s">
        <v>186</v>
      </c>
      <c r="F97" s="40" t="s">
        <v>187</v>
      </c>
      <c r="G97" s="8">
        <v>63.525000000000006</v>
      </c>
      <c r="H97" s="8">
        <v>61.214999999999996</v>
      </c>
      <c r="I97" s="8">
        <v>53.550000000000004</v>
      </c>
      <c r="J97" s="11">
        <v>51.975000000000001</v>
      </c>
      <c r="K97" s="11">
        <v>49.087499999999999</v>
      </c>
      <c r="L97" s="11">
        <v>46.2</v>
      </c>
      <c r="M97" s="328">
        <v>150</v>
      </c>
      <c r="N97" s="8">
        <v>0.28999999999999998</v>
      </c>
      <c r="O97" s="327">
        <v>1100</v>
      </c>
      <c r="P97" s="328" t="s">
        <v>135</v>
      </c>
      <c r="Q97" s="2" t="s">
        <v>44</v>
      </c>
      <c r="R97" s="37" t="s">
        <v>348</v>
      </c>
    </row>
    <row r="98" spans="1:20" ht="100" customHeight="1" x14ac:dyDescent="0.35">
      <c r="A98" s="286" t="s">
        <v>310</v>
      </c>
      <c r="B98" s="40" t="s">
        <v>105</v>
      </c>
      <c r="C98" s="3" t="s">
        <v>15</v>
      </c>
      <c r="D98" s="38" t="s">
        <v>23</v>
      </c>
      <c r="E98" s="4" t="s">
        <v>106</v>
      </c>
      <c r="F98" s="9" t="s">
        <v>743</v>
      </c>
      <c r="G98" s="318">
        <v>66.11</v>
      </c>
      <c r="H98" s="318">
        <v>58.09</v>
      </c>
      <c r="I98" s="318">
        <v>56.81</v>
      </c>
      <c r="J98" s="318">
        <v>56.04</v>
      </c>
      <c r="K98" s="318">
        <v>52.48</v>
      </c>
      <c r="L98" s="318">
        <v>52.48</v>
      </c>
      <c r="M98" s="10">
        <v>100</v>
      </c>
      <c r="N98" s="11">
        <v>0.25</v>
      </c>
      <c r="O98" s="7">
        <v>550</v>
      </c>
      <c r="P98" s="6" t="s">
        <v>108</v>
      </c>
      <c r="Q98" s="5" t="s">
        <v>111</v>
      </c>
      <c r="R98" s="37" t="s">
        <v>344</v>
      </c>
    </row>
    <row r="99" spans="1:20" ht="100" customHeight="1" x14ac:dyDescent="0.35">
      <c r="A99" s="286" t="s">
        <v>310</v>
      </c>
      <c r="B99" s="40" t="s">
        <v>105</v>
      </c>
      <c r="C99" s="3" t="s">
        <v>15</v>
      </c>
      <c r="D99" s="38" t="s">
        <v>818</v>
      </c>
      <c r="E99" s="4" t="s">
        <v>106</v>
      </c>
      <c r="F99" s="9" t="s">
        <v>113</v>
      </c>
      <c r="G99" s="13">
        <f>67.7*1.045*1.1</f>
        <v>77.821150000000003</v>
      </c>
      <c r="H99" s="13">
        <f>64.27*1.045*1.1</f>
        <v>73.878365000000002</v>
      </c>
      <c r="I99" s="13">
        <f>62.19*1.045*1.1</f>
        <v>71.487404999999995</v>
      </c>
      <c r="J99" s="13">
        <f>60.15*1.045*1.1</f>
        <v>69.142424999999989</v>
      </c>
      <c r="K99" s="13">
        <f>58.3*1.045*1.1</f>
        <v>67.01585</v>
      </c>
      <c r="L99" s="13">
        <f>56.2*1.045*1.1</f>
        <v>64.601900000000001</v>
      </c>
      <c r="M99" s="10">
        <v>100</v>
      </c>
      <c r="N99" s="334">
        <v>0.23</v>
      </c>
      <c r="O99" s="7">
        <v>550</v>
      </c>
      <c r="P99" s="6" t="s">
        <v>108</v>
      </c>
      <c r="Q99" s="5" t="s">
        <v>114</v>
      </c>
      <c r="R99" s="37" t="s">
        <v>346</v>
      </c>
    </row>
    <row r="100" spans="1:20" ht="100" customHeight="1" x14ac:dyDescent="0.35">
      <c r="A100" s="286" t="s">
        <v>222</v>
      </c>
      <c r="B100" s="40" t="s">
        <v>194</v>
      </c>
      <c r="C100" s="2" t="s">
        <v>195</v>
      </c>
      <c r="D100" s="49" t="s">
        <v>810</v>
      </c>
      <c r="E100" s="4" t="s">
        <v>196</v>
      </c>
      <c r="F100" s="40" t="s">
        <v>197</v>
      </c>
      <c r="G100" s="8">
        <v>84.314999999999998</v>
      </c>
      <c r="H100" s="8">
        <v>82.004999999999995</v>
      </c>
      <c r="I100" s="8">
        <v>74.0565</v>
      </c>
      <c r="J100" s="8">
        <v>73.332000000000008</v>
      </c>
      <c r="K100" s="8">
        <v>68.14500000000001</v>
      </c>
      <c r="L100" s="8">
        <v>63.525000000000006</v>
      </c>
      <c r="M100" s="328">
        <v>200</v>
      </c>
      <c r="N100" s="8">
        <v>0.28999999999999998</v>
      </c>
      <c r="O100" s="327">
        <v>1100</v>
      </c>
      <c r="P100" s="326" t="s">
        <v>135</v>
      </c>
      <c r="Q100" s="2" t="s">
        <v>198</v>
      </c>
      <c r="R100" s="37" t="s">
        <v>343</v>
      </c>
      <c r="T100" s="3"/>
    </row>
    <row r="101" spans="1:20" ht="100" customHeight="1" x14ac:dyDescent="0.35">
      <c r="A101" s="286" t="s">
        <v>222</v>
      </c>
      <c r="B101" s="40" t="s">
        <v>204</v>
      </c>
      <c r="C101" s="2" t="s">
        <v>195</v>
      </c>
      <c r="D101" s="49" t="s">
        <v>810</v>
      </c>
      <c r="E101" s="4" t="s">
        <v>205</v>
      </c>
      <c r="F101" s="40" t="s">
        <v>206</v>
      </c>
      <c r="G101" s="8">
        <v>110.25</v>
      </c>
      <c r="H101" s="8">
        <v>109.21050000000001</v>
      </c>
      <c r="I101" s="8">
        <v>90.667500000000004</v>
      </c>
      <c r="J101" s="8">
        <v>86.625</v>
      </c>
      <c r="K101" s="8">
        <v>85.470000000000013</v>
      </c>
      <c r="L101" s="8">
        <v>84.314999999999998</v>
      </c>
      <c r="M101" s="328">
        <v>150</v>
      </c>
      <c r="N101" s="8">
        <v>0.35</v>
      </c>
      <c r="O101" s="327">
        <v>1100</v>
      </c>
      <c r="P101" s="326" t="s">
        <v>135</v>
      </c>
      <c r="Q101" s="2" t="s">
        <v>141</v>
      </c>
      <c r="R101" s="37" t="s">
        <v>349</v>
      </c>
      <c r="T101" s="3"/>
    </row>
    <row r="102" spans="1:20" ht="100" customHeight="1" x14ac:dyDescent="0.35">
      <c r="A102" s="286" t="s">
        <v>310</v>
      </c>
      <c r="B102" s="40" t="s">
        <v>117</v>
      </c>
      <c r="C102" s="3" t="s">
        <v>15</v>
      </c>
      <c r="D102" s="38" t="s">
        <v>23</v>
      </c>
      <c r="E102" s="4" t="s">
        <v>118</v>
      </c>
      <c r="F102" s="9" t="s">
        <v>767</v>
      </c>
      <c r="G102" s="318">
        <v>66.11</v>
      </c>
      <c r="H102" s="318">
        <v>58.09</v>
      </c>
      <c r="I102" s="318">
        <v>56.81</v>
      </c>
      <c r="J102" s="318">
        <v>56.04</v>
      </c>
      <c r="K102" s="318">
        <v>52.48</v>
      </c>
      <c r="L102" s="318">
        <v>52.48</v>
      </c>
      <c r="M102" s="10">
        <v>100</v>
      </c>
      <c r="N102" s="11">
        <v>0.25</v>
      </c>
      <c r="O102" s="7">
        <v>550</v>
      </c>
      <c r="P102" s="6" t="s">
        <v>120</v>
      </c>
      <c r="Q102" s="5" t="s">
        <v>123</v>
      </c>
      <c r="R102" s="37" t="s">
        <v>345</v>
      </c>
      <c r="T102" s="3"/>
    </row>
    <row r="103" spans="1:20" s="371" customFormat="1" ht="100" customHeight="1" x14ac:dyDescent="0.35">
      <c r="A103" s="370" t="s">
        <v>310</v>
      </c>
      <c r="B103" s="362" t="s">
        <v>117</v>
      </c>
      <c r="C103" s="371" t="s">
        <v>15</v>
      </c>
      <c r="D103" s="363" t="s">
        <v>818</v>
      </c>
      <c r="E103" s="361" t="s">
        <v>118</v>
      </c>
      <c r="F103" s="364" t="s">
        <v>125</v>
      </c>
      <c r="G103" s="372" t="s">
        <v>821</v>
      </c>
      <c r="H103" s="372" t="s">
        <v>821</v>
      </c>
      <c r="I103" s="372" t="s">
        <v>821</v>
      </c>
      <c r="J103" s="372" t="s">
        <v>821</v>
      </c>
      <c r="K103" s="372" t="s">
        <v>821</v>
      </c>
      <c r="L103" s="372" t="s">
        <v>821</v>
      </c>
      <c r="M103" s="367">
        <v>100</v>
      </c>
      <c r="N103" s="376">
        <v>0.23</v>
      </c>
      <c r="O103" s="373">
        <v>550</v>
      </c>
      <c r="P103" s="367" t="s">
        <v>120</v>
      </c>
      <c r="Q103" s="374" t="s">
        <v>126</v>
      </c>
      <c r="R103" s="37" t="s">
        <v>347</v>
      </c>
    </row>
    <row r="104" spans="1:20" ht="100" customHeight="1" x14ac:dyDescent="0.35">
      <c r="A104" s="286" t="s">
        <v>310</v>
      </c>
      <c r="B104" s="40" t="s">
        <v>14</v>
      </c>
      <c r="C104" s="3" t="s">
        <v>15</v>
      </c>
      <c r="D104" s="49" t="s">
        <v>810</v>
      </c>
      <c r="E104" s="4" t="s">
        <v>17</v>
      </c>
      <c r="F104" s="40" t="s">
        <v>18</v>
      </c>
      <c r="G104" s="8">
        <v>49.497</v>
      </c>
      <c r="H104" s="8">
        <v>44.877000000000002</v>
      </c>
      <c r="I104" s="8">
        <v>37.397500000000001</v>
      </c>
      <c r="J104" s="8">
        <v>36.66421568627451</v>
      </c>
      <c r="K104" s="8">
        <v>35.769966523194647</v>
      </c>
      <c r="L104" s="8">
        <v>35.637</v>
      </c>
      <c r="M104" s="328">
        <v>100</v>
      </c>
      <c r="N104" s="11">
        <v>0.23</v>
      </c>
      <c r="O104" s="327">
        <v>550</v>
      </c>
      <c r="P104" s="326" t="s">
        <v>20</v>
      </c>
      <c r="Q104" s="2" t="s">
        <v>21</v>
      </c>
      <c r="R104" s="37" t="s">
        <v>350</v>
      </c>
    </row>
    <row r="105" spans="1:20" ht="100" customHeight="1" x14ac:dyDescent="0.35">
      <c r="A105" s="286" t="s">
        <v>222</v>
      </c>
      <c r="B105" s="40" t="s">
        <v>213</v>
      </c>
      <c r="C105" s="2" t="s">
        <v>195</v>
      </c>
      <c r="D105" s="49" t="s">
        <v>810</v>
      </c>
      <c r="E105" s="4" t="s">
        <v>214</v>
      </c>
      <c r="F105" s="40" t="s">
        <v>215</v>
      </c>
      <c r="G105" s="8">
        <v>184.8</v>
      </c>
      <c r="H105" s="8">
        <v>182.49</v>
      </c>
      <c r="I105" s="8">
        <v>150.15</v>
      </c>
      <c r="J105" s="8">
        <v>145.53</v>
      </c>
      <c r="K105" s="8">
        <v>138.6</v>
      </c>
      <c r="L105" s="8">
        <v>136.29000000000002</v>
      </c>
      <c r="M105" s="328">
        <v>150</v>
      </c>
      <c r="N105" s="8">
        <v>0.35</v>
      </c>
      <c r="O105" s="327">
        <v>1100</v>
      </c>
      <c r="P105" s="328" t="s">
        <v>135</v>
      </c>
      <c r="Q105" s="2" t="s">
        <v>97</v>
      </c>
      <c r="R105" s="37" t="s">
        <v>578</v>
      </c>
    </row>
    <row r="106" spans="1:20" ht="100" customHeight="1" x14ac:dyDescent="0.35">
      <c r="A106" s="286" t="s">
        <v>310</v>
      </c>
      <c r="B106" s="40" t="s">
        <v>30</v>
      </c>
      <c r="C106" s="3" t="s">
        <v>15</v>
      </c>
      <c r="D106" s="49" t="s">
        <v>810</v>
      </c>
      <c r="E106" s="4" t="s">
        <v>31</v>
      </c>
      <c r="F106" s="40" t="s">
        <v>32</v>
      </c>
      <c r="G106" s="8">
        <v>50.652000000000001</v>
      </c>
      <c r="H106" s="8">
        <v>46.032000000000004</v>
      </c>
      <c r="I106" s="8">
        <v>38.360000000000007</v>
      </c>
      <c r="J106" s="8">
        <v>37.60784313725491</v>
      </c>
      <c r="K106" s="8">
        <v>36.690578670492599</v>
      </c>
      <c r="L106" s="8">
        <v>36.645000000000003</v>
      </c>
      <c r="M106" s="328">
        <v>100</v>
      </c>
      <c r="N106" s="11">
        <v>0.23</v>
      </c>
      <c r="O106" s="327">
        <v>550</v>
      </c>
      <c r="P106" s="326" t="s">
        <v>33</v>
      </c>
      <c r="Q106" s="2" t="s">
        <v>34</v>
      </c>
      <c r="R106" s="37" t="s">
        <v>353</v>
      </c>
    </row>
    <row r="107" spans="1:20" ht="100" customHeight="1" x14ac:dyDescent="0.35">
      <c r="A107" s="286" t="s">
        <v>310</v>
      </c>
      <c r="B107" s="40" t="s">
        <v>131</v>
      </c>
      <c r="C107" s="2" t="s">
        <v>132</v>
      </c>
      <c r="D107" s="38" t="s">
        <v>23</v>
      </c>
      <c r="E107" s="4" t="s">
        <v>268</v>
      </c>
      <c r="F107" s="9" t="s">
        <v>745</v>
      </c>
      <c r="G107" s="318">
        <v>102.76</v>
      </c>
      <c r="H107" s="318">
        <v>97.97</v>
      </c>
      <c r="I107" s="318">
        <v>93.17</v>
      </c>
      <c r="J107" s="320">
        <v>88.38</v>
      </c>
      <c r="K107" s="320">
        <v>85.52</v>
      </c>
      <c r="L107" s="320">
        <v>85.52</v>
      </c>
      <c r="M107" s="10">
        <v>150</v>
      </c>
      <c r="N107" s="335">
        <v>0.3</v>
      </c>
      <c r="O107" s="7">
        <v>1100</v>
      </c>
      <c r="P107" s="10" t="s">
        <v>135</v>
      </c>
      <c r="Q107" s="5" t="s">
        <v>137</v>
      </c>
      <c r="R107" s="37" t="s">
        <v>351</v>
      </c>
    </row>
    <row r="108" spans="1:20" ht="100" customHeight="1" x14ac:dyDescent="0.35">
      <c r="A108" s="286" t="s">
        <v>310</v>
      </c>
      <c r="B108" s="40" t="s">
        <v>131</v>
      </c>
      <c r="C108" s="2" t="s">
        <v>132</v>
      </c>
      <c r="D108" s="38" t="s">
        <v>818</v>
      </c>
      <c r="E108" s="4" t="s">
        <v>268</v>
      </c>
      <c r="F108" s="9" t="s">
        <v>139</v>
      </c>
      <c r="G108" s="13">
        <v>117.28034999999998</v>
      </c>
      <c r="H108" s="13">
        <v>111.96129999999999</v>
      </c>
      <c r="I108" s="13">
        <v>106.77810000000001</v>
      </c>
      <c r="J108" s="11">
        <v>99.421299999999988</v>
      </c>
      <c r="K108" s="11">
        <v>89.901349999999994</v>
      </c>
      <c r="L108" s="11">
        <v>81.698100000000011</v>
      </c>
      <c r="M108" s="10">
        <v>150</v>
      </c>
      <c r="N108" s="8">
        <v>0.3</v>
      </c>
      <c r="O108" s="7">
        <v>1100</v>
      </c>
      <c r="P108" s="10" t="s">
        <v>135</v>
      </c>
      <c r="Q108" s="5" t="s">
        <v>803</v>
      </c>
      <c r="R108" s="37" t="s">
        <v>352</v>
      </c>
    </row>
    <row r="109" spans="1:20" ht="100" customHeight="1" x14ac:dyDescent="0.35">
      <c r="A109" s="286" t="s">
        <v>310</v>
      </c>
      <c r="B109" s="40" t="s">
        <v>40</v>
      </c>
      <c r="C109" s="3" t="s">
        <v>15</v>
      </c>
      <c r="D109" s="49" t="s">
        <v>810</v>
      </c>
      <c r="E109" s="4" t="s">
        <v>41</v>
      </c>
      <c r="F109" s="40" t="s">
        <v>42</v>
      </c>
      <c r="G109" s="8">
        <v>54.285000000000004</v>
      </c>
      <c r="H109" s="8">
        <v>50.925000000000004</v>
      </c>
      <c r="I109" s="8">
        <v>42.437500000000007</v>
      </c>
      <c r="J109" s="8">
        <v>41.605392156862749</v>
      </c>
      <c r="K109" s="8">
        <v>40.590626494500242</v>
      </c>
      <c r="L109" s="8">
        <v>40.425000000000004</v>
      </c>
      <c r="M109" s="328">
        <v>100</v>
      </c>
      <c r="N109" s="11">
        <v>0.23</v>
      </c>
      <c r="O109" s="327">
        <v>550</v>
      </c>
      <c r="P109" s="326" t="s">
        <v>43</v>
      </c>
      <c r="Q109" s="2" t="s">
        <v>44</v>
      </c>
      <c r="R109" s="37" t="s">
        <v>354</v>
      </c>
    </row>
    <row r="110" spans="1:20" ht="100" customHeight="1" x14ac:dyDescent="0.35">
      <c r="A110" s="286" t="s">
        <v>310</v>
      </c>
      <c r="B110" s="40" t="s">
        <v>50</v>
      </c>
      <c r="C110" s="3" t="s">
        <v>15</v>
      </c>
      <c r="D110" s="49" t="s">
        <v>810</v>
      </c>
      <c r="E110" s="4" t="s">
        <v>51</v>
      </c>
      <c r="F110" s="40" t="s">
        <v>52</v>
      </c>
      <c r="G110" s="8">
        <v>57.75</v>
      </c>
      <c r="H110" s="8">
        <v>55.44</v>
      </c>
      <c r="I110" s="8">
        <v>46.2</v>
      </c>
      <c r="J110" s="8">
        <v>45.294117647058819</v>
      </c>
      <c r="K110" s="8">
        <v>44.189383070301297</v>
      </c>
      <c r="L110" s="8">
        <v>44.1</v>
      </c>
      <c r="M110" s="328">
        <v>100</v>
      </c>
      <c r="N110" s="11">
        <v>0.23</v>
      </c>
      <c r="O110" s="327">
        <v>550</v>
      </c>
      <c r="P110" s="326" t="s">
        <v>53</v>
      </c>
      <c r="Q110" s="2" t="s">
        <v>54</v>
      </c>
      <c r="R110" s="37" t="s">
        <v>357</v>
      </c>
    </row>
    <row r="111" spans="1:20" ht="100" customHeight="1" x14ac:dyDescent="0.35">
      <c r="A111" s="286" t="s">
        <v>310</v>
      </c>
      <c r="B111" s="40" t="s">
        <v>143</v>
      </c>
      <c r="C111" s="2" t="s">
        <v>132</v>
      </c>
      <c r="D111" s="38" t="s">
        <v>23</v>
      </c>
      <c r="E111" s="4" t="s">
        <v>144</v>
      </c>
      <c r="F111" s="9" t="s">
        <v>746</v>
      </c>
      <c r="G111" s="318">
        <v>93.63</v>
      </c>
      <c r="H111" s="318">
        <v>89.29</v>
      </c>
      <c r="I111" s="318">
        <v>84.95</v>
      </c>
      <c r="J111" s="320">
        <v>80.61</v>
      </c>
      <c r="K111" s="320">
        <v>78.099999999999994</v>
      </c>
      <c r="L111" s="320">
        <v>78.099999999999994</v>
      </c>
      <c r="M111" s="10">
        <v>150</v>
      </c>
      <c r="N111" s="335">
        <v>0.3</v>
      </c>
      <c r="O111" s="7">
        <v>1100</v>
      </c>
      <c r="P111" s="10" t="s">
        <v>135</v>
      </c>
      <c r="Q111" s="12" t="s">
        <v>776</v>
      </c>
      <c r="R111" s="37" t="s">
        <v>355</v>
      </c>
    </row>
    <row r="112" spans="1:20" s="371" customFormat="1" ht="100" customHeight="1" x14ac:dyDescent="0.35">
      <c r="A112" s="370" t="s">
        <v>310</v>
      </c>
      <c r="B112" s="362" t="s">
        <v>143</v>
      </c>
      <c r="C112" s="371" t="s">
        <v>132</v>
      </c>
      <c r="D112" s="363" t="s">
        <v>818</v>
      </c>
      <c r="E112" s="361" t="s">
        <v>144</v>
      </c>
      <c r="F112" s="364" t="s">
        <v>148</v>
      </c>
      <c r="G112" s="372" t="s">
        <v>821</v>
      </c>
      <c r="H112" s="372" t="s">
        <v>821</v>
      </c>
      <c r="I112" s="372" t="s">
        <v>821</v>
      </c>
      <c r="J112" s="372" t="s">
        <v>821</v>
      </c>
      <c r="K112" s="372" t="s">
        <v>821</v>
      </c>
      <c r="L112" s="372" t="s">
        <v>821</v>
      </c>
      <c r="M112" s="367">
        <v>150</v>
      </c>
      <c r="N112" s="372">
        <v>0.3</v>
      </c>
      <c r="O112" s="373">
        <v>1100</v>
      </c>
      <c r="P112" s="367" t="s">
        <v>135</v>
      </c>
      <c r="Q112" s="374" t="s">
        <v>149</v>
      </c>
      <c r="R112" s="37" t="s">
        <v>356</v>
      </c>
    </row>
    <row r="113" spans="1:20" ht="100" customHeight="1" x14ac:dyDescent="0.35">
      <c r="A113" s="286" t="s">
        <v>13</v>
      </c>
      <c r="B113" s="40" t="s">
        <v>40</v>
      </c>
      <c r="C113" s="3" t="s">
        <v>15</v>
      </c>
      <c r="D113" s="49" t="s">
        <v>811</v>
      </c>
      <c r="E113" s="4" t="s">
        <v>41</v>
      </c>
      <c r="F113" s="40" t="s">
        <v>42</v>
      </c>
      <c r="G113" s="325">
        <v>50.82</v>
      </c>
      <c r="H113" s="325">
        <v>47.460000000000008</v>
      </c>
      <c r="I113" s="325">
        <v>39.207000000000008</v>
      </c>
      <c r="J113" s="325">
        <v>39.259500000000003</v>
      </c>
      <c r="K113" s="325">
        <v>38.241000000000007</v>
      </c>
      <c r="L113" s="325">
        <v>37.894500000000008</v>
      </c>
      <c r="M113" s="326" t="s">
        <v>19</v>
      </c>
      <c r="N113" s="325">
        <v>0</v>
      </c>
      <c r="O113" s="327">
        <v>550</v>
      </c>
      <c r="P113" s="326" t="s">
        <v>43</v>
      </c>
      <c r="Q113" s="2" t="s">
        <v>44</v>
      </c>
      <c r="R113" s="37" t="s">
        <v>29</v>
      </c>
    </row>
    <row r="114" spans="1:20" ht="100" customHeight="1" x14ac:dyDescent="0.35">
      <c r="A114" s="286" t="s">
        <v>13</v>
      </c>
      <c r="B114" s="40" t="s">
        <v>50</v>
      </c>
      <c r="C114" s="3" t="s">
        <v>15</v>
      </c>
      <c r="D114" s="49" t="s">
        <v>811</v>
      </c>
      <c r="E114" s="4" t="s">
        <v>51</v>
      </c>
      <c r="F114" s="40" t="s">
        <v>52</v>
      </c>
      <c r="G114" s="325">
        <v>55.44</v>
      </c>
      <c r="H114" s="325">
        <v>54.285000000000004</v>
      </c>
      <c r="I114" s="325">
        <v>43.176000000000002</v>
      </c>
      <c r="J114" s="325">
        <v>42.777000000000001</v>
      </c>
      <c r="K114" s="325">
        <v>42.756</v>
      </c>
      <c r="L114" s="325">
        <v>42.735000000000007</v>
      </c>
      <c r="M114" s="326" t="s">
        <v>19</v>
      </c>
      <c r="N114" s="325">
        <v>0</v>
      </c>
      <c r="O114" s="327">
        <v>550</v>
      </c>
      <c r="P114" s="326" t="s">
        <v>53</v>
      </c>
      <c r="Q114" s="2" t="s">
        <v>54</v>
      </c>
      <c r="R114" s="37" t="s">
        <v>38</v>
      </c>
    </row>
    <row r="115" spans="1:20" ht="100" customHeight="1" x14ac:dyDescent="0.35">
      <c r="A115" s="286" t="s">
        <v>13</v>
      </c>
      <c r="B115" s="40" t="s">
        <v>30</v>
      </c>
      <c r="C115" s="3" t="s">
        <v>15</v>
      </c>
      <c r="D115" s="38" t="s">
        <v>23</v>
      </c>
      <c r="E115" s="4" t="s">
        <v>31</v>
      </c>
      <c r="F115" s="9" t="s">
        <v>737</v>
      </c>
      <c r="G115" s="318">
        <v>45.56</v>
      </c>
      <c r="H115" s="318">
        <v>40.229999999999997</v>
      </c>
      <c r="I115" s="318">
        <v>39.26</v>
      </c>
      <c r="J115" s="318">
        <v>38.01</v>
      </c>
      <c r="K115" s="318">
        <v>35.340000000000003</v>
      </c>
      <c r="L115" s="318">
        <v>35.340000000000003</v>
      </c>
      <c r="M115" s="6" t="s">
        <v>19</v>
      </c>
      <c r="N115" s="64">
        <v>0</v>
      </c>
      <c r="O115" s="7">
        <v>550</v>
      </c>
      <c r="P115" s="6" t="s">
        <v>33</v>
      </c>
      <c r="Q115" s="5" t="s">
        <v>36</v>
      </c>
      <c r="R115" s="37" t="s">
        <v>35</v>
      </c>
    </row>
    <row r="116" spans="1:20" ht="100" customHeight="1" x14ac:dyDescent="0.35">
      <c r="A116" s="286" t="s">
        <v>13</v>
      </c>
      <c r="B116" s="40" t="s">
        <v>30</v>
      </c>
      <c r="C116" s="3" t="s">
        <v>15</v>
      </c>
      <c r="D116" s="38" t="s">
        <v>818</v>
      </c>
      <c r="E116" s="4" t="s">
        <v>31</v>
      </c>
      <c r="F116" s="9" t="s">
        <v>772</v>
      </c>
      <c r="G116" s="13">
        <v>40.817700000000002</v>
      </c>
      <c r="H116" s="13">
        <v>37.839449999999999</v>
      </c>
      <c r="I116" s="13">
        <v>35.195599999999992</v>
      </c>
      <c r="J116" s="13">
        <v>34.035649999999997</v>
      </c>
      <c r="K116" s="13">
        <v>32.927949999999996</v>
      </c>
      <c r="L116" s="13">
        <v>31.799349999999993</v>
      </c>
      <c r="M116" s="6" t="s">
        <v>19</v>
      </c>
      <c r="N116" s="59">
        <v>0</v>
      </c>
      <c r="O116" s="7">
        <v>550</v>
      </c>
      <c r="P116" s="6" t="s">
        <v>33</v>
      </c>
      <c r="Q116" s="5" t="s">
        <v>795</v>
      </c>
      <c r="R116" s="37" t="s">
        <v>37</v>
      </c>
    </row>
    <row r="117" spans="1:20" ht="100" customHeight="1" x14ac:dyDescent="0.35">
      <c r="A117" s="286" t="s">
        <v>310</v>
      </c>
      <c r="B117" s="40" t="s">
        <v>61</v>
      </c>
      <c r="C117" s="3" t="s">
        <v>15</v>
      </c>
      <c r="D117" s="49" t="s">
        <v>810</v>
      </c>
      <c r="E117" s="4" t="s">
        <v>62</v>
      </c>
      <c r="F117" s="40" t="s">
        <v>63</v>
      </c>
      <c r="G117" s="8">
        <v>68.25</v>
      </c>
      <c r="H117" s="8">
        <v>65.94</v>
      </c>
      <c r="I117" s="8">
        <v>54.95</v>
      </c>
      <c r="J117" s="8">
        <v>53.872549019607845</v>
      </c>
      <c r="K117" s="8">
        <v>52.558584409373516</v>
      </c>
      <c r="L117" s="8">
        <v>52.5</v>
      </c>
      <c r="M117" s="328">
        <v>100</v>
      </c>
      <c r="N117" s="11">
        <v>0.28999999999999998</v>
      </c>
      <c r="O117" s="327">
        <v>550</v>
      </c>
      <c r="P117" s="326" t="s">
        <v>64</v>
      </c>
      <c r="Q117" s="2" t="s">
        <v>65</v>
      </c>
      <c r="R117" s="37" t="s">
        <v>358</v>
      </c>
    </row>
    <row r="118" spans="1:20" ht="100" customHeight="1" x14ac:dyDescent="0.35">
      <c r="A118" s="286" t="s">
        <v>310</v>
      </c>
      <c r="B118" s="40" t="s">
        <v>72</v>
      </c>
      <c r="C118" s="3" t="s">
        <v>15</v>
      </c>
      <c r="D118" s="49" t="s">
        <v>810</v>
      </c>
      <c r="E118" s="4" t="s">
        <v>73</v>
      </c>
      <c r="F118" s="40" t="s">
        <v>74</v>
      </c>
      <c r="G118" s="8">
        <v>62.097000000000001</v>
      </c>
      <c r="H118" s="8">
        <v>61.026000000000003</v>
      </c>
      <c r="I118" s="8">
        <v>49.182000000000002</v>
      </c>
      <c r="J118" s="8">
        <v>48.21764705882353</v>
      </c>
      <c r="K118" s="8">
        <v>45.517500000000005</v>
      </c>
      <c r="L118" s="8">
        <v>45.118499999999997</v>
      </c>
      <c r="M118" s="328">
        <v>100</v>
      </c>
      <c r="N118" s="11">
        <v>0.28999999999999998</v>
      </c>
      <c r="O118" s="327">
        <v>550</v>
      </c>
      <c r="P118" s="326" t="s">
        <v>75</v>
      </c>
      <c r="Q118" s="2" t="s">
        <v>76</v>
      </c>
      <c r="R118" s="37" t="s">
        <v>361</v>
      </c>
    </row>
    <row r="119" spans="1:20" ht="100" customHeight="1" x14ac:dyDescent="0.35">
      <c r="A119" s="286" t="s">
        <v>310</v>
      </c>
      <c r="B119" s="40" t="s">
        <v>152</v>
      </c>
      <c r="C119" s="2" t="s">
        <v>132</v>
      </c>
      <c r="D119" s="38" t="s">
        <v>23</v>
      </c>
      <c r="E119" s="4" t="s">
        <v>153</v>
      </c>
      <c r="F119" s="9" t="s">
        <v>747</v>
      </c>
      <c r="G119" s="318">
        <v>98.19</v>
      </c>
      <c r="H119" s="318">
        <v>84.49</v>
      </c>
      <c r="I119" s="318">
        <v>79.930000000000007</v>
      </c>
      <c r="J119" s="320">
        <v>77.19</v>
      </c>
      <c r="K119" s="320">
        <v>72.62</v>
      </c>
      <c r="L119" s="320">
        <v>72.62</v>
      </c>
      <c r="M119" s="10">
        <v>150</v>
      </c>
      <c r="N119" s="335">
        <v>0.3</v>
      </c>
      <c r="O119" s="7">
        <v>1100</v>
      </c>
      <c r="P119" s="10" t="s">
        <v>135</v>
      </c>
      <c r="Q119" s="12" t="s">
        <v>777</v>
      </c>
      <c r="R119" s="37" t="s">
        <v>359</v>
      </c>
    </row>
    <row r="120" spans="1:20" ht="100" customHeight="1" x14ac:dyDescent="0.35">
      <c r="A120" s="286" t="s">
        <v>310</v>
      </c>
      <c r="B120" s="40" t="s">
        <v>152</v>
      </c>
      <c r="C120" s="2" t="s">
        <v>132</v>
      </c>
      <c r="D120" s="38" t="s">
        <v>818</v>
      </c>
      <c r="E120" s="4" t="s">
        <v>153</v>
      </c>
      <c r="F120" s="9" t="s">
        <v>148</v>
      </c>
      <c r="G120" s="13">
        <v>99.922899999999984</v>
      </c>
      <c r="H120" s="13">
        <v>97.832899999999995</v>
      </c>
      <c r="I120" s="13">
        <v>91.03</v>
      </c>
      <c r="J120" s="11">
        <v>85.77</v>
      </c>
      <c r="K120" s="11">
        <v>80.3</v>
      </c>
      <c r="L120" s="11">
        <v>77.41</v>
      </c>
      <c r="M120" s="10">
        <v>150</v>
      </c>
      <c r="N120" s="8">
        <v>0.3</v>
      </c>
      <c r="O120" s="7">
        <v>1100</v>
      </c>
      <c r="P120" s="10" t="s">
        <v>135</v>
      </c>
      <c r="Q120" s="355" t="s">
        <v>815</v>
      </c>
      <c r="R120" s="37" t="s">
        <v>360</v>
      </c>
    </row>
    <row r="121" spans="1:20" ht="100" customHeight="1" x14ac:dyDescent="0.35">
      <c r="A121" s="286" t="s">
        <v>310</v>
      </c>
      <c r="B121" s="40" t="s">
        <v>83</v>
      </c>
      <c r="C121" s="3" t="s">
        <v>15</v>
      </c>
      <c r="D121" s="49" t="s">
        <v>810</v>
      </c>
      <c r="E121" s="4" t="s">
        <v>84</v>
      </c>
      <c r="F121" s="40" t="s">
        <v>85</v>
      </c>
      <c r="G121" s="8">
        <v>60.942</v>
      </c>
      <c r="H121" s="8">
        <v>59.871000000000009</v>
      </c>
      <c r="I121" s="8">
        <v>48.027000000000001</v>
      </c>
      <c r="J121" s="8">
        <v>47.085294117647059</v>
      </c>
      <c r="K121" s="8">
        <v>44.362500000000004</v>
      </c>
      <c r="L121" s="8">
        <v>43.963499999999996</v>
      </c>
      <c r="M121" s="328">
        <v>100</v>
      </c>
      <c r="N121" s="11">
        <v>0.28999999999999998</v>
      </c>
      <c r="O121" s="327">
        <v>550</v>
      </c>
      <c r="P121" s="326" t="s">
        <v>86</v>
      </c>
      <c r="Q121" s="2" t="s">
        <v>87</v>
      </c>
      <c r="R121" s="37" t="s">
        <v>362</v>
      </c>
    </row>
    <row r="122" spans="1:20" ht="100" customHeight="1" x14ac:dyDescent="0.35">
      <c r="A122" s="286" t="s">
        <v>310</v>
      </c>
      <c r="B122" s="40" t="s">
        <v>93</v>
      </c>
      <c r="C122" s="3" t="s">
        <v>15</v>
      </c>
      <c r="D122" s="49" t="s">
        <v>810</v>
      </c>
      <c r="E122" s="4" t="s">
        <v>255</v>
      </c>
      <c r="F122" s="40" t="s">
        <v>95</v>
      </c>
      <c r="G122" s="8">
        <v>63.252000000000002</v>
      </c>
      <c r="H122" s="8">
        <v>62.181000000000004</v>
      </c>
      <c r="I122" s="8">
        <v>50.336999999999996</v>
      </c>
      <c r="J122" s="8">
        <v>49.35</v>
      </c>
      <c r="K122" s="8">
        <v>46.672500000000007</v>
      </c>
      <c r="L122" s="8">
        <v>46.273500000000006</v>
      </c>
      <c r="M122" s="328">
        <v>100</v>
      </c>
      <c r="N122" s="11">
        <v>0.28999999999999998</v>
      </c>
      <c r="O122" s="327">
        <v>550</v>
      </c>
      <c r="P122" s="326" t="s">
        <v>96</v>
      </c>
      <c r="Q122" s="2" t="s">
        <v>97</v>
      </c>
      <c r="R122" s="37" t="s">
        <v>365</v>
      </c>
    </row>
    <row r="123" spans="1:20" ht="100" customHeight="1" x14ac:dyDescent="0.35">
      <c r="A123" s="286" t="s">
        <v>310</v>
      </c>
      <c r="B123" s="40" t="s">
        <v>159</v>
      </c>
      <c r="C123" s="2" t="s">
        <v>132</v>
      </c>
      <c r="D123" s="38" t="s">
        <v>23</v>
      </c>
      <c r="E123" s="4" t="s">
        <v>160</v>
      </c>
      <c r="F123" s="9" t="s">
        <v>748</v>
      </c>
      <c r="G123" s="318">
        <v>60.52</v>
      </c>
      <c r="H123" s="318">
        <v>52.47</v>
      </c>
      <c r="I123" s="318">
        <v>49.78</v>
      </c>
      <c r="J123" s="320">
        <v>48.17</v>
      </c>
      <c r="K123" s="320">
        <v>45.49</v>
      </c>
      <c r="L123" s="320">
        <v>45.49</v>
      </c>
      <c r="M123" s="10">
        <v>150</v>
      </c>
      <c r="N123" s="335">
        <v>0.25</v>
      </c>
      <c r="O123" s="7">
        <v>550</v>
      </c>
      <c r="P123" s="10" t="s">
        <v>135</v>
      </c>
      <c r="Q123" s="5" t="s">
        <v>163</v>
      </c>
      <c r="R123" s="37" t="s">
        <v>363</v>
      </c>
      <c r="T123" s="3"/>
    </row>
    <row r="124" spans="1:20" ht="100" customHeight="1" x14ac:dyDescent="0.35">
      <c r="A124" s="286" t="s">
        <v>310</v>
      </c>
      <c r="B124" s="40" t="s">
        <v>159</v>
      </c>
      <c r="C124" s="2" t="s">
        <v>132</v>
      </c>
      <c r="D124" s="38" t="s">
        <v>818</v>
      </c>
      <c r="E124" s="4" t="s">
        <v>160</v>
      </c>
      <c r="F124" s="9" t="s">
        <v>165</v>
      </c>
      <c r="G124" s="13">
        <v>58.655850000000001</v>
      </c>
      <c r="H124" s="13">
        <v>56.064249999999987</v>
      </c>
      <c r="I124" s="13">
        <v>51.800649999999997</v>
      </c>
      <c r="J124" s="11">
        <v>49.553900000000006</v>
      </c>
      <c r="K124" s="11">
        <v>47.359400000000001</v>
      </c>
      <c r="L124" s="11">
        <v>46.983199999999989</v>
      </c>
      <c r="M124" s="10">
        <v>150</v>
      </c>
      <c r="N124" s="8">
        <v>0.23</v>
      </c>
      <c r="O124" s="7">
        <v>550</v>
      </c>
      <c r="P124" s="10" t="s">
        <v>135</v>
      </c>
      <c r="Q124" s="5" t="s">
        <v>802</v>
      </c>
      <c r="R124" s="37" t="s">
        <v>364</v>
      </c>
    </row>
    <row r="125" spans="1:20" ht="100" customHeight="1" x14ac:dyDescent="0.35">
      <c r="A125" s="286" t="s">
        <v>310</v>
      </c>
      <c r="B125" s="40" t="s">
        <v>105</v>
      </c>
      <c r="C125" s="3" t="s">
        <v>15</v>
      </c>
      <c r="D125" s="49" t="s">
        <v>810</v>
      </c>
      <c r="E125" s="4" t="s">
        <v>106</v>
      </c>
      <c r="F125" s="40" t="s">
        <v>107</v>
      </c>
      <c r="G125" s="8">
        <v>105.441</v>
      </c>
      <c r="H125" s="8">
        <v>103.29900000000001</v>
      </c>
      <c r="I125" s="8">
        <v>85.218000000000004</v>
      </c>
      <c r="J125" s="8">
        <v>82.58250000000001</v>
      </c>
      <c r="K125" s="8">
        <v>75.715500000000006</v>
      </c>
      <c r="L125" s="8">
        <v>74.896500000000003</v>
      </c>
      <c r="M125" s="328">
        <v>100</v>
      </c>
      <c r="N125" s="11">
        <v>0.28999999999999998</v>
      </c>
      <c r="O125" s="327">
        <v>550</v>
      </c>
      <c r="P125" s="326" t="s">
        <v>108</v>
      </c>
      <c r="Q125" s="2" t="s">
        <v>109</v>
      </c>
      <c r="R125" s="37" t="s">
        <v>366</v>
      </c>
    </row>
    <row r="126" spans="1:20" ht="100" customHeight="1" x14ac:dyDescent="0.35">
      <c r="A126" s="286" t="s">
        <v>310</v>
      </c>
      <c r="B126" s="40" t="s">
        <v>117</v>
      </c>
      <c r="C126" s="3" t="s">
        <v>15</v>
      </c>
      <c r="D126" s="49" t="s">
        <v>810</v>
      </c>
      <c r="E126" s="4" t="s">
        <v>118</v>
      </c>
      <c r="F126" s="40" t="s">
        <v>128</v>
      </c>
      <c r="G126" s="8">
        <v>100.48500000000001</v>
      </c>
      <c r="H126" s="8">
        <v>92.4</v>
      </c>
      <c r="I126" s="8">
        <v>76.996499999999997</v>
      </c>
      <c r="J126" s="8">
        <v>75.495000000000005</v>
      </c>
      <c r="K126" s="8">
        <v>68.14500000000001</v>
      </c>
      <c r="L126" s="8">
        <v>73.5</v>
      </c>
      <c r="M126" s="328">
        <v>100</v>
      </c>
      <c r="N126" s="11">
        <v>0.28999999999999998</v>
      </c>
      <c r="O126" s="327">
        <v>550</v>
      </c>
      <c r="P126" s="326" t="s">
        <v>120</v>
      </c>
      <c r="Q126" s="2" t="s">
        <v>129</v>
      </c>
      <c r="R126" s="37" t="s">
        <v>369</v>
      </c>
    </row>
    <row r="127" spans="1:20" ht="100" customHeight="1" x14ac:dyDescent="0.35">
      <c r="A127" s="286" t="s">
        <v>310</v>
      </c>
      <c r="B127" s="40" t="s">
        <v>168</v>
      </c>
      <c r="C127" s="2" t="s">
        <v>132</v>
      </c>
      <c r="D127" s="38" t="s">
        <v>23</v>
      </c>
      <c r="E127" s="4" t="s">
        <v>169</v>
      </c>
      <c r="F127" s="9" t="s">
        <v>749</v>
      </c>
      <c r="G127" s="318">
        <v>91.34</v>
      </c>
      <c r="H127" s="318">
        <v>78.67</v>
      </c>
      <c r="I127" s="318">
        <v>74.45</v>
      </c>
      <c r="J127" s="320">
        <v>71.91</v>
      </c>
      <c r="K127" s="320">
        <v>67.69</v>
      </c>
      <c r="L127" s="320">
        <v>67.69</v>
      </c>
      <c r="M127" s="10">
        <v>150</v>
      </c>
      <c r="N127" s="8">
        <v>0.25</v>
      </c>
      <c r="O127" s="7">
        <v>550</v>
      </c>
      <c r="P127" s="10" t="s">
        <v>135</v>
      </c>
      <c r="Q127" s="12" t="s">
        <v>779</v>
      </c>
      <c r="R127" s="37" t="s">
        <v>367</v>
      </c>
    </row>
    <row r="128" spans="1:20" ht="100" customHeight="1" x14ac:dyDescent="0.35">
      <c r="A128" s="286" t="s">
        <v>310</v>
      </c>
      <c r="B128" s="40" t="s">
        <v>168</v>
      </c>
      <c r="C128" s="2" t="s">
        <v>132</v>
      </c>
      <c r="D128" s="38" t="s">
        <v>818</v>
      </c>
      <c r="E128" s="4" t="s">
        <v>169</v>
      </c>
      <c r="F128" s="9" t="s">
        <v>165</v>
      </c>
      <c r="G128" s="13">
        <v>72.439399999999992</v>
      </c>
      <c r="H128" s="13">
        <v>68.4893</v>
      </c>
      <c r="I128" s="13">
        <v>65.625999999999991</v>
      </c>
      <c r="J128" s="11">
        <v>61.717699999999994</v>
      </c>
      <c r="K128" s="11">
        <v>57.171949999999995</v>
      </c>
      <c r="L128" s="11">
        <v>55.970199999999991</v>
      </c>
      <c r="M128" s="10">
        <v>150</v>
      </c>
      <c r="N128" s="8">
        <v>0.23</v>
      </c>
      <c r="O128" s="7">
        <v>550</v>
      </c>
      <c r="P128" s="10" t="s">
        <v>135</v>
      </c>
      <c r="Q128" s="5" t="s">
        <v>801</v>
      </c>
      <c r="R128" s="37" t="s">
        <v>368</v>
      </c>
    </row>
    <row r="129" spans="1:18" ht="100" customHeight="1" x14ac:dyDescent="0.35">
      <c r="A129" s="286" t="s">
        <v>310</v>
      </c>
      <c r="B129" s="40" t="s">
        <v>131</v>
      </c>
      <c r="C129" s="2" t="s">
        <v>132</v>
      </c>
      <c r="D129" s="49" t="s">
        <v>810</v>
      </c>
      <c r="E129" s="4" t="s">
        <v>268</v>
      </c>
      <c r="F129" s="40" t="s">
        <v>134</v>
      </c>
      <c r="G129" s="8">
        <v>122.76600000000001</v>
      </c>
      <c r="H129" s="8">
        <v>118.146</v>
      </c>
      <c r="I129" s="8">
        <v>98.454999999999998</v>
      </c>
      <c r="J129" s="11">
        <v>97.480198019801989</v>
      </c>
      <c r="K129" s="11">
        <v>95.102632214440959</v>
      </c>
      <c r="L129" s="11">
        <v>87.591000000000008</v>
      </c>
      <c r="M129" s="328">
        <v>150</v>
      </c>
      <c r="N129" s="11">
        <v>0.35</v>
      </c>
      <c r="O129" s="327">
        <v>1100</v>
      </c>
      <c r="P129" s="328" t="s">
        <v>135</v>
      </c>
      <c r="Q129" s="2" t="s">
        <v>76</v>
      </c>
      <c r="R129" s="37" t="s">
        <v>370</v>
      </c>
    </row>
    <row r="130" spans="1:18" ht="100" customHeight="1" x14ac:dyDescent="0.35">
      <c r="A130" s="286" t="s">
        <v>310</v>
      </c>
      <c r="B130" s="40" t="s">
        <v>143</v>
      </c>
      <c r="C130" s="2" t="s">
        <v>132</v>
      </c>
      <c r="D130" s="49" t="s">
        <v>810</v>
      </c>
      <c r="E130" s="4" t="s">
        <v>144</v>
      </c>
      <c r="F130" s="40" t="s">
        <v>145</v>
      </c>
      <c r="G130" s="8">
        <v>92.337000000000003</v>
      </c>
      <c r="H130" s="8">
        <v>88.263000000000005</v>
      </c>
      <c r="I130" s="8">
        <v>73.552500000000009</v>
      </c>
      <c r="J130" s="11">
        <v>72.824257425742587</v>
      </c>
      <c r="K130" s="11">
        <v>71.048056025114718</v>
      </c>
      <c r="L130" s="11">
        <v>68.4495</v>
      </c>
      <c r="M130" s="328">
        <v>150</v>
      </c>
      <c r="N130" s="11">
        <v>0.33</v>
      </c>
      <c r="O130" s="327">
        <v>1100</v>
      </c>
      <c r="P130" s="328" t="s">
        <v>135</v>
      </c>
      <c r="Q130" s="2" t="s">
        <v>34</v>
      </c>
      <c r="R130" s="37" t="s">
        <v>373</v>
      </c>
    </row>
    <row r="131" spans="1:18" ht="100" customHeight="1" x14ac:dyDescent="0.35">
      <c r="A131" s="286" t="s">
        <v>310</v>
      </c>
      <c r="B131" s="40" t="s">
        <v>175</v>
      </c>
      <c r="C131" s="2" t="s">
        <v>132</v>
      </c>
      <c r="D131" s="38" t="s">
        <v>23</v>
      </c>
      <c r="E131" s="4" t="s">
        <v>176</v>
      </c>
      <c r="F131" s="9" t="s">
        <v>750</v>
      </c>
      <c r="G131" s="318">
        <v>95.91</v>
      </c>
      <c r="H131" s="318">
        <v>82.55</v>
      </c>
      <c r="I131" s="318">
        <v>78.099999999999994</v>
      </c>
      <c r="J131" s="320">
        <v>75.430000000000007</v>
      </c>
      <c r="K131" s="320">
        <v>70.98</v>
      </c>
      <c r="L131" s="320">
        <v>70.98</v>
      </c>
      <c r="M131" s="10">
        <v>150</v>
      </c>
      <c r="N131" s="8">
        <v>0.3</v>
      </c>
      <c r="O131" s="7">
        <v>1100</v>
      </c>
      <c r="P131" s="10" t="s">
        <v>135</v>
      </c>
      <c r="Q131" s="5" t="s">
        <v>179</v>
      </c>
      <c r="R131" s="37" t="s">
        <v>371</v>
      </c>
    </row>
    <row r="132" spans="1:18" ht="100" customHeight="1" x14ac:dyDescent="0.35">
      <c r="A132" s="286" t="s">
        <v>310</v>
      </c>
      <c r="B132" s="40" t="s">
        <v>175</v>
      </c>
      <c r="C132" s="2" t="s">
        <v>132</v>
      </c>
      <c r="D132" s="38" t="s">
        <v>818</v>
      </c>
      <c r="E132" s="4" t="s">
        <v>176</v>
      </c>
      <c r="F132" s="9" t="s">
        <v>181</v>
      </c>
      <c r="G132" s="13">
        <v>109.20249999999999</v>
      </c>
      <c r="H132" s="13">
        <v>102.66079999999999</v>
      </c>
      <c r="I132" s="13">
        <v>95.481650000000002</v>
      </c>
      <c r="J132" s="11">
        <v>91.353899999999996</v>
      </c>
      <c r="K132" s="11">
        <v>88.69959999999999</v>
      </c>
      <c r="L132" s="11">
        <v>82.502749999999992</v>
      </c>
      <c r="M132" s="10">
        <v>150</v>
      </c>
      <c r="N132" s="8">
        <v>0.3</v>
      </c>
      <c r="O132" s="7">
        <v>1100</v>
      </c>
      <c r="P132" s="10" t="s">
        <v>135</v>
      </c>
      <c r="Q132" s="355" t="s">
        <v>816</v>
      </c>
      <c r="R132" s="37" t="s">
        <v>372</v>
      </c>
    </row>
    <row r="133" spans="1:18" ht="100" customHeight="1" x14ac:dyDescent="0.35">
      <c r="A133" s="286" t="s">
        <v>310</v>
      </c>
      <c r="B133" s="40" t="s">
        <v>152</v>
      </c>
      <c r="C133" s="2" t="s">
        <v>132</v>
      </c>
      <c r="D133" s="49" t="s">
        <v>810</v>
      </c>
      <c r="E133" s="4" t="s">
        <v>153</v>
      </c>
      <c r="F133" s="40" t="s">
        <v>145</v>
      </c>
      <c r="G133" s="8">
        <v>107.01600000000001</v>
      </c>
      <c r="H133" s="8">
        <v>100.89450000000001</v>
      </c>
      <c r="I133" s="8">
        <v>84.078750000000014</v>
      </c>
      <c r="J133" s="11">
        <v>83.246287128712879</v>
      </c>
      <c r="K133" s="11">
        <v>81.215889881671103</v>
      </c>
      <c r="L133" s="11">
        <v>78.771000000000001</v>
      </c>
      <c r="M133" s="328">
        <v>150</v>
      </c>
      <c r="N133" s="11">
        <v>0.33</v>
      </c>
      <c r="O133" s="327">
        <v>1100</v>
      </c>
      <c r="P133" s="328" t="s">
        <v>135</v>
      </c>
      <c r="Q133" s="2" t="s">
        <v>54</v>
      </c>
      <c r="R133" s="37" t="s">
        <v>374</v>
      </c>
    </row>
    <row r="134" spans="1:18" ht="100" customHeight="1" x14ac:dyDescent="0.35">
      <c r="A134" s="286" t="s">
        <v>310</v>
      </c>
      <c r="B134" s="40" t="s">
        <v>159</v>
      </c>
      <c r="C134" s="2" t="s">
        <v>132</v>
      </c>
      <c r="D134" s="49" t="s">
        <v>810</v>
      </c>
      <c r="E134" s="4" t="s">
        <v>160</v>
      </c>
      <c r="F134" s="40" t="s">
        <v>161</v>
      </c>
      <c r="G134" s="8">
        <v>58.191000000000003</v>
      </c>
      <c r="H134" s="8">
        <v>57.183</v>
      </c>
      <c r="I134" s="8">
        <v>47.652500000000003</v>
      </c>
      <c r="J134" s="11">
        <v>47.180693069306933</v>
      </c>
      <c r="K134" s="11">
        <v>43.47</v>
      </c>
      <c r="L134" s="11">
        <v>42.735000000000007</v>
      </c>
      <c r="M134" s="328">
        <v>150</v>
      </c>
      <c r="N134" s="11">
        <v>0.25</v>
      </c>
      <c r="O134" s="327">
        <v>550</v>
      </c>
      <c r="P134" s="328" t="s">
        <v>135</v>
      </c>
      <c r="Q134" s="2" t="s">
        <v>21</v>
      </c>
      <c r="R134" s="37" t="s">
        <v>377</v>
      </c>
    </row>
    <row r="135" spans="1:18" ht="100" customHeight="1" x14ac:dyDescent="0.35">
      <c r="A135" s="286" t="s">
        <v>310</v>
      </c>
      <c r="B135" s="40" t="s">
        <v>185</v>
      </c>
      <c r="C135" s="2" t="s">
        <v>132</v>
      </c>
      <c r="D135" s="38" t="s">
        <v>23</v>
      </c>
      <c r="E135" s="4" t="s">
        <v>186</v>
      </c>
      <c r="F135" s="9" t="s">
        <v>751</v>
      </c>
      <c r="G135" s="318">
        <v>70.790000000000006</v>
      </c>
      <c r="H135" s="318">
        <v>68.569999999999993</v>
      </c>
      <c r="I135" s="318">
        <v>66.27</v>
      </c>
      <c r="J135" s="320">
        <v>65.11</v>
      </c>
      <c r="K135" s="320">
        <v>60.51</v>
      </c>
      <c r="L135" s="320">
        <v>60.51</v>
      </c>
      <c r="M135" s="10">
        <v>150</v>
      </c>
      <c r="N135" s="8">
        <v>0.25</v>
      </c>
      <c r="O135" s="7">
        <v>1100</v>
      </c>
      <c r="P135" s="10" t="s">
        <v>135</v>
      </c>
      <c r="Q135" s="5" t="s">
        <v>189</v>
      </c>
      <c r="R135" s="37" t="s">
        <v>375</v>
      </c>
    </row>
    <row r="136" spans="1:18" ht="100" customHeight="1" x14ac:dyDescent="0.35">
      <c r="A136" s="286" t="s">
        <v>310</v>
      </c>
      <c r="B136" s="40" t="s">
        <v>185</v>
      </c>
      <c r="C136" s="2" t="s">
        <v>132</v>
      </c>
      <c r="D136" s="38" t="s">
        <v>818</v>
      </c>
      <c r="E136" s="4" t="s">
        <v>186</v>
      </c>
      <c r="F136" s="9" t="s">
        <v>191</v>
      </c>
      <c r="G136" s="13">
        <v>73.338100000000011</v>
      </c>
      <c r="H136" s="13">
        <v>69.680599999999998</v>
      </c>
      <c r="I136" s="13">
        <v>64.988550000000004</v>
      </c>
      <c r="J136" s="11">
        <v>62.146149999999992</v>
      </c>
      <c r="K136" s="11">
        <v>58.540900000000008</v>
      </c>
      <c r="L136" s="11">
        <v>54.674399999999999</v>
      </c>
      <c r="M136" s="10">
        <v>150</v>
      </c>
      <c r="N136" s="8">
        <v>0.23</v>
      </c>
      <c r="O136" s="7">
        <v>1100</v>
      </c>
      <c r="P136" s="10" t="s">
        <v>135</v>
      </c>
      <c r="Q136" s="5" t="s">
        <v>807</v>
      </c>
      <c r="R136" s="37" t="s">
        <v>376</v>
      </c>
    </row>
    <row r="137" spans="1:18" ht="100" customHeight="1" x14ac:dyDescent="0.35">
      <c r="A137" s="286" t="s">
        <v>310</v>
      </c>
      <c r="B137" s="40" t="s">
        <v>168</v>
      </c>
      <c r="C137" s="2" t="s">
        <v>132</v>
      </c>
      <c r="D137" s="49" t="s">
        <v>810</v>
      </c>
      <c r="E137" s="4" t="s">
        <v>169</v>
      </c>
      <c r="F137" s="40" t="s">
        <v>170</v>
      </c>
      <c r="G137" s="8">
        <v>69.741</v>
      </c>
      <c r="H137" s="8">
        <v>68.73299999999999</v>
      </c>
      <c r="I137" s="8">
        <v>57.277499999999996</v>
      </c>
      <c r="J137" s="11">
        <v>56.710396039603957</v>
      </c>
      <c r="K137" s="11">
        <v>55.02</v>
      </c>
      <c r="L137" s="11">
        <v>54.285000000000004</v>
      </c>
      <c r="M137" s="328">
        <v>150</v>
      </c>
      <c r="N137" s="11">
        <v>0.25</v>
      </c>
      <c r="O137" s="327">
        <v>550</v>
      </c>
      <c r="P137" s="328" t="s">
        <v>135</v>
      </c>
      <c r="Q137" s="2" t="s">
        <v>65</v>
      </c>
      <c r="R137" s="37" t="s">
        <v>378</v>
      </c>
    </row>
    <row r="138" spans="1:18" ht="100" customHeight="1" x14ac:dyDescent="0.35">
      <c r="A138" s="286" t="s">
        <v>310</v>
      </c>
      <c r="B138" s="40" t="s">
        <v>175</v>
      </c>
      <c r="C138" s="2" t="s">
        <v>132</v>
      </c>
      <c r="D138" s="49" t="s">
        <v>810</v>
      </c>
      <c r="E138" s="4" t="s">
        <v>176</v>
      </c>
      <c r="F138" s="40" t="s">
        <v>177</v>
      </c>
      <c r="G138" s="8">
        <v>110.81700000000001</v>
      </c>
      <c r="H138" s="8">
        <v>109.053</v>
      </c>
      <c r="I138" s="8">
        <v>90.877499999999998</v>
      </c>
      <c r="J138" s="11">
        <v>89.977722772277232</v>
      </c>
      <c r="K138" s="11">
        <v>87.783144168075353</v>
      </c>
      <c r="L138" s="11">
        <v>87.15</v>
      </c>
      <c r="M138" s="328">
        <v>150</v>
      </c>
      <c r="N138" s="11">
        <v>0.33</v>
      </c>
      <c r="O138" s="327">
        <v>1100</v>
      </c>
      <c r="P138" s="328" t="s">
        <v>135</v>
      </c>
      <c r="Q138" s="2" t="s">
        <v>183</v>
      </c>
      <c r="R138" s="37" t="s">
        <v>381</v>
      </c>
    </row>
    <row r="139" spans="1:18" ht="100" customHeight="1" x14ac:dyDescent="0.35">
      <c r="A139" s="286" t="s">
        <v>310</v>
      </c>
      <c r="B139" s="40" t="s">
        <v>194</v>
      </c>
      <c r="C139" s="2" t="s">
        <v>195</v>
      </c>
      <c r="D139" s="38" t="s">
        <v>23</v>
      </c>
      <c r="E139" s="4" t="s">
        <v>196</v>
      </c>
      <c r="F139" s="9" t="s">
        <v>768</v>
      </c>
      <c r="G139" s="318">
        <v>83.35</v>
      </c>
      <c r="H139" s="318">
        <v>75.45</v>
      </c>
      <c r="I139" s="318">
        <v>73.739999999999995</v>
      </c>
      <c r="J139" s="320">
        <v>70.349999999999994</v>
      </c>
      <c r="K139" s="320">
        <v>65.760000000000005</v>
      </c>
      <c r="L139" s="320">
        <v>65.760000000000005</v>
      </c>
      <c r="M139" s="10">
        <v>100</v>
      </c>
      <c r="N139" s="8">
        <v>0.25</v>
      </c>
      <c r="O139" s="7">
        <v>1100</v>
      </c>
      <c r="P139" s="10" t="s">
        <v>135</v>
      </c>
      <c r="Q139" s="5" t="s">
        <v>200</v>
      </c>
      <c r="R139" s="37" t="s">
        <v>379</v>
      </c>
    </row>
    <row r="140" spans="1:18" ht="100" customHeight="1" x14ac:dyDescent="0.35">
      <c r="A140" s="286" t="s">
        <v>310</v>
      </c>
      <c r="B140" s="40" t="s">
        <v>194</v>
      </c>
      <c r="C140" s="2" t="s">
        <v>195</v>
      </c>
      <c r="D140" s="38" t="s">
        <v>818</v>
      </c>
      <c r="E140" s="4" t="s">
        <v>196</v>
      </c>
      <c r="F140" s="9" t="s">
        <v>774</v>
      </c>
      <c r="G140" s="13">
        <v>92.001800000000003</v>
      </c>
      <c r="H140" s="13">
        <v>87.696399999999997</v>
      </c>
      <c r="I140" s="13">
        <v>82.878949999999989</v>
      </c>
      <c r="J140" s="11">
        <v>77.883849999999995</v>
      </c>
      <c r="K140" s="11">
        <v>73.599350000000015</v>
      </c>
      <c r="L140" s="11">
        <v>71.143599999999992</v>
      </c>
      <c r="M140" s="10">
        <v>100</v>
      </c>
      <c r="N140" s="11">
        <v>0.23</v>
      </c>
      <c r="O140" s="7">
        <v>1100</v>
      </c>
      <c r="P140" s="10" t="s">
        <v>135</v>
      </c>
      <c r="Q140" s="5" t="s">
        <v>800</v>
      </c>
      <c r="R140" s="37" t="s">
        <v>380</v>
      </c>
    </row>
    <row r="141" spans="1:18" ht="100" customHeight="1" x14ac:dyDescent="0.35">
      <c r="A141" s="286" t="s">
        <v>310</v>
      </c>
      <c r="B141" s="40" t="s">
        <v>185</v>
      </c>
      <c r="C141" s="2" t="s">
        <v>132</v>
      </c>
      <c r="D141" s="49" t="s">
        <v>810</v>
      </c>
      <c r="E141" s="4" t="s">
        <v>186</v>
      </c>
      <c r="F141" s="40" t="s">
        <v>187</v>
      </c>
      <c r="G141" s="8">
        <v>69.3</v>
      </c>
      <c r="H141" s="8">
        <v>66.989999999999995</v>
      </c>
      <c r="I141" s="8">
        <v>55.825000000000003</v>
      </c>
      <c r="J141" s="11">
        <v>55.272277227722775</v>
      </c>
      <c r="K141" s="11">
        <v>53.924172905095396</v>
      </c>
      <c r="L141" s="11">
        <v>51.975000000000001</v>
      </c>
      <c r="M141" s="328">
        <v>150</v>
      </c>
      <c r="N141" s="11">
        <v>0.28999999999999998</v>
      </c>
      <c r="O141" s="327">
        <v>1100</v>
      </c>
      <c r="P141" s="328" t="s">
        <v>135</v>
      </c>
      <c r="Q141" s="2" t="s">
        <v>44</v>
      </c>
      <c r="R141" s="37" t="s">
        <v>382</v>
      </c>
    </row>
    <row r="142" spans="1:18" ht="100" customHeight="1" x14ac:dyDescent="0.35">
      <c r="A142" s="286" t="s">
        <v>310</v>
      </c>
      <c r="B142" s="40" t="s">
        <v>194</v>
      </c>
      <c r="C142" s="2" t="s">
        <v>195</v>
      </c>
      <c r="D142" s="49" t="s">
        <v>810</v>
      </c>
      <c r="E142" s="4" t="s">
        <v>196</v>
      </c>
      <c r="F142" s="40" t="s">
        <v>197</v>
      </c>
      <c r="G142" s="8">
        <v>104.685</v>
      </c>
      <c r="H142" s="8">
        <v>102.6585</v>
      </c>
      <c r="I142" s="8">
        <v>83.853000000000009</v>
      </c>
      <c r="J142" s="8">
        <v>79.107000000000014</v>
      </c>
      <c r="K142" s="8">
        <v>76.23</v>
      </c>
      <c r="L142" s="8">
        <v>73.920000000000016</v>
      </c>
      <c r="M142" s="328">
        <v>100</v>
      </c>
      <c r="N142" s="11">
        <v>0.28999999999999998</v>
      </c>
      <c r="O142" s="327">
        <v>1100</v>
      </c>
      <c r="P142" s="328" t="s">
        <v>135</v>
      </c>
      <c r="Q142" s="2" t="s">
        <v>198</v>
      </c>
      <c r="R142" s="37" t="s">
        <v>385</v>
      </c>
    </row>
    <row r="143" spans="1:18" ht="100" customHeight="1" x14ac:dyDescent="0.35">
      <c r="A143" s="286" t="s">
        <v>310</v>
      </c>
      <c r="B143" s="40" t="s">
        <v>204</v>
      </c>
      <c r="C143" s="2" t="s">
        <v>195</v>
      </c>
      <c r="D143" s="38" t="s">
        <v>23</v>
      </c>
      <c r="E143" s="4" t="s">
        <v>205</v>
      </c>
      <c r="F143" s="9" t="s">
        <v>753</v>
      </c>
      <c r="G143" s="318">
        <v>109.61</v>
      </c>
      <c r="H143" s="318">
        <v>94.2</v>
      </c>
      <c r="I143" s="318">
        <v>89.06</v>
      </c>
      <c r="J143" s="320">
        <v>85.98</v>
      </c>
      <c r="K143" s="320">
        <v>80.84</v>
      </c>
      <c r="L143" s="320">
        <v>80.84</v>
      </c>
      <c r="M143" s="10">
        <v>150</v>
      </c>
      <c r="N143" s="8">
        <v>0.3</v>
      </c>
      <c r="O143" s="7">
        <v>1100</v>
      </c>
      <c r="P143" s="10" t="s">
        <v>135</v>
      </c>
      <c r="Q143" s="5" t="s">
        <v>208</v>
      </c>
      <c r="R143" s="37" t="s">
        <v>383</v>
      </c>
    </row>
    <row r="144" spans="1:18" ht="100" customHeight="1" x14ac:dyDescent="0.35">
      <c r="A144" s="286" t="s">
        <v>310</v>
      </c>
      <c r="B144" s="40" t="s">
        <v>204</v>
      </c>
      <c r="C144" s="2" t="s">
        <v>195</v>
      </c>
      <c r="D144" s="38" t="s">
        <v>818</v>
      </c>
      <c r="E144" s="4" t="s">
        <v>205</v>
      </c>
      <c r="F144" s="9" t="s">
        <v>210</v>
      </c>
      <c r="G144" s="13">
        <v>118.53434999999999</v>
      </c>
      <c r="H144" s="13">
        <v>115.17989999999998</v>
      </c>
      <c r="I144" s="13">
        <v>105.7122</v>
      </c>
      <c r="J144" s="11">
        <v>99.233199999999982</v>
      </c>
      <c r="K144" s="11">
        <v>94.687449999999984</v>
      </c>
      <c r="L144" s="11">
        <v>90.946349999999995</v>
      </c>
      <c r="M144" s="10">
        <v>150</v>
      </c>
      <c r="N144" s="11">
        <v>0.23</v>
      </c>
      <c r="O144" s="7">
        <v>1100</v>
      </c>
      <c r="P144" s="10" t="s">
        <v>135</v>
      </c>
      <c r="Q144" s="5" t="s">
        <v>804</v>
      </c>
      <c r="R144" s="37" t="s">
        <v>384</v>
      </c>
    </row>
    <row r="145" spans="1:20" ht="100" customHeight="1" x14ac:dyDescent="0.35">
      <c r="A145" s="286" t="s">
        <v>310</v>
      </c>
      <c r="B145" s="40" t="s">
        <v>204</v>
      </c>
      <c r="C145" s="2" t="s">
        <v>195</v>
      </c>
      <c r="D145" s="49" t="s">
        <v>810</v>
      </c>
      <c r="E145" s="4" t="s">
        <v>205</v>
      </c>
      <c r="F145" s="40" t="s">
        <v>206</v>
      </c>
      <c r="G145" s="8">
        <v>121.80000000000001</v>
      </c>
      <c r="H145" s="8">
        <v>120.76050000000001</v>
      </c>
      <c r="I145" s="8">
        <v>100.63375000000001</v>
      </c>
      <c r="J145" s="8">
        <v>98.174999999999997</v>
      </c>
      <c r="K145" s="8">
        <v>95.864999999999995</v>
      </c>
      <c r="L145" s="8">
        <v>93.554999999999993</v>
      </c>
      <c r="M145" s="328">
        <v>150</v>
      </c>
      <c r="N145" s="11">
        <v>0.35</v>
      </c>
      <c r="O145" s="327">
        <v>1100</v>
      </c>
      <c r="P145" s="328" t="s">
        <v>135</v>
      </c>
      <c r="Q145" s="2" t="s">
        <v>141</v>
      </c>
      <c r="R145" s="37" t="s">
        <v>386</v>
      </c>
    </row>
    <row r="146" spans="1:20" ht="100" customHeight="1" x14ac:dyDescent="0.35">
      <c r="A146" s="286" t="s">
        <v>310</v>
      </c>
      <c r="B146" s="40" t="s">
        <v>213</v>
      </c>
      <c r="C146" s="2" t="s">
        <v>195</v>
      </c>
      <c r="D146" s="49" t="s">
        <v>810</v>
      </c>
      <c r="E146" s="4" t="s">
        <v>214</v>
      </c>
      <c r="F146" s="40" t="s">
        <v>215</v>
      </c>
      <c r="G146" s="8">
        <v>196.35</v>
      </c>
      <c r="H146" s="8">
        <v>194.04000000000002</v>
      </c>
      <c r="I146" s="8">
        <v>161.70000000000005</v>
      </c>
      <c r="J146" s="8">
        <v>157.08000000000001</v>
      </c>
      <c r="K146" s="8">
        <v>150.15</v>
      </c>
      <c r="L146" s="8">
        <v>147.84000000000003</v>
      </c>
      <c r="M146" s="328">
        <v>150</v>
      </c>
      <c r="N146" s="11">
        <v>0.35</v>
      </c>
      <c r="O146" s="327">
        <v>1100</v>
      </c>
      <c r="P146" s="328" t="s">
        <v>135</v>
      </c>
      <c r="Q146" s="2" t="s">
        <v>97</v>
      </c>
      <c r="R146" s="37" t="s">
        <v>389</v>
      </c>
    </row>
    <row r="147" spans="1:20" ht="100" customHeight="1" x14ac:dyDescent="0.35">
      <c r="A147" s="286" t="s">
        <v>310</v>
      </c>
      <c r="B147" s="40" t="s">
        <v>213</v>
      </c>
      <c r="C147" s="2" t="s">
        <v>195</v>
      </c>
      <c r="D147" s="38" t="s">
        <v>23</v>
      </c>
      <c r="E147" s="4" t="s">
        <v>214</v>
      </c>
      <c r="F147" s="9" t="s">
        <v>754</v>
      </c>
      <c r="G147" s="318">
        <v>154.13999999999999</v>
      </c>
      <c r="H147" s="318">
        <v>132.05000000000001</v>
      </c>
      <c r="I147" s="318">
        <v>124.68</v>
      </c>
      <c r="J147" s="320">
        <v>120.26</v>
      </c>
      <c r="K147" s="320">
        <v>112.9</v>
      </c>
      <c r="L147" s="320">
        <v>112.9</v>
      </c>
      <c r="M147" s="10">
        <v>150</v>
      </c>
      <c r="N147" s="8">
        <v>0.3</v>
      </c>
      <c r="O147" s="7">
        <v>1100</v>
      </c>
      <c r="P147" s="10" t="s">
        <v>135</v>
      </c>
      <c r="Q147" s="5" t="s">
        <v>217</v>
      </c>
      <c r="R147" s="37" t="s">
        <v>387</v>
      </c>
    </row>
    <row r="148" spans="1:20" ht="100" customHeight="1" x14ac:dyDescent="0.35">
      <c r="A148" s="286" t="s">
        <v>310</v>
      </c>
      <c r="B148" s="40" t="s">
        <v>213</v>
      </c>
      <c r="C148" s="2" t="s">
        <v>195</v>
      </c>
      <c r="D148" s="38" t="s">
        <v>818</v>
      </c>
      <c r="E148" s="4" t="s">
        <v>214</v>
      </c>
      <c r="F148" s="9" t="s">
        <v>219</v>
      </c>
      <c r="G148" s="13">
        <v>190.81699999999998</v>
      </c>
      <c r="H148" s="13">
        <v>179.43695</v>
      </c>
      <c r="I148" s="13">
        <v>166.91784999999999</v>
      </c>
      <c r="J148" s="11">
        <v>159.54015000000001</v>
      </c>
      <c r="K148" s="11">
        <v>155.56915000000001</v>
      </c>
      <c r="L148" s="11">
        <v>151.55634999999998</v>
      </c>
      <c r="M148" s="10">
        <v>150</v>
      </c>
      <c r="N148" s="11">
        <v>0.3</v>
      </c>
      <c r="O148" s="7">
        <v>1100</v>
      </c>
      <c r="P148" s="10" t="s">
        <v>135</v>
      </c>
      <c r="Q148" s="5" t="s">
        <v>808</v>
      </c>
      <c r="R148" s="37" t="s">
        <v>388</v>
      </c>
    </row>
    <row r="149" spans="1:20" ht="100" customHeight="1" x14ac:dyDescent="0.35">
      <c r="A149" s="286" t="s">
        <v>13</v>
      </c>
      <c r="B149" s="40" t="s">
        <v>61</v>
      </c>
      <c r="C149" s="3" t="s">
        <v>15</v>
      </c>
      <c r="D149" s="49" t="s">
        <v>811</v>
      </c>
      <c r="E149" s="4" t="s">
        <v>62</v>
      </c>
      <c r="F149" s="40" t="s">
        <v>63</v>
      </c>
      <c r="G149" s="325">
        <v>65.835000000000008</v>
      </c>
      <c r="H149" s="325">
        <v>64.785000000000011</v>
      </c>
      <c r="I149" s="325">
        <v>51.177000000000007</v>
      </c>
      <c r="J149" s="325">
        <v>50.925000000000004</v>
      </c>
      <c r="K149" s="325">
        <v>50.767500000000005</v>
      </c>
      <c r="L149" s="325">
        <v>50.610000000000007</v>
      </c>
      <c r="M149" s="326" t="s">
        <v>19</v>
      </c>
      <c r="N149" s="325">
        <v>0</v>
      </c>
      <c r="O149" s="327">
        <v>550</v>
      </c>
      <c r="P149" s="326" t="s">
        <v>64</v>
      </c>
      <c r="Q149" s="2" t="s">
        <v>65</v>
      </c>
      <c r="R149" s="37" t="s">
        <v>39</v>
      </c>
    </row>
    <row r="150" spans="1:20" ht="100" customHeight="1" x14ac:dyDescent="0.35">
      <c r="A150" s="286" t="s">
        <v>13</v>
      </c>
      <c r="B150" s="40" t="s">
        <v>72</v>
      </c>
      <c r="C150" s="3" t="s">
        <v>15</v>
      </c>
      <c r="D150" s="49" t="s">
        <v>811</v>
      </c>
      <c r="E150" s="4" t="s">
        <v>73</v>
      </c>
      <c r="F150" s="40" t="s">
        <v>74</v>
      </c>
      <c r="G150" s="325">
        <v>58.632000000000005</v>
      </c>
      <c r="H150" s="325">
        <v>57.561</v>
      </c>
      <c r="I150" s="325">
        <v>45.633000000000003</v>
      </c>
      <c r="J150" s="325">
        <v>45.202500000000001</v>
      </c>
      <c r="K150" s="325">
        <v>44.551500000000004</v>
      </c>
      <c r="L150" s="325">
        <v>43.89</v>
      </c>
      <c r="M150" s="326" t="s">
        <v>19</v>
      </c>
      <c r="N150" s="325">
        <v>0</v>
      </c>
      <c r="O150" s="327">
        <v>550</v>
      </c>
      <c r="P150" s="326" t="s">
        <v>75</v>
      </c>
      <c r="Q150" s="2" t="s">
        <v>76</v>
      </c>
      <c r="R150" s="37" t="s">
        <v>48</v>
      </c>
    </row>
    <row r="151" spans="1:20" ht="100" customHeight="1" x14ac:dyDescent="0.35">
      <c r="A151" s="286" t="s">
        <v>13</v>
      </c>
      <c r="B151" s="40" t="s">
        <v>40</v>
      </c>
      <c r="C151" s="3" t="s">
        <v>15</v>
      </c>
      <c r="D151" s="38" t="s">
        <v>23</v>
      </c>
      <c r="E151" s="4" t="s">
        <v>41</v>
      </c>
      <c r="F151" s="9" t="s">
        <v>738</v>
      </c>
      <c r="G151" s="318">
        <v>45.56</v>
      </c>
      <c r="H151" s="318">
        <v>40.229999999999997</v>
      </c>
      <c r="I151" s="318">
        <v>39.26</v>
      </c>
      <c r="J151" s="318">
        <v>38.01</v>
      </c>
      <c r="K151" s="318">
        <v>35.340000000000003</v>
      </c>
      <c r="L151" s="318">
        <v>35.340000000000003</v>
      </c>
      <c r="M151" s="6" t="s">
        <v>19</v>
      </c>
      <c r="N151" s="59">
        <v>0</v>
      </c>
      <c r="O151" s="7">
        <v>550</v>
      </c>
      <c r="P151" s="6" t="s">
        <v>43</v>
      </c>
      <c r="Q151" s="5" t="s">
        <v>46</v>
      </c>
      <c r="R151" s="37" t="s">
        <v>45</v>
      </c>
    </row>
    <row r="152" spans="1:20" ht="100" customHeight="1" x14ac:dyDescent="0.35">
      <c r="A152" s="286" t="s">
        <v>13</v>
      </c>
      <c r="B152" s="40" t="s">
        <v>40</v>
      </c>
      <c r="C152" s="3" t="s">
        <v>15</v>
      </c>
      <c r="D152" s="38" t="s">
        <v>818</v>
      </c>
      <c r="E152" s="4" t="s">
        <v>41</v>
      </c>
      <c r="F152" s="9" t="s">
        <v>773</v>
      </c>
      <c r="G152" s="13">
        <v>45.175349999999995</v>
      </c>
      <c r="H152" s="13">
        <v>43.492899999999992</v>
      </c>
      <c r="I152" s="13">
        <v>40.389249999999997</v>
      </c>
      <c r="J152" s="13">
        <v>37.222899999999996</v>
      </c>
      <c r="K152" s="13">
        <v>34.7776</v>
      </c>
      <c r="L152" s="13">
        <v>33.30415</v>
      </c>
      <c r="M152" s="6" t="s">
        <v>19</v>
      </c>
      <c r="N152" s="59">
        <v>0</v>
      </c>
      <c r="O152" s="7">
        <v>550</v>
      </c>
      <c r="P152" s="6" t="s">
        <v>43</v>
      </c>
      <c r="Q152" s="5" t="s">
        <v>102</v>
      </c>
      <c r="R152" s="37" t="s">
        <v>47</v>
      </c>
      <c r="T152" s="3"/>
    </row>
    <row r="153" spans="1:20" ht="100" customHeight="1" x14ac:dyDescent="0.35">
      <c r="A153" s="286" t="s">
        <v>13</v>
      </c>
      <c r="B153" s="40" t="s">
        <v>83</v>
      </c>
      <c r="C153" s="3" t="s">
        <v>15</v>
      </c>
      <c r="D153" s="49" t="s">
        <v>811</v>
      </c>
      <c r="E153" s="4" t="s">
        <v>84</v>
      </c>
      <c r="F153" s="40" t="s">
        <v>85</v>
      </c>
      <c r="G153" s="325">
        <v>57.477000000000004</v>
      </c>
      <c r="H153" s="325">
        <v>56.405999999999999</v>
      </c>
      <c r="I153" s="325">
        <v>44.750999999999998</v>
      </c>
      <c r="J153" s="325">
        <v>44.331000000000003</v>
      </c>
      <c r="K153" s="325">
        <v>43.575000000000003</v>
      </c>
      <c r="L153" s="325">
        <v>42.819000000000003</v>
      </c>
      <c r="M153" s="326" t="s">
        <v>19</v>
      </c>
      <c r="N153" s="325">
        <v>0</v>
      </c>
      <c r="O153" s="327">
        <v>550</v>
      </c>
      <c r="P153" s="326" t="s">
        <v>86</v>
      </c>
      <c r="Q153" s="2" t="s">
        <v>87</v>
      </c>
      <c r="R153" s="37" t="s">
        <v>49</v>
      </c>
    </row>
    <row r="154" spans="1:20" ht="100" customHeight="1" x14ac:dyDescent="0.35">
      <c r="A154" s="286" t="s">
        <v>13</v>
      </c>
      <c r="B154" s="40" t="s">
        <v>93</v>
      </c>
      <c r="C154" s="3" t="s">
        <v>15</v>
      </c>
      <c r="D154" s="49" t="s">
        <v>811</v>
      </c>
      <c r="E154" s="4" t="s">
        <v>94</v>
      </c>
      <c r="F154" s="40" t="s">
        <v>95</v>
      </c>
      <c r="G154" s="325">
        <v>59.786999999999999</v>
      </c>
      <c r="H154" s="325">
        <v>58.716000000000001</v>
      </c>
      <c r="I154" s="325">
        <v>46.525500000000001</v>
      </c>
      <c r="J154" s="325">
        <v>46.084500000000006</v>
      </c>
      <c r="K154" s="325">
        <v>45.034500000000001</v>
      </c>
      <c r="L154" s="325">
        <v>43.974000000000004</v>
      </c>
      <c r="M154" s="326" t="s">
        <v>19</v>
      </c>
      <c r="N154" s="325">
        <v>0</v>
      </c>
      <c r="O154" s="327">
        <v>550</v>
      </c>
      <c r="P154" s="326" t="s">
        <v>96</v>
      </c>
      <c r="Q154" s="2" t="s">
        <v>97</v>
      </c>
      <c r="R154" s="37" t="s">
        <v>59</v>
      </c>
      <c r="T154" s="3"/>
    </row>
    <row r="155" spans="1:20" ht="100" customHeight="1" x14ac:dyDescent="0.35">
      <c r="A155" s="286" t="s">
        <v>13</v>
      </c>
      <c r="B155" s="40" t="s">
        <v>50</v>
      </c>
      <c r="C155" s="3" t="s">
        <v>15</v>
      </c>
      <c r="D155" s="38" t="s">
        <v>23</v>
      </c>
      <c r="E155" s="4" t="s">
        <v>51</v>
      </c>
      <c r="F155" s="9" t="s">
        <v>738</v>
      </c>
      <c r="G155" s="318">
        <v>48.18</v>
      </c>
      <c r="H155" s="318">
        <v>42.19</v>
      </c>
      <c r="I155" s="318">
        <v>41.17</v>
      </c>
      <c r="J155" s="318">
        <v>40.19</v>
      </c>
      <c r="K155" s="318">
        <v>37.36</v>
      </c>
      <c r="L155" s="318">
        <v>37.36</v>
      </c>
      <c r="M155" s="6" t="s">
        <v>19</v>
      </c>
      <c r="N155" s="59">
        <v>0</v>
      </c>
      <c r="O155" s="7">
        <v>550</v>
      </c>
      <c r="P155" s="6" t="s">
        <v>53</v>
      </c>
      <c r="Q155" s="5" t="s">
        <v>56</v>
      </c>
      <c r="R155" s="37" t="s">
        <v>55</v>
      </c>
    </row>
    <row r="156" spans="1:20" ht="100" customHeight="1" x14ac:dyDescent="0.35">
      <c r="A156" s="286" t="s">
        <v>13</v>
      </c>
      <c r="B156" s="40" t="s">
        <v>50</v>
      </c>
      <c r="C156" s="3" t="s">
        <v>15</v>
      </c>
      <c r="D156" s="38" t="s">
        <v>818</v>
      </c>
      <c r="E156" s="4" t="s">
        <v>51</v>
      </c>
      <c r="F156" s="9" t="s">
        <v>58</v>
      </c>
      <c r="G156" s="13">
        <v>49.480750000000008</v>
      </c>
      <c r="H156" s="13">
        <v>46.993649999999995</v>
      </c>
      <c r="I156" s="13">
        <v>43.84</v>
      </c>
      <c r="J156" s="13">
        <v>41.69</v>
      </c>
      <c r="K156" s="13">
        <v>40.295200000000001</v>
      </c>
      <c r="L156" s="13">
        <v>37.254249999999992</v>
      </c>
      <c r="M156" s="6" t="s">
        <v>19</v>
      </c>
      <c r="N156" s="64">
        <v>0</v>
      </c>
      <c r="O156" s="7">
        <v>550</v>
      </c>
      <c r="P156" s="6" t="s">
        <v>53</v>
      </c>
      <c r="Q156" s="5" t="s">
        <v>796</v>
      </c>
      <c r="R156" s="37" t="s">
        <v>57</v>
      </c>
      <c r="T156" s="3"/>
    </row>
    <row r="157" spans="1:20" ht="100" customHeight="1" x14ac:dyDescent="0.35">
      <c r="A157" s="286" t="s">
        <v>13</v>
      </c>
      <c r="B157" s="40" t="s">
        <v>105</v>
      </c>
      <c r="C157" s="3" t="s">
        <v>15</v>
      </c>
      <c r="D157" s="49" t="s">
        <v>811</v>
      </c>
      <c r="E157" s="4" t="s">
        <v>106</v>
      </c>
      <c r="F157" s="40" t="s">
        <v>107</v>
      </c>
      <c r="G157" s="325">
        <v>101.97600000000001</v>
      </c>
      <c r="H157" s="325">
        <v>99.834000000000003</v>
      </c>
      <c r="I157" s="325">
        <v>78.981000000000009</v>
      </c>
      <c r="J157" s="325">
        <v>78.214500000000001</v>
      </c>
      <c r="K157" s="325">
        <v>72.250500000000002</v>
      </c>
      <c r="L157" s="325">
        <v>71.4315</v>
      </c>
      <c r="M157" s="326" t="s">
        <v>19</v>
      </c>
      <c r="N157" s="325">
        <v>0</v>
      </c>
      <c r="O157" s="327">
        <v>550</v>
      </c>
      <c r="P157" s="326" t="s">
        <v>108</v>
      </c>
      <c r="Q157" s="2" t="s">
        <v>109</v>
      </c>
      <c r="R157" s="37" t="s">
        <v>60</v>
      </c>
    </row>
    <row r="158" spans="1:20" ht="100" customHeight="1" x14ac:dyDescent="0.35">
      <c r="A158" s="286" t="s">
        <v>13</v>
      </c>
      <c r="B158" s="40" t="s">
        <v>117</v>
      </c>
      <c r="C158" s="3" t="s">
        <v>15</v>
      </c>
      <c r="D158" s="49" t="s">
        <v>811</v>
      </c>
      <c r="E158" s="4" t="s">
        <v>118</v>
      </c>
      <c r="F158" s="40" t="s">
        <v>119</v>
      </c>
      <c r="G158" s="325">
        <v>97.02000000000001</v>
      </c>
      <c r="H158" s="325">
        <v>88.935000000000002</v>
      </c>
      <c r="I158" s="325">
        <v>83.160000000000011</v>
      </c>
      <c r="J158" s="325">
        <v>77.385000000000005</v>
      </c>
      <c r="K158" s="325">
        <v>75.075000000000003</v>
      </c>
      <c r="L158" s="325">
        <v>71.61</v>
      </c>
      <c r="M158" s="326" t="s">
        <v>19</v>
      </c>
      <c r="N158" s="325">
        <v>0</v>
      </c>
      <c r="O158" s="327">
        <v>550</v>
      </c>
      <c r="P158" s="326" t="s">
        <v>120</v>
      </c>
      <c r="Q158" s="2" t="s">
        <v>121</v>
      </c>
      <c r="R158" s="37" t="s">
        <v>70</v>
      </c>
      <c r="T158" s="3"/>
    </row>
    <row r="159" spans="1:20" ht="100" customHeight="1" x14ac:dyDescent="0.35">
      <c r="A159" s="286" t="s">
        <v>13</v>
      </c>
      <c r="B159" s="40" t="s">
        <v>61</v>
      </c>
      <c r="C159" s="3" t="s">
        <v>15</v>
      </c>
      <c r="D159" s="38" t="s">
        <v>23</v>
      </c>
      <c r="E159" s="4" t="s">
        <v>62</v>
      </c>
      <c r="F159" s="9" t="s">
        <v>739</v>
      </c>
      <c r="G159" s="318">
        <v>64.05</v>
      </c>
      <c r="H159" s="318">
        <v>51.7</v>
      </c>
      <c r="I159" s="318">
        <v>50.47</v>
      </c>
      <c r="J159" s="318">
        <v>49.86</v>
      </c>
      <c r="K159" s="318">
        <v>47.99</v>
      </c>
      <c r="L159" s="318">
        <v>47.99</v>
      </c>
      <c r="M159" s="6" t="s">
        <v>19</v>
      </c>
      <c r="N159" s="59">
        <v>0</v>
      </c>
      <c r="O159" s="7">
        <v>550</v>
      </c>
      <c r="P159" s="6" t="s">
        <v>64</v>
      </c>
      <c r="Q159" s="5" t="s">
        <v>67</v>
      </c>
      <c r="R159" s="37" t="s">
        <v>66</v>
      </c>
    </row>
    <row r="160" spans="1:20" ht="100" customHeight="1" x14ac:dyDescent="0.35">
      <c r="A160" s="286" t="s">
        <v>13</v>
      </c>
      <c r="B160" s="40" t="s">
        <v>61</v>
      </c>
      <c r="C160" s="3" t="s">
        <v>15</v>
      </c>
      <c r="D160" s="38" t="s">
        <v>818</v>
      </c>
      <c r="E160" s="4" t="s">
        <v>62</v>
      </c>
      <c r="F160" s="9" t="s">
        <v>69</v>
      </c>
      <c r="G160" s="13">
        <v>62.083449999999992</v>
      </c>
      <c r="H160" s="13">
        <v>59.920299999999997</v>
      </c>
      <c r="I160" s="13">
        <v>54.32954999999999</v>
      </c>
      <c r="J160" s="13">
        <v>51.884250000000002</v>
      </c>
      <c r="K160" s="13">
        <v>50.964649999999999</v>
      </c>
      <c r="L160" s="13">
        <v>49.240399999999994</v>
      </c>
      <c r="M160" s="6" t="s">
        <v>19</v>
      </c>
      <c r="N160" s="59">
        <v>0</v>
      </c>
      <c r="O160" s="7">
        <v>550</v>
      </c>
      <c r="P160" s="6" t="s">
        <v>64</v>
      </c>
      <c r="Q160" s="5" t="s">
        <v>806</v>
      </c>
      <c r="R160" s="37" t="s">
        <v>68</v>
      </c>
      <c r="T160" s="3"/>
    </row>
    <row r="161" spans="1:20" ht="100" customHeight="1" x14ac:dyDescent="0.35">
      <c r="A161" s="286" t="s">
        <v>13</v>
      </c>
      <c r="B161" s="40" t="s">
        <v>131</v>
      </c>
      <c r="C161" s="2" t="s">
        <v>390</v>
      </c>
      <c r="D161" s="49" t="s">
        <v>811</v>
      </c>
      <c r="E161" s="4" t="s">
        <v>588</v>
      </c>
      <c r="F161" s="40" t="s">
        <v>134</v>
      </c>
      <c r="G161" s="325">
        <v>113.52600000000001</v>
      </c>
      <c r="H161" s="325">
        <v>107.85600000000001</v>
      </c>
      <c r="I161" s="325">
        <v>96.201000000000008</v>
      </c>
      <c r="J161" s="325">
        <v>84.314999999999998</v>
      </c>
      <c r="K161" s="325">
        <v>82.004999999999995</v>
      </c>
      <c r="L161" s="325">
        <v>79.695000000000007</v>
      </c>
      <c r="M161" s="326" t="s">
        <v>19</v>
      </c>
      <c r="N161" s="325">
        <v>0</v>
      </c>
      <c r="O161" s="327">
        <v>550</v>
      </c>
      <c r="P161" s="326" t="s">
        <v>126</v>
      </c>
      <c r="Q161" s="2" t="s">
        <v>141</v>
      </c>
      <c r="R161" s="37" t="s">
        <v>71</v>
      </c>
    </row>
    <row r="162" spans="1:20" ht="100" customHeight="1" x14ac:dyDescent="0.35">
      <c r="A162" s="286" t="s">
        <v>13</v>
      </c>
      <c r="B162" s="40" t="s">
        <v>131</v>
      </c>
      <c r="C162" s="2" t="s">
        <v>132</v>
      </c>
      <c r="D162" s="49" t="s">
        <v>811</v>
      </c>
      <c r="E162" s="4" t="s">
        <v>133</v>
      </c>
      <c r="F162" s="40" t="s">
        <v>134</v>
      </c>
      <c r="G162" s="11">
        <v>111.21600000000001</v>
      </c>
      <c r="H162" s="325">
        <v>105.5775</v>
      </c>
      <c r="I162" s="325">
        <v>96.201000000000008</v>
      </c>
      <c r="J162" s="325">
        <v>90.667500000000004</v>
      </c>
      <c r="K162" s="325">
        <v>83.8005</v>
      </c>
      <c r="L162" s="325">
        <v>82.981500000000011</v>
      </c>
      <c r="M162" s="328">
        <v>200</v>
      </c>
      <c r="N162" s="8">
        <v>0.34</v>
      </c>
      <c r="O162" s="327">
        <v>1100</v>
      </c>
      <c r="P162" s="328" t="s">
        <v>135</v>
      </c>
      <c r="Q162" s="2" t="s">
        <v>76</v>
      </c>
      <c r="R162" s="37" t="s">
        <v>81</v>
      </c>
      <c r="T162" s="3"/>
    </row>
    <row r="163" spans="1:20" ht="100" customHeight="1" x14ac:dyDescent="0.35">
      <c r="A163" s="286" t="s">
        <v>13</v>
      </c>
      <c r="B163" s="40" t="s">
        <v>72</v>
      </c>
      <c r="C163" s="3" t="s">
        <v>15</v>
      </c>
      <c r="D163" s="38" t="s">
        <v>23</v>
      </c>
      <c r="E163" s="4" t="s">
        <v>73</v>
      </c>
      <c r="F163" s="9" t="s">
        <v>740</v>
      </c>
      <c r="G163" s="318">
        <v>49.21</v>
      </c>
      <c r="H163" s="318">
        <v>43.83</v>
      </c>
      <c r="I163" s="318">
        <v>42.78</v>
      </c>
      <c r="J163" s="318">
        <v>41.03</v>
      </c>
      <c r="K163" s="318">
        <v>38.159999999999997</v>
      </c>
      <c r="L163" s="318">
        <v>38.159999999999997</v>
      </c>
      <c r="M163" s="6" t="s">
        <v>19</v>
      </c>
      <c r="N163" s="59">
        <v>0</v>
      </c>
      <c r="O163" s="7">
        <v>550</v>
      </c>
      <c r="P163" s="6" t="s">
        <v>75</v>
      </c>
      <c r="Q163" s="5" t="s">
        <v>78</v>
      </c>
      <c r="R163" s="37" t="s">
        <v>77</v>
      </c>
    </row>
    <row r="164" spans="1:20" ht="100" customHeight="1" x14ac:dyDescent="0.35">
      <c r="A164" s="286" t="s">
        <v>13</v>
      </c>
      <c r="B164" s="40" t="s">
        <v>72</v>
      </c>
      <c r="C164" s="3" t="s">
        <v>15</v>
      </c>
      <c r="D164" s="38" t="s">
        <v>818</v>
      </c>
      <c r="E164" s="4" t="s">
        <v>73</v>
      </c>
      <c r="F164" s="9" t="s">
        <v>80</v>
      </c>
      <c r="G164" s="13">
        <v>51.737949999999991</v>
      </c>
      <c r="H164" s="13">
        <v>49.930100000000003</v>
      </c>
      <c r="I164" s="13">
        <v>45.279849999999996</v>
      </c>
      <c r="J164" s="13">
        <v>43.242099999999994</v>
      </c>
      <c r="K164" s="13">
        <v>42.468800000000002</v>
      </c>
      <c r="L164" s="13">
        <v>41.037150000000004</v>
      </c>
      <c r="M164" s="6" t="s">
        <v>19</v>
      </c>
      <c r="N164" s="59">
        <v>0</v>
      </c>
      <c r="O164" s="7">
        <v>550</v>
      </c>
      <c r="P164" s="6" t="s">
        <v>75</v>
      </c>
      <c r="Q164" s="5" t="s">
        <v>798</v>
      </c>
      <c r="R164" s="37" t="s">
        <v>79</v>
      </c>
    </row>
    <row r="165" spans="1:20" ht="100" customHeight="1" x14ac:dyDescent="0.35">
      <c r="A165" s="286" t="s">
        <v>13</v>
      </c>
      <c r="B165" s="40" t="s">
        <v>143</v>
      </c>
      <c r="C165" s="2" t="s">
        <v>132</v>
      </c>
      <c r="D165" s="49" t="s">
        <v>811</v>
      </c>
      <c r="E165" s="4" t="s">
        <v>144</v>
      </c>
      <c r="F165" s="40" t="s">
        <v>145</v>
      </c>
      <c r="G165" s="325">
        <v>86.551500000000004</v>
      </c>
      <c r="H165" s="325">
        <v>84.787500000000009</v>
      </c>
      <c r="I165" s="325">
        <v>76.219500000000011</v>
      </c>
      <c r="J165" s="325">
        <v>71.683499999999995</v>
      </c>
      <c r="K165" s="325">
        <v>68.407500000000013</v>
      </c>
      <c r="L165" s="325">
        <v>64.984499999999997</v>
      </c>
      <c r="M165" s="328">
        <v>200</v>
      </c>
      <c r="N165" s="8">
        <v>0.34</v>
      </c>
      <c r="O165" s="327">
        <v>1100</v>
      </c>
      <c r="P165" s="328" t="s">
        <v>135</v>
      </c>
      <c r="Q165" s="2" t="s">
        <v>34</v>
      </c>
      <c r="R165" s="37" t="s">
        <v>82</v>
      </c>
    </row>
    <row r="166" spans="1:20" ht="100" customHeight="1" x14ac:dyDescent="0.35">
      <c r="A166" s="286" t="s">
        <v>13</v>
      </c>
      <c r="B166" s="40" t="s">
        <v>152</v>
      </c>
      <c r="C166" s="2" t="s">
        <v>132</v>
      </c>
      <c r="D166" s="49" t="s">
        <v>811</v>
      </c>
      <c r="E166" s="4" t="s">
        <v>153</v>
      </c>
      <c r="F166" s="40" t="s">
        <v>145</v>
      </c>
      <c r="G166" s="325">
        <v>95.791500000000013</v>
      </c>
      <c r="H166" s="325">
        <v>94.027500000000003</v>
      </c>
      <c r="I166" s="325">
        <v>83.611499999999992</v>
      </c>
      <c r="J166" s="325">
        <v>80.933999999999997</v>
      </c>
      <c r="K166" s="325">
        <v>77.385000000000005</v>
      </c>
      <c r="L166" s="325">
        <v>73.920000000000016</v>
      </c>
      <c r="M166" s="328">
        <v>200</v>
      </c>
      <c r="N166" s="8">
        <v>0.34</v>
      </c>
      <c r="O166" s="327">
        <v>1100</v>
      </c>
      <c r="P166" s="328" t="s">
        <v>135</v>
      </c>
      <c r="Q166" s="2" t="s">
        <v>154</v>
      </c>
      <c r="R166" s="37" t="s">
        <v>91</v>
      </c>
    </row>
    <row r="167" spans="1:20" ht="100" customHeight="1" x14ac:dyDescent="0.35">
      <c r="A167" s="286" t="s">
        <v>13</v>
      </c>
      <c r="B167" s="40" t="s">
        <v>83</v>
      </c>
      <c r="C167" s="3" t="s">
        <v>15</v>
      </c>
      <c r="D167" s="38" t="s">
        <v>23</v>
      </c>
      <c r="E167" s="4" t="s">
        <v>84</v>
      </c>
      <c r="F167" s="9" t="s">
        <v>741</v>
      </c>
      <c r="G167" s="318">
        <v>46.08</v>
      </c>
      <c r="H167" s="318">
        <v>40.229999999999997</v>
      </c>
      <c r="I167" s="318">
        <v>39.26</v>
      </c>
      <c r="J167" s="318">
        <v>38.44</v>
      </c>
      <c r="K167" s="318">
        <v>35.74</v>
      </c>
      <c r="L167" s="318">
        <v>35.74</v>
      </c>
      <c r="M167" s="6" t="s">
        <v>19</v>
      </c>
      <c r="N167" s="59">
        <v>0</v>
      </c>
      <c r="O167" s="7">
        <v>550</v>
      </c>
      <c r="P167" s="6" t="s">
        <v>86</v>
      </c>
      <c r="Q167" s="5" t="s">
        <v>89</v>
      </c>
      <c r="R167" s="37" t="s">
        <v>88</v>
      </c>
    </row>
    <row r="168" spans="1:20" ht="100" customHeight="1" x14ac:dyDescent="0.35">
      <c r="A168" s="286" t="s">
        <v>13</v>
      </c>
      <c r="B168" s="40" t="s">
        <v>83</v>
      </c>
      <c r="C168" s="3" t="s">
        <v>15</v>
      </c>
      <c r="D168" s="38" t="s">
        <v>818</v>
      </c>
      <c r="E168" s="4" t="s">
        <v>84</v>
      </c>
      <c r="F168" s="9" t="s">
        <v>775</v>
      </c>
      <c r="G168" s="13">
        <v>50.118199999999995</v>
      </c>
      <c r="H168" s="13">
        <v>47.871449999999996</v>
      </c>
      <c r="I168" s="13">
        <v>43.45</v>
      </c>
      <c r="J168" s="13">
        <v>42.53</v>
      </c>
      <c r="K168" s="13">
        <v>41.172999999999995</v>
      </c>
      <c r="L168" s="13">
        <v>38.435099999999998</v>
      </c>
      <c r="M168" s="6" t="s">
        <v>19</v>
      </c>
      <c r="N168" s="59">
        <v>0</v>
      </c>
      <c r="O168" s="7">
        <v>550</v>
      </c>
      <c r="P168" s="6" t="s">
        <v>86</v>
      </c>
      <c r="Q168" s="355" t="s">
        <v>797</v>
      </c>
      <c r="R168" s="37" t="s">
        <v>90</v>
      </c>
    </row>
    <row r="169" spans="1:20" ht="100" customHeight="1" x14ac:dyDescent="0.35">
      <c r="A169" s="286" t="s">
        <v>13</v>
      </c>
      <c r="B169" s="40" t="s">
        <v>159</v>
      </c>
      <c r="C169" s="2" t="s">
        <v>132</v>
      </c>
      <c r="D169" s="49" t="s">
        <v>811</v>
      </c>
      <c r="E169" s="4" t="s">
        <v>160</v>
      </c>
      <c r="F169" s="40" t="s">
        <v>161</v>
      </c>
      <c r="G169" s="325">
        <v>54.725999999999999</v>
      </c>
      <c r="H169" s="325">
        <v>53.717999999999996</v>
      </c>
      <c r="I169" s="325">
        <v>45.360000000000007</v>
      </c>
      <c r="J169" s="325">
        <v>44.016000000000005</v>
      </c>
      <c r="K169" s="325">
        <v>40.425000000000004</v>
      </c>
      <c r="L169" s="325">
        <v>39.847500000000004</v>
      </c>
      <c r="M169" s="328">
        <v>200</v>
      </c>
      <c r="N169" s="8">
        <v>0.24</v>
      </c>
      <c r="O169" s="327">
        <v>550</v>
      </c>
      <c r="P169" s="328" t="s">
        <v>135</v>
      </c>
      <c r="Q169" s="2" t="s">
        <v>21</v>
      </c>
      <c r="R169" s="37" t="s">
        <v>92</v>
      </c>
    </row>
    <row r="170" spans="1:20" ht="100" customHeight="1" x14ac:dyDescent="0.35">
      <c r="A170" s="286" t="s">
        <v>13</v>
      </c>
      <c r="B170" s="40" t="s">
        <v>168</v>
      </c>
      <c r="C170" s="2" t="s">
        <v>132</v>
      </c>
      <c r="D170" s="49" t="s">
        <v>811</v>
      </c>
      <c r="E170" s="4" t="s">
        <v>169</v>
      </c>
      <c r="F170" s="40" t="s">
        <v>170</v>
      </c>
      <c r="G170" s="325">
        <v>66.275999999999996</v>
      </c>
      <c r="H170" s="325">
        <v>65.268000000000001</v>
      </c>
      <c r="I170" s="325">
        <v>57.928500000000007</v>
      </c>
      <c r="J170" s="325">
        <v>57.75</v>
      </c>
      <c r="K170" s="325">
        <v>53.13</v>
      </c>
      <c r="L170" s="337">
        <v>50.82</v>
      </c>
      <c r="M170" s="328">
        <v>200</v>
      </c>
      <c r="N170" s="8">
        <v>0.24</v>
      </c>
      <c r="O170" s="327">
        <v>550</v>
      </c>
      <c r="P170" s="328" t="s">
        <v>135</v>
      </c>
      <c r="Q170" s="2" t="s">
        <v>65</v>
      </c>
      <c r="R170" s="37" t="s">
        <v>103</v>
      </c>
    </row>
    <row r="171" spans="1:20" ht="100" customHeight="1" x14ac:dyDescent="0.35">
      <c r="A171" s="286" t="s">
        <v>13</v>
      </c>
      <c r="B171" s="40" t="s">
        <v>93</v>
      </c>
      <c r="C171" s="3" t="s">
        <v>15</v>
      </c>
      <c r="D171" s="38" t="s">
        <v>23</v>
      </c>
      <c r="E171" s="4" t="s">
        <v>94</v>
      </c>
      <c r="F171" s="9" t="s">
        <v>742</v>
      </c>
      <c r="G171" s="318">
        <v>49.21</v>
      </c>
      <c r="H171" s="318">
        <v>42.97</v>
      </c>
      <c r="I171" s="318">
        <v>41.94</v>
      </c>
      <c r="J171" s="318">
        <v>41.03</v>
      </c>
      <c r="K171" s="318">
        <v>38.159999999999997</v>
      </c>
      <c r="L171" s="318">
        <v>38.159999999999997</v>
      </c>
      <c r="M171" s="6" t="s">
        <v>19</v>
      </c>
      <c r="N171" s="59">
        <v>0</v>
      </c>
      <c r="O171" s="7">
        <v>550</v>
      </c>
      <c r="P171" s="6" t="s">
        <v>96</v>
      </c>
      <c r="Q171" s="5" t="s">
        <v>99</v>
      </c>
      <c r="R171" s="37" t="s">
        <v>98</v>
      </c>
    </row>
    <row r="172" spans="1:20" ht="100" customHeight="1" x14ac:dyDescent="0.35">
      <c r="A172" s="286" t="s">
        <v>13</v>
      </c>
      <c r="B172" s="40" t="s">
        <v>93</v>
      </c>
      <c r="C172" s="3" t="s">
        <v>15</v>
      </c>
      <c r="D172" s="38" t="s">
        <v>818</v>
      </c>
      <c r="E172" s="4" t="s">
        <v>94</v>
      </c>
      <c r="F172" s="9" t="s">
        <v>101</v>
      </c>
      <c r="G172" s="13">
        <v>52.511250000000004</v>
      </c>
      <c r="H172" s="13">
        <v>49.543449999999993</v>
      </c>
      <c r="I172" s="13">
        <v>44.92</v>
      </c>
      <c r="J172" s="13">
        <v>43.62</v>
      </c>
      <c r="K172" s="13">
        <v>42.782299999999999</v>
      </c>
      <c r="L172" s="13">
        <v>41.590999999999987</v>
      </c>
      <c r="M172" s="6" t="s">
        <v>19</v>
      </c>
      <c r="N172" s="59">
        <v>0</v>
      </c>
      <c r="O172" s="7">
        <v>550</v>
      </c>
      <c r="P172" s="6" t="s">
        <v>96</v>
      </c>
      <c r="Q172" s="5" t="s">
        <v>799</v>
      </c>
      <c r="R172" s="37" t="s">
        <v>100</v>
      </c>
    </row>
    <row r="173" spans="1:20" ht="100" customHeight="1" x14ac:dyDescent="0.35">
      <c r="A173" s="286" t="s">
        <v>13</v>
      </c>
      <c r="B173" s="40" t="s">
        <v>175</v>
      </c>
      <c r="C173" s="2" t="s">
        <v>132</v>
      </c>
      <c r="D173" s="49" t="s">
        <v>811</v>
      </c>
      <c r="E173" s="4" t="s">
        <v>176</v>
      </c>
      <c r="F173" s="40" t="s">
        <v>177</v>
      </c>
      <c r="G173" s="325">
        <v>107.34150000000001</v>
      </c>
      <c r="H173" s="325">
        <v>105.5775</v>
      </c>
      <c r="I173" s="325">
        <v>93.649500000000003</v>
      </c>
      <c r="J173" s="325">
        <v>92.473500000000001</v>
      </c>
      <c r="K173" s="325">
        <v>89.197500000000005</v>
      </c>
      <c r="L173" s="325">
        <v>85.774500000000003</v>
      </c>
      <c r="M173" s="328">
        <v>200</v>
      </c>
      <c r="N173" s="8">
        <v>0.34</v>
      </c>
      <c r="O173" s="327">
        <v>1100</v>
      </c>
      <c r="P173" s="328" t="s">
        <v>135</v>
      </c>
      <c r="Q173" s="2" t="s">
        <v>183</v>
      </c>
      <c r="R173" s="37" t="s">
        <v>104</v>
      </c>
    </row>
    <row r="174" spans="1:20" ht="100" customHeight="1" x14ac:dyDescent="0.35">
      <c r="A174" s="286" t="s">
        <v>13</v>
      </c>
      <c r="B174" s="40" t="s">
        <v>185</v>
      </c>
      <c r="C174" s="2" t="s">
        <v>132</v>
      </c>
      <c r="D174" s="49" t="s">
        <v>811</v>
      </c>
      <c r="E174" s="4" t="s">
        <v>186</v>
      </c>
      <c r="F174" s="40" t="s">
        <v>187</v>
      </c>
      <c r="G174" s="325">
        <v>65.835000000000008</v>
      </c>
      <c r="H174" s="325">
        <v>63.525000000000006</v>
      </c>
      <c r="I174" s="325">
        <v>55.860000000000007</v>
      </c>
      <c r="J174" s="325">
        <v>54.285000000000004</v>
      </c>
      <c r="K174" s="325">
        <v>51.397500000000008</v>
      </c>
      <c r="L174" s="325">
        <v>48.510000000000005</v>
      </c>
      <c r="M174" s="328">
        <v>200</v>
      </c>
      <c r="N174" s="8">
        <v>0.24</v>
      </c>
      <c r="O174" s="327">
        <v>1100</v>
      </c>
      <c r="P174" s="328" t="s">
        <v>135</v>
      </c>
      <c r="Q174" s="2" t="s">
        <v>121</v>
      </c>
      <c r="R174" s="37" t="s">
        <v>115</v>
      </c>
    </row>
    <row r="175" spans="1:20" ht="100" customHeight="1" x14ac:dyDescent="0.35">
      <c r="A175" s="286" t="s">
        <v>13</v>
      </c>
      <c r="B175" s="40" t="s">
        <v>105</v>
      </c>
      <c r="C175" s="3" t="s">
        <v>15</v>
      </c>
      <c r="D175" s="38" t="s">
        <v>23</v>
      </c>
      <c r="E175" s="4" t="s">
        <v>106</v>
      </c>
      <c r="F175" s="9" t="s">
        <v>743</v>
      </c>
      <c r="G175" s="318">
        <v>60.4</v>
      </c>
      <c r="H175" s="318">
        <v>52.38</v>
      </c>
      <c r="I175" s="318">
        <v>51.1</v>
      </c>
      <c r="J175" s="318">
        <v>50.33</v>
      </c>
      <c r="K175" s="318">
        <v>46.77</v>
      </c>
      <c r="L175" s="318">
        <v>46.77</v>
      </c>
      <c r="M175" s="6" t="s">
        <v>19</v>
      </c>
      <c r="N175" s="59">
        <v>0</v>
      </c>
      <c r="O175" s="7">
        <v>550</v>
      </c>
      <c r="P175" s="6" t="s">
        <v>108</v>
      </c>
      <c r="Q175" s="5" t="s">
        <v>111</v>
      </c>
      <c r="R175" s="37" t="s">
        <v>110</v>
      </c>
    </row>
    <row r="176" spans="1:20" ht="100" customHeight="1" x14ac:dyDescent="0.35">
      <c r="A176" s="286" t="s">
        <v>13</v>
      </c>
      <c r="B176" s="40" t="s">
        <v>105</v>
      </c>
      <c r="C176" s="3" t="s">
        <v>15</v>
      </c>
      <c r="D176" s="38" t="s">
        <v>818</v>
      </c>
      <c r="E176" s="4" t="s">
        <v>106</v>
      </c>
      <c r="F176" s="9" t="s">
        <v>113</v>
      </c>
      <c r="G176" s="13">
        <f>63.73*1.045*1.1</f>
        <v>73.257634999999993</v>
      </c>
      <c r="H176" s="13">
        <f>60.31*1.045*1.1</f>
        <v>69.326345000000003</v>
      </c>
      <c r="I176" s="13">
        <f>58.25*1.045*1.1</f>
        <v>66.958375000000004</v>
      </c>
      <c r="J176" s="13">
        <f>56.19*1.045*1.1</f>
        <v>64.590405000000004</v>
      </c>
      <c r="K176" s="13">
        <f>54.36*1.045*1.1</f>
        <v>62.486820000000002</v>
      </c>
      <c r="L176" s="13">
        <f>52.26*1.045*1.1</f>
        <v>60.072869999999995</v>
      </c>
      <c r="M176" s="6" t="s">
        <v>19</v>
      </c>
      <c r="N176" s="59">
        <v>0</v>
      </c>
      <c r="O176" s="7">
        <v>550</v>
      </c>
      <c r="P176" s="6" t="s">
        <v>108</v>
      </c>
      <c r="Q176" s="5" t="s">
        <v>114</v>
      </c>
      <c r="R176" s="37" t="s">
        <v>112</v>
      </c>
    </row>
    <row r="177" spans="1:18" ht="100" customHeight="1" x14ac:dyDescent="0.35">
      <c r="A177" s="286" t="s">
        <v>13</v>
      </c>
      <c r="B177" s="40" t="s">
        <v>194</v>
      </c>
      <c r="C177" s="2" t="s">
        <v>195</v>
      </c>
      <c r="D177" s="49" t="s">
        <v>811</v>
      </c>
      <c r="E177" s="4" t="s">
        <v>196</v>
      </c>
      <c r="F177" s="40" t="s">
        <v>197</v>
      </c>
      <c r="G177" s="325">
        <v>86.625</v>
      </c>
      <c r="H177" s="325">
        <v>84.314999999999998</v>
      </c>
      <c r="I177" s="325">
        <v>76.366500000000002</v>
      </c>
      <c r="J177" s="325">
        <v>75.64200000000001</v>
      </c>
      <c r="K177" s="325">
        <v>70.454999999999998</v>
      </c>
      <c r="L177" s="325">
        <v>65.835000000000008</v>
      </c>
      <c r="M177" s="326" t="s">
        <v>19</v>
      </c>
      <c r="N177" s="329"/>
      <c r="O177" s="327">
        <v>1100</v>
      </c>
      <c r="P177" s="328" t="s">
        <v>135</v>
      </c>
      <c r="Q177" s="2" t="s">
        <v>198</v>
      </c>
      <c r="R177" s="37" t="s">
        <v>116</v>
      </c>
    </row>
    <row r="178" spans="1:18" ht="100" customHeight="1" x14ac:dyDescent="0.35">
      <c r="A178" s="286" t="s">
        <v>13</v>
      </c>
      <c r="B178" s="40" t="s">
        <v>204</v>
      </c>
      <c r="C178" s="2" t="s">
        <v>195</v>
      </c>
      <c r="D178" s="49" t="s">
        <v>811</v>
      </c>
      <c r="E178" s="4" t="s">
        <v>205</v>
      </c>
      <c r="F178" s="40" t="s">
        <v>206</v>
      </c>
      <c r="G178" s="325">
        <v>112.56</v>
      </c>
      <c r="H178" s="325">
        <v>111.5205</v>
      </c>
      <c r="I178" s="325">
        <v>92.977500000000006</v>
      </c>
      <c r="J178" s="325">
        <v>88.935000000000002</v>
      </c>
      <c r="K178" s="325">
        <v>87.78</v>
      </c>
      <c r="L178" s="325">
        <v>86.625</v>
      </c>
      <c r="M178" s="328">
        <v>200</v>
      </c>
      <c r="N178" s="8">
        <v>0.34</v>
      </c>
      <c r="O178" s="327">
        <v>1100</v>
      </c>
      <c r="P178" s="328" t="s">
        <v>135</v>
      </c>
      <c r="Q178" s="2" t="s">
        <v>141</v>
      </c>
      <c r="R178" s="37" t="s">
        <v>127</v>
      </c>
    </row>
    <row r="179" spans="1:18" ht="100" customHeight="1" x14ac:dyDescent="0.35">
      <c r="A179" s="286" t="s">
        <v>13</v>
      </c>
      <c r="B179" s="40" t="s">
        <v>117</v>
      </c>
      <c r="C179" s="3" t="s">
        <v>15</v>
      </c>
      <c r="D179" s="38" t="s">
        <v>23</v>
      </c>
      <c r="E179" s="4" t="s">
        <v>118</v>
      </c>
      <c r="F179" s="9" t="s">
        <v>767</v>
      </c>
      <c r="G179" s="318">
        <v>60.4</v>
      </c>
      <c r="H179" s="318">
        <v>52.38</v>
      </c>
      <c r="I179" s="318">
        <v>51.1</v>
      </c>
      <c r="J179" s="318">
        <v>50.33</v>
      </c>
      <c r="K179" s="318">
        <v>46.77</v>
      </c>
      <c r="L179" s="318">
        <v>46.77</v>
      </c>
      <c r="M179" s="6" t="s">
        <v>19</v>
      </c>
      <c r="N179" s="59">
        <v>0</v>
      </c>
      <c r="O179" s="7">
        <v>550</v>
      </c>
      <c r="P179" s="6" t="s">
        <v>120</v>
      </c>
      <c r="Q179" s="5" t="s">
        <v>123</v>
      </c>
      <c r="R179" s="37" t="s">
        <v>122</v>
      </c>
    </row>
    <row r="180" spans="1:18" s="371" customFormat="1" ht="100" customHeight="1" x14ac:dyDescent="0.35">
      <c r="A180" s="370" t="s">
        <v>13</v>
      </c>
      <c r="B180" s="362" t="s">
        <v>117</v>
      </c>
      <c r="C180" s="371" t="s">
        <v>15</v>
      </c>
      <c r="D180" s="363" t="s">
        <v>818</v>
      </c>
      <c r="E180" s="361" t="s">
        <v>118</v>
      </c>
      <c r="F180" s="364" t="s">
        <v>125</v>
      </c>
      <c r="G180" s="372" t="s">
        <v>821</v>
      </c>
      <c r="H180" s="372" t="s">
        <v>821</v>
      </c>
      <c r="I180" s="372" t="s">
        <v>821</v>
      </c>
      <c r="J180" s="372" t="s">
        <v>821</v>
      </c>
      <c r="K180" s="372" t="s">
        <v>821</v>
      </c>
      <c r="L180" s="372" t="s">
        <v>821</v>
      </c>
      <c r="M180" s="367" t="s">
        <v>19</v>
      </c>
      <c r="N180" s="366">
        <v>0</v>
      </c>
      <c r="O180" s="373">
        <v>550</v>
      </c>
      <c r="P180" s="367" t="s">
        <v>120</v>
      </c>
      <c r="Q180" s="374" t="s">
        <v>126</v>
      </c>
      <c r="R180" s="37" t="s">
        <v>124</v>
      </c>
    </row>
    <row r="181" spans="1:18" ht="100" customHeight="1" x14ac:dyDescent="0.35">
      <c r="A181" s="286" t="s">
        <v>222</v>
      </c>
      <c r="B181" s="40" t="s">
        <v>14</v>
      </c>
      <c r="C181" s="3" t="s">
        <v>15</v>
      </c>
      <c r="D181" s="49" t="s">
        <v>811</v>
      </c>
      <c r="E181" s="4" t="s">
        <v>223</v>
      </c>
      <c r="F181" s="9" t="s">
        <v>18</v>
      </c>
      <c r="G181" s="63">
        <v>46.032000000000004</v>
      </c>
      <c r="H181" s="63">
        <v>43.722000000000001</v>
      </c>
      <c r="I181" s="63">
        <v>35.941499999999998</v>
      </c>
      <c r="J181" s="63">
        <v>35.605499999999999</v>
      </c>
      <c r="K181" s="63">
        <v>35.049000000000007</v>
      </c>
      <c r="L181" s="63">
        <v>34.482000000000006</v>
      </c>
      <c r="M181" s="10">
        <v>200</v>
      </c>
      <c r="N181" s="8">
        <v>0.24</v>
      </c>
      <c r="O181" s="7">
        <v>550</v>
      </c>
      <c r="P181" s="6" t="s">
        <v>20</v>
      </c>
      <c r="Q181" s="5" t="s">
        <v>21</v>
      </c>
      <c r="R181" s="37" t="s">
        <v>130</v>
      </c>
    </row>
    <row r="182" spans="1:18" ht="100" customHeight="1" x14ac:dyDescent="0.35">
      <c r="A182" s="286" t="s">
        <v>13</v>
      </c>
      <c r="B182" s="40" t="s">
        <v>213</v>
      </c>
      <c r="C182" s="2" t="s">
        <v>195</v>
      </c>
      <c r="D182" s="49" t="s">
        <v>811</v>
      </c>
      <c r="E182" s="4" t="s">
        <v>214</v>
      </c>
      <c r="F182" s="40" t="s">
        <v>215</v>
      </c>
      <c r="G182" s="325">
        <v>187.10999999999999</v>
      </c>
      <c r="H182" s="325">
        <v>184.8</v>
      </c>
      <c r="I182" s="325">
        <v>152.46</v>
      </c>
      <c r="J182" s="325">
        <v>147.84000000000003</v>
      </c>
      <c r="K182" s="325">
        <v>140.91</v>
      </c>
      <c r="L182" s="325">
        <v>138.6</v>
      </c>
      <c r="M182" s="328">
        <v>200</v>
      </c>
      <c r="N182" s="8">
        <v>0.38</v>
      </c>
      <c r="O182" s="327">
        <v>1100</v>
      </c>
      <c r="P182" s="328" t="s">
        <v>135</v>
      </c>
      <c r="Q182" s="2" t="s">
        <v>97</v>
      </c>
      <c r="R182" s="37" t="s">
        <v>576</v>
      </c>
    </row>
    <row r="183" spans="1:18" ht="100" customHeight="1" x14ac:dyDescent="0.35">
      <c r="A183" s="286" t="s">
        <v>222</v>
      </c>
      <c r="B183" s="40" t="s">
        <v>30</v>
      </c>
      <c r="C183" s="3" t="s">
        <v>15</v>
      </c>
      <c r="D183" s="49" t="s">
        <v>811</v>
      </c>
      <c r="E183" s="4" t="s">
        <v>31</v>
      </c>
      <c r="F183" s="40" t="s">
        <v>32</v>
      </c>
      <c r="G183" s="325">
        <v>47.186999999999998</v>
      </c>
      <c r="H183" s="325">
        <v>44.877000000000002</v>
      </c>
      <c r="I183" s="325">
        <v>36.834000000000003</v>
      </c>
      <c r="J183" s="325">
        <v>36.487500000000004</v>
      </c>
      <c r="K183" s="325">
        <v>36.067500000000003</v>
      </c>
      <c r="L183" s="325">
        <v>35.637</v>
      </c>
      <c r="M183" s="328">
        <v>200</v>
      </c>
      <c r="N183" s="8">
        <v>0.24</v>
      </c>
      <c r="O183" s="327">
        <v>550</v>
      </c>
      <c r="P183" s="326" t="s">
        <v>33</v>
      </c>
      <c r="Q183" s="2" t="s">
        <v>34</v>
      </c>
      <c r="R183" s="37" t="s">
        <v>140</v>
      </c>
    </row>
    <row r="184" spans="1:18" ht="100" customHeight="1" x14ac:dyDescent="0.35">
      <c r="A184" s="286" t="s">
        <v>13</v>
      </c>
      <c r="B184" s="40" t="s">
        <v>131</v>
      </c>
      <c r="C184" s="2" t="s">
        <v>132</v>
      </c>
      <c r="D184" s="38" t="s">
        <v>23</v>
      </c>
      <c r="E184" s="4" t="s">
        <v>133</v>
      </c>
      <c r="F184" s="9" t="s">
        <v>745</v>
      </c>
      <c r="G184" s="318">
        <v>97.05</v>
      </c>
      <c r="H184" s="318">
        <v>92.26</v>
      </c>
      <c r="I184" s="318">
        <v>87.46</v>
      </c>
      <c r="J184" s="318">
        <v>82.67</v>
      </c>
      <c r="K184" s="318">
        <v>79.81</v>
      </c>
      <c r="L184" s="318">
        <v>79.81</v>
      </c>
      <c r="M184" s="10">
        <v>200</v>
      </c>
      <c r="N184" s="8">
        <v>0.3</v>
      </c>
      <c r="O184" s="7">
        <v>1100</v>
      </c>
      <c r="P184" s="10" t="s">
        <v>135</v>
      </c>
      <c r="Q184" s="5" t="s">
        <v>137</v>
      </c>
      <c r="R184" s="37" t="s">
        <v>136</v>
      </c>
    </row>
    <row r="185" spans="1:18" ht="100" customHeight="1" x14ac:dyDescent="0.35">
      <c r="A185" s="286" t="s">
        <v>13</v>
      </c>
      <c r="B185" s="40" t="s">
        <v>131</v>
      </c>
      <c r="C185" s="2" t="s">
        <v>132</v>
      </c>
      <c r="D185" s="38" t="s">
        <v>818</v>
      </c>
      <c r="E185" s="4" t="s">
        <v>133</v>
      </c>
      <c r="F185" s="9" t="s">
        <v>139</v>
      </c>
      <c r="G185" s="13">
        <v>107.43644999999999</v>
      </c>
      <c r="H185" s="13">
        <v>103.26689999999999</v>
      </c>
      <c r="I185" s="13">
        <v>99.243650000000002</v>
      </c>
      <c r="J185" s="13">
        <v>94.20675</v>
      </c>
      <c r="K185" s="13">
        <v>87.006699999999995</v>
      </c>
      <c r="L185" s="13">
        <v>78.803449999999984</v>
      </c>
      <c r="M185" s="10">
        <v>200</v>
      </c>
      <c r="N185" s="8">
        <v>0.3</v>
      </c>
      <c r="O185" s="7">
        <v>1100</v>
      </c>
      <c r="P185" s="10" t="s">
        <v>135</v>
      </c>
      <c r="Q185" s="5" t="s">
        <v>803</v>
      </c>
      <c r="R185" s="37" t="s">
        <v>138</v>
      </c>
    </row>
    <row r="186" spans="1:18" ht="100" customHeight="1" x14ac:dyDescent="0.35">
      <c r="A186" s="286" t="s">
        <v>222</v>
      </c>
      <c r="B186" s="40" t="s">
        <v>40</v>
      </c>
      <c r="C186" s="3" t="s">
        <v>15</v>
      </c>
      <c r="D186" s="49" t="s">
        <v>811</v>
      </c>
      <c r="E186" s="4" t="s">
        <v>41</v>
      </c>
      <c r="F186" s="40" t="s">
        <v>42</v>
      </c>
      <c r="G186" s="325">
        <v>50.82</v>
      </c>
      <c r="H186" s="325">
        <v>47.460000000000008</v>
      </c>
      <c r="I186" s="325">
        <v>39.627000000000002</v>
      </c>
      <c r="J186" s="325">
        <v>39.259500000000003</v>
      </c>
      <c r="K186" s="325">
        <v>38.241000000000007</v>
      </c>
      <c r="L186" s="325">
        <v>37.894500000000008</v>
      </c>
      <c r="M186" s="328">
        <v>200</v>
      </c>
      <c r="N186" s="8">
        <v>0.25</v>
      </c>
      <c r="O186" s="327">
        <v>550</v>
      </c>
      <c r="P186" s="326" t="s">
        <v>43</v>
      </c>
      <c r="Q186" s="2" t="s">
        <v>44</v>
      </c>
      <c r="R186" s="37" t="s">
        <v>142</v>
      </c>
    </row>
    <row r="187" spans="1:18" ht="100" customHeight="1" x14ac:dyDescent="0.35">
      <c r="A187" s="286" t="s">
        <v>222</v>
      </c>
      <c r="B187" s="40" t="s">
        <v>50</v>
      </c>
      <c r="C187" s="3" t="s">
        <v>15</v>
      </c>
      <c r="D187" s="49" t="s">
        <v>811</v>
      </c>
      <c r="E187" s="4" t="s">
        <v>51</v>
      </c>
      <c r="F187" s="40" t="s">
        <v>52</v>
      </c>
      <c r="G187" s="325">
        <v>55.44</v>
      </c>
      <c r="H187" s="325">
        <v>54.285000000000004</v>
      </c>
      <c r="I187" s="325">
        <v>43.176000000000002</v>
      </c>
      <c r="J187" s="325">
        <v>42.777000000000001</v>
      </c>
      <c r="K187" s="325">
        <v>42.756</v>
      </c>
      <c r="L187" s="325">
        <v>42.735000000000007</v>
      </c>
      <c r="M187" s="328">
        <v>200</v>
      </c>
      <c r="N187" s="8">
        <v>0.25</v>
      </c>
      <c r="O187" s="327">
        <v>550</v>
      </c>
      <c r="P187" s="326" t="s">
        <v>53</v>
      </c>
      <c r="Q187" s="2" t="s">
        <v>54</v>
      </c>
      <c r="R187" s="37" t="s">
        <v>150</v>
      </c>
    </row>
    <row r="188" spans="1:18" ht="100" customHeight="1" x14ac:dyDescent="0.35">
      <c r="A188" s="286" t="s">
        <v>13</v>
      </c>
      <c r="B188" s="40" t="s">
        <v>143</v>
      </c>
      <c r="C188" s="2" t="s">
        <v>132</v>
      </c>
      <c r="D188" s="38" t="s">
        <v>23</v>
      </c>
      <c r="E188" s="4" t="s">
        <v>144</v>
      </c>
      <c r="F188" s="9" t="s">
        <v>746</v>
      </c>
      <c r="G188" s="318">
        <v>87.92</v>
      </c>
      <c r="H188" s="318">
        <v>83.58</v>
      </c>
      <c r="I188" s="318">
        <v>79.239999999999995</v>
      </c>
      <c r="J188" s="318">
        <v>74.900000000000006</v>
      </c>
      <c r="K188" s="318">
        <v>72.39</v>
      </c>
      <c r="L188" s="318">
        <v>72.39</v>
      </c>
      <c r="M188" s="10">
        <v>200</v>
      </c>
      <c r="N188" s="8">
        <v>0.3</v>
      </c>
      <c r="O188" s="7">
        <v>1100</v>
      </c>
      <c r="P188" s="10" t="s">
        <v>135</v>
      </c>
      <c r="Q188" s="12" t="s">
        <v>776</v>
      </c>
      <c r="R188" s="37" t="s">
        <v>146</v>
      </c>
    </row>
    <row r="189" spans="1:18" s="371" customFormat="1" ht="100" customHeight="1" x14ac:dyDescent="0.35">
      <c r="A189" s="370" t="s">
        <v>13</v>
      </c>
      <c r="B189" s="362" t="s">
        <v>143</v>
      </c>
      <c r="C189" s="371" t="s">
        <v>132</v>
      </c>
      <c r="D189" s="363" t="s">
        <v>818</v>
      </c>
      <c r="E189" s="361" t="s">
        <v>144</v>
      </c>
      <c r="F189" s="364" t="s">
        <v>148</v>
      </c>
      <c r="G189" s="372" t="s">
        <v>821</v>
      </c>
      <c r="H189" s="372" t="s">
        <v>821</v>
      </c>
      <c r="I189" s="372" t="s">
        <v>821</v>
      </c>
      <c r="J189" s="372" t="s">
        <v>821</v>
      </c>
      <c r="K189" s="372" t="s">
        <v>821</v>
      </c>
      <c r="L189" s="372" t="s">
        <v>821</v>
      </c>
      <c r="M189" s="367">
        <v>200</v>
      </c>
      <c r="N189" s="372">
        <v>0.3</v>
      </c>
      <c r="O189" s="373">
        <v>1100</v>
      </c>
      <c r="P189" s="367" t="s">
        <v>135</v>
      </c>
      <c r="Q189" s="374" t="s">
        <v>149</v>
      </c>
      <c r="R189" s="37" t="s">
        <v>147</v>
      </c>
    </row>
    <row r="190" spans="1:18" ht="100" customHeight="1" x14ac:dyDescent="0.35">
      <c r="A190" s="286" t="s">
        <v>222</v>
      </c>
      <c r="B190" s="40" t="s">
        <v>61</v>
      </c>
      <c r="C190" s="3" t="s">
        <v>15</v>
      </c>
      <c r="D190" s="49" t="s">
        <v>811</v>
      </c>
      <c r="E190" s="4" t="s">
        <v>62</v>
      </c>
      <c r="F190" s="40" t="s">
        <v>63</v>
      </c>
      <c r="G190" s="325">
        <v>65.835000000000008</v>
      </c>
      <c r="H190" s="325">
        <v>64.785000000000011</v>
      </c>
      <c r="I190" s="325">
        <v>51.177000000000007</v>
      </c>
      <c r="J190" s="325">
        <v>50.925000000000004</v>
      </c>
      <c r="K190" s="325">
        <v>50.767500000000005</v>
      </c>
      <c r="L190" s="325">
        <v>50.610000000000007</v>
      </c>
      <c r="M190" s="328">
        <v>200</v>
      </c>
      <c r="N190" s="8">
        <v>0.27</v>
      </c>
      <c r="O190" s="327">
        <v>550</v>
      </c>
      <c r="P190" s="326" t="s">
        <v>64</v>
      </c>
      <c r="Q190" s="2" t="s">
        <v>65</v>
      </c>
      <c r="R190" s="37" t="s">
        <v>151</v>
      </c>
    </row>
    <row r="191" spans="1:18" ht="100" customHeight="1" x14ac:dyDescent="0.35">
      <c r="A191" s="286" t="s">
        <v>222</v>
      </c>
      <c r="B191" s="40" t="s">
        <v>72</v>
      </c>
      <c r="C191" s="3" t="s">
        <v>15</v>
      </c>
      <c r="D191" s="49" t="s">
        <v>811</v>
      </c>
      <c r="E191" s="4" t="s">
        <v>73</v>
      </c>
      <c r="F191" s="40" t="s">
        <v>74</v>
      </c>
      <c r="G191" s="325">
        <v>58.632000000000005</v>
      </c>
      <c r="H191" s="325">
        <v>57.561</v>
      </c>
      <c r="I191" s="325">
        <v>45.633000000000003</v>
      </c>
      <c r="J191" s="325">
        <v>45.202500000000001</v>
      </c>
      <c r="K191" s="325">
        <v>44.551500000000004</v>
      </c>
      <c r="L191" s="325">
        <v>43.89</v>
      </c>
      <c r="M191" s="328">
        <v>200</v>
      </c>
      <c r="N191" s="8">
        <v>0.27</v>
      </c>
      <c r="O191" s="327">
        <v>550</v>
      </c>
      <c r="P191" s="326" t="s">
        <v>75</v>
      </c>
      <c r="Q191" s="2" t="s">
        <v>76</v>
      </c>
      <c r="R191" s="37" t="s">
        <v>157</v>
      </c>
    </row>
    <row r="192" spans="1:18" ht="100" customHeight="1" x14ac:dyDescent="0.35">
      <c r="A192" s="286" t="s">
        <v>13</v>
      </c>
      <c r="B192" s="40" t="s">
        <v>152</v>
      </c>
      <c r="C192" s="2" t="s">
        <v>132</v>
      </c>
      <c r="D192" s="38" t="s">
        <v>23</v>
      </c>
      <c r="E192" s="4" t="s">
        <v>153</v>
      </c>
      <c r="F192" s="9" t="s">
        <v>747</v>
      </c>
      <c r="G192" s="318">
        <v>92.49</v>
      </c>
      <c r="H192" s="318">
        <v>78.78</v>
      </c>
      <c r="I192" s="318">
        <v>74.22</v>
      </c>
      <c r="J192" s="318">
        <v>71.48</v>
      </c>
      <c r="K192" s="318">
        <v>66.91</v>
      </c>
      <c r="L192" s="318">
        <v>66.91</v>
      </c>
      <c r="M192" s="10">
        <v>200</v>
      </c>
      <c r="N192" s="8">
        <v>0.3</v>
      </c>
      <c r="O192" s="7">
        <v>1100</v>
      </c>
      <c r="P192" s="10" t="s">
        <v>135</v>
      </c>
      <c r="Q192" s="12" t="s">
        <v>777</v>
      </c>
      <c r="R192" s="37" t="s">
        <v>155</v>
      </c>
    </row>
    <row r="193" spans="1:20" ht="100" customHeight="1" x14ac:dyDescent="0.35">
      <c r="A193" s="286" t="s">
        <v>13</v>
      </c>
      <c r="B193" s="40" t="s">
        <v>152</v>
      </c>
      <c r="C193" s="2" t="s">
        <v>132</v>
      </c>
      <c r="D193" s="38" t="s">
        <v>818</v>
      </c>
      <c r="E193" s="4" t="s">
        <v>153</v>
      </c>
      <c r="F193" s="9" t="s">
        <v>148</v>
      </c>
      <c r="G193" s="13">
        <v>88.166650000000004</v>
      </c>
      <c r="H193" s="13">
        <v>85.6691</v>
      </c>
      <c r="I193" s="13">
        <v>81.58</v>
      </c>
      <c r="J193" s="13">
        <v>78.55</v>
      </c>
      <c r="K193" s="13">
        <v>74.8</v>
      </c>
      <c r="L193" s="13">
        <v>71.5</v>
      </c>
      <c r="M193" s="10">
        <v>200</v>
      </c>
      <c r="N193" s="8">
        <v>0.3</v>
      </c>
      <c r="O193" s="7">
        <v>1100</v>
      </c>
      <c r="P193" s="10" t="s">
        <v>135</v>
      </c>
      <c r="Q193" s="355" t="s">
        <v>815</v>
      </c>
      <c r="R193" s="37" t="s">
        <v>156</v>
      </c>
    </row>
    <row r="194" spans="1:20" ht="100" customHeight="1" x14ac:dyDescent="0.35">
      <c r="A194" s="286" t="s">
        <v>222</v>
      </c>
      <c r="B194" s="40" t="s">
        <v>83</v>
      </c>
      <c r="C194" s="3" t="s">
        <v>15</v>
      </c>
      <c r="D194" s="49" t="s">
        <v>811</v>
      </c>
      <c r="E194" s="4" t="s">
        <v>84</v>
      </c>
      <c r="F194" s="40" t="s">
        <v>85</v>
      </c>
      <c r="G194" s="325">
        <v>57.477000000000004</v>
      </c>
      <c r="H194" s="325">
        <v>56.405999999999999</v>
      </c>
      <c r="I194" s="325">
        <v>44.750999999999998</v>
      </c>
      <c r="J194" s="325">
        <v>44.331000000000003</v>
      </c>
      <c r="K194" s="325">
        <v>43.575000000000003</v>
      </c>
      <c r="L194" s="325">
        <v>42.819000000000003</v>
      </c>
      <c r="M194" s="328">
        <v>200</v>
      </c>
      <c r="N194" s="8">
        <v>0.25</v>
      </c>
      <c r="O194" s="327">
        <v>550</v>
      </c>
      <c r="P194" s="326" t="s">
        <v>86</v>
      </c>
      <c r="Q194" s="2" t="s">
        <v>87</v>
      </c>
      <c r="R194" s="37" t="s">
        <v>158</v>
      </c>
    </row>
    <row r="195" spans="1:20" ht="100" customHeight="1" x14ac:dyDescent="0.35">
      <c r="A195" s="286" t="s">
        <v>222</v>
      </c>
      <c r="B195" s="40" t="s">
        <v>93</v>
      </c>
      <c r="C195" s="3" t="s">
        <v>15</v>
      </c>
      <c r="D195" s="49" t="s">
        <v>811</v>
      </c>
      <c r="E195" s="4" t="s">
        <v>255</v>
      </c>
      <c r="F195" s="40" t="s">
        <v>95</v>
      </c>
      <c r="G195" s="325">
        <v>59.786999999999999</v>
      </c>
      <c r="H195" s="325">
        <v>58.716000000000001</v>
      </c>
      <c r="I195" s="325">
        <v>46.525500000000001</v>
      </c>
      <c r="J195" s="325">
        <v>46.084500000000006</v>
      </c>
      <c r="K195" s="325">
        <v>45.034500000000001</v>
      </c>
      <c r="L195" s="325">
        <v>43.974000000000004</v>
      </c>
      <c r="M195" s="328">
        <v>200</v>
      </c>
      <c r="N195" s="8">
        <v>0.27</v>
      </c>
      <c r="O195" s="327">
        <v>550</v>
      </c>
      <c r="P195" s="326" t="s">
        <v>96</v>
      </c>
      <c r="Q195" s="2" t="s">
        <v>97</v>
      </c>
      <c r="R195" s="37" t="s">
        <v>166</v>
      </c>
    </row>
    <row r="196" spans="1:20" ht="100" customHeight="1" x14ac:dyDescent="0.35">
      <c r="A196" s="286" t="s">
        <v>13</v>
      </c>
      <c r="B196" s="40" t="s">
        <v>159</v>
      </c>
      <c r="C196" s="2" t="s">
        <v>132</v>
      </c>
      <c r="D196" s="38" t="s">
        <v>23</v>
      </c>
      <c r="E196" s="4" t="s">
        <v>160</v>
      </c>
      <c r="F196" s="9" t="s">
        <v>748</v>
      </c>
      <c r="G196" s="318">
        <v>54.81</v>
      </c>
      <c r="H196" s="318">
        <v>46.76</v>
      </c>
      <c r="I196" s="318">
        <v>44.07</v>
      </c>
      <c r="J196" s="318">
        <v>42.46</v>
      </c>
      <c r="K196" s="318">
        <v>39.78</v>
      </c>
      <c r="L196" s="318">
        <v>39.78</v>
      </c>
      <c r="M196" s="10">
        <v>200</v>
      </c>
      <c r="N196" s="8">
        <v>0.25</v>
      </c>
      <c r="O196" s="7">
        <v>550</v>
      </c>
      <c r="P196" s="10" t="s">
        <v>135</v>
      </c>
      <c r="Q196" s="5" t="s">
        <v>163</v>
      </c>
      <c r="R196" s="37" t="s">
        <v>162</v>
      </c>
    </row>
    <row r="197" spans="1:20" ht="100" customHeight="1" x14ac:dyDescent="0.35">
      <c r="A197" s="286" t="s">
        <v>13</v>
      </c>
      <c r="B197" s="40" t="s">
        <v>159</v>
      </c>
      <c r="C197" s="2" t="s">
        <v>132</v>
      </c>
      <c r="D197" s="38" t="s">
        <v>818</v>
      </c>
      <c r="E197" s="4" t="s">
        <v>160</v>
      </c>
      <c r="F197" s="9" t="s">
        <v>165</v>
      </c>
      <c r="G197" s="13">
        <v>52.093249999999998</v>
      </c>
      <c r="H197" s="13">
        <v>49.491199999999992</v>
      </c>
      <c r="I197" s="13">
        <v>45.217150000000004</v>
      </c>
      <c r="J197" s="13">
        <v>42.959949999999992</v>
      </c>
      <c r="K197" s="13">
        <v>40.807249999999989</v>
      </c>
      <c r="L197" s="13">
        <v>40.608699999999992</v>
      </c>
      <c r="M197" s="10">
        <v>200</v>
      </c>
      <c r="N197" s="8">
        <v>0.23</v>
      </c>
      <c r="O197" s="7">
        <v>550</v>
      </c>
      <c r="P197" s="10" t="s">
        <v>135</v>
      </c>
      <c r="Q197" s="5" t="s">
        <v>802</v>
      </c>
      <c r="R197" s="37" t="s">
        <v>164</v>
      </c>
    </row>
    <row r="198" spans="1:20" ht="100" customHeight="1" x14ac:dyDescent="0.35">
      <c r="A198" s="286" t="s">
        <v>222</v>
      </c>
      <c r="B198" s="40" t="s">
        <v>105</v>
      </c>
      <c r="C198" s="3" t="s">
        <v>15</v>
      </c>
      <c r="D198" s="49" t="s">
        <v>811</v>
      </c>
      <c r="E198" s="4" t="s">
        <v>106</v>
      </c>
      <c r="F198" s="40" t="s">
        <v>107</v>
      </c>
      <c r="G198" s="325">
        <v>101.97600000000001</v>
      </c>
      <c r="H198" s="325">
        <v>99.834000000000003</v>
      </c>
      <c r="I198" s="325">
        <v>78.981000000000009</v>
      </c>
      <c r="J198" s="325">
        <v>78.214500000000001</v>
      </c>
      <c r="K198" s="325">
        <v>72.250500000000002</v>
      </c>
      <c r="L198" s="325">
        <v>71.4315</v>
      </c>
      <c r="M198" s="328">
        <v>200</v>
      </c>
      <c r="N198" s="8">
        <v>0.27</v>
      </c>
      <c r="O198" s="327">
        <v>550</v>
      </c>
      <c r="P198" s="326" t="s">
        <v>108</v>
      </c>
      <c r="Q198" s="2" t="s">
        <v>109</v>
      </c>
      <c r="R198" s="37" t="s">
        <v>167</v>
      </c>
    </row>
    <row r="199" spans="1:20" ht="100" customHeight="1" x14ac:dyDescent="0.35">
      <c r="A199" s="286" t="s">
        <v>222</v>
      </c>
      <c r="B199" s="40" t="s">
        <v>117</v>
      </c>
      <c r="C199" s="3" t="s">
        <v>15</v>
      </c>
      <c r="D199" s="49" t="s">
        <v>811</v>
      </c>
      <c r="E199" s="4" t="s">
        <v>118</v>
      </c>
      <c r="F199" s="40" t="s">
        <v>119</v>
      </c>
      <c r="G199" s="325">
        <v>97.02000000000001</v>
      </c>
      <c r="H199" s="325">
        <v>88.935000000000002</v>
      </c>
      <c r="I199" s="325">
        <v>75.159000000000006</v>
      </c>
      <c r="J199" s="325">
        <v>74.445000000000007</v>
      </c>
      <c r="K199" s="325">
        <v>73.027500000000003</v>
      </c>
      <c r="L199" s="325">
        <v>71.61</v>
      </c>
      <c r="M199" s="328">
        <v>200</v>
      </c>
      <c r="N199" s="8">
        <v>0.27</v>
      </c>
      <c r="O199" s="327">
        <v>550</v>
      </c>
      <c r="P199" s="326" t="s">
        <v>120</v>
      </c>
      <c r="Q199" s="2" t="s">
        <v>121</v>
      </c>
      <c r="R199" s="37" t="s">
        <v>173</v>
      </c>
    </row>
    <row r="200" spans="1:20" ht="100" customHeight="1" x14ac:dyDescent="0.35">
      <c r="A200" s="286" t="s">
        <v>13</v>
      </c>
      <c r="B200" s="40" t="s">
        <v>168</v>
      </c>
      <c r="C200" s="2" t="s">
        <v>132</v>
      </c>
      <c r="D200" s="38" t="s">
        <v>23</v>
      </c>
      <c r="E200" s="4" t="s">
        <v>169</v>
      </c>
      <c r="F200" s="9" t="s">
        <v>749</v>
      </c>
      <c r="G200" s="318">
        <v>85.64</v>
      </c>
      <c r="H200" s="318">
        <v>72.959999999999994</v>
      </c>
      <c r="I200" s="318">
        <v>68.739999999999995</v>
      </c>
      <c r="J200" s="318">
        <v>66.2</v>
      </c>
      <c r="K200" s="318">
        <v>61.98</v>
      </c>
      <c r="L200" s="318">
        <v>61.98</v>
      </c>
      <c r="M200" s="10">
        <v>200</v>
      </c>
      <c r="N200" s="8">
        <v>0.25</v>
      </c>
      <c r="O200" s="7">
        <v>550</v>
      </c>
      <c r="P200" s="10" t="s">
        <v>135</v>
      </c>
      <c r="Q200" s="12" t="s">
        <v>779</v>
      </c>
      <c r="R200" s="37" t="s">
        <v>171</v>
      </c>
    </row>
    <row r="201" spans="1:20" ht="100" customHeight="1" x14ac:dyDescent="0.35">
      <c r="A201" s="286" t="s">
        <v>13</v>
      </c>
      <c r="B201" s="40" t="s">
        <v>168</v>
      </c>
      <c r="C201" s="2" t="s">
        <v>132</v>
      </c>
      <c r="D201" s="38" t="s">
        <v>818</v>
      </c>
      <c r="E201" s="4" t="s">
        <v>169</v>
      </c>
      <c r="F201" s="9" t="s">
        <v>165</v>
      </c>
      <c r="G201" s="13">
        <v>65.876799999999989</v>
      </c>
      <c r="H201" s="13">
        <v>61.926699999999997</v>
      </c>
      <c r="I201" s="13">
        <v>58.049749999999989</v>
      </c>
      <c r="J201" s="13">
        <v>55.155099999999997</v>
      </c>
      <c r="K201" s="13">
        <v>51.706599999999995</v>
      </c>
      <c r="L201" s="13">
        <v>49.407599999999995</v>
      </c>
      <c r="M201" s="10">
        <v>200</v>
      </c>
      <c r="N201" s="8">
        <v>0.23</v>
      </c>
      <c r="O201" s="7">
        <v>550</v>
      </c>
      <c r="P201" s="10" t="s">
        <v>135</v>
      </c>
      <c r="Q201" s="5" t="s">
        <v>801</v>
      </c>
      <c r="R201" s="37" t="s">
        <v>172</v>
      </c>
    </row>
    <row r="202" spans="1:20" ht="100" customHeight="1" x14ac:dyDescent="0.35">
      <c r="A202" s="286" t="s">
        <v>222</v>
      </c>
      <c r="B202" s="40" t="s">
        <v>131</v>
      </c>
      <c r="C202" s="2" t="s">
        <v>390</v>
      </c>
      <c r="D202" s="49" t="s">
        <v>811</v>
      </c>
      <c r="E202" s="4" t="s">
        <v>588</v>
      </c>
      <c r="F202" s="40" t="s">
        <v>134</v>
      </c>
      <c r="G202" s="11">
        <v>113.52600000000001</v>
      </c>
      <c r="H202" s="325">
        <v>107.85600000000001</v>
      </c>
      <c r="I202" s="325">
        <v>96.201000000000008</v>
      </c>
      <c r="J202" s="11">
        <v>84.314999999999998</v>
      </c>
      <c r="K202" s="325">
        <v>82.004999999999995</v>
      </c>
      <c r="L202" s="325">
        <v>79.695000000000007</v>
      </c>
      <c r="M202" s="326">
        <v>200</v>
      </c>
      <c r="N202" s="50">
        <v>0.3</v>
      </c>
      <c r="O202" s="327">
        <v>550</v>
      </c>
      <c r="P202" s="326" t="s">
        <v>126</v>
      </c>
      <c r="Q202" s="2" t="s">
        <v>141</v>
      </c>
      <c r="R202" s="37" t="s">
        <v>174</v>
      </c>
    </row>
    <row r="203" spans="1:20" ht="100" customHeight="1" x14ac:dyDescent="0.35">
      <c r="A203" s="286" t="s">
        <v>222</v>
      </c>
      <c r="B203" s="40" t="s">
        <v>131</v>
      </c>
      <c r="C203" s="2" t="s">
        <v>132</v>
      </c>
      <c r="D203" s="49" t="s">
        <v>811</v>
      </c>
      <c r="E203" s="4" t="s">
        <v>268</v>
      </c>
      <c r="F203" s="40" t="s">
        <v>134</v>
      </c>
      <c r="G203" s="325">
        <v>113.52600000000001</v>
      </c>
      <c r="H203" s="11">
        <v>107.751</v>
      </c>
      <c r="I203" s="11">
        <v>96.201000000000008</v>
      </c>
      <c r="J203" s="325">
        <v>90.667500000000004</v>
      </c>
      <c r="K203" s="11">
        <v>83.8005</v>
      </c>
      <c r="L203" s="11">
        <v>82.971000000000004</v>
      </c>
      <c r="M203" s="328">
        <v>150</v>
      </c>
      <c r="N203" s="8">
        <v>0.34</v>
      </c>
      <c r="O203" s="327">
        <v>1100</v>
      </c>
      <c r="P203" s="328" t="s">
        <v>135</v>
      </c>
      <c r="Q203" s="2" t="s">
        <v>76</v>
      </c>
      <c r="R203" s="37" t="s">
        <v>182</v>
      </c>
    </row>
    <row r="204" spans="1:20" ht="100" customHeight="1" x14ac:dyDescent="0.35">
      <c r="A204" s="286" t="s">
        <v>13</v>
      </c>
      <c r="B204" s="40" t="s">
        <v>175</v>
      </c>
      <c r="C204" s="2" t="s">
        <v>132</v>
      </c>
      <c r="D204" s="38" t="s">
        <v>23</v>
      </c>
      <c r="E204" s="4" t="s">
        <v>176</v>
      </c>
      <c r="F204" s="9" t="s">
        <v>750</v>
      </c>
      <c r="G204" s="318">
        <v>90.2</v>
      </c>
      <c r="H204" s="318">
        <v>76.84</v>
      </c>
      <c r="I204" s="318">
        <v>72.39</v>
      </c>
      <c r="J204" s="318">
        <v>69.72</v>
      </c>
      <c r="K204" s="318">
        <v>65.27</v>
      </c>
      <c r="L204" s="318">
        <v>65.27</v>
      </c>
      <c r="M204" s="10">
        <v>200</v>
      </c>
      <c r="N204" s="8">
        <v>0.3</v>
      </c>
      <c r="O204" s="7">
        <v>1100</v>
      </c>
      <c r="P204" s="10" t="s">
        <v>135</v>
      </c>
      <c r="Q204" s="5" t="s">
        <v>179</v>
      </c>
      <c r="R204" s="37" t="s">
        <v>178</v>
      </c>
      <c r="T204" s="3"/>
    </row>
    <row r="205" spans="1:20" ht="100" customHeight="1" x14ac:dyDescent="0.35">
      <c r="A205" s="286" t="s">
        <v>13</v>
      </c>
      <c r="B205" s="40" t="s">
        <v>175</v>
      </c>
      <c r="C205" s="2" t="s">
        <v>132</v>
      </c>
      <c r="D205" s="38" t="s">
        <v>818</v>
      </c>
      <c r="E205" s="4" t="s">
        <v>176</v>
      </c>
      <c r="F205" s="9" t="s">
        <v>181</v>
      </c>
      <c r="G205" s="13">
        <v>98.397199999999984</v>
      </c>
      <c r="H205" s="13">
        <v>91.656949999999981</v>
      </c>
      <c r="I205" s="13">
        <v>85.052549999999997</v>
      </c>
      <c r="J205" s="13">
        <v>81.510000000000005</v>
      </c>
      <c r="K205" s="13">
        <v>79.838000000000008</v>
      </c>
      <c r="L205" s="13">
        <v>75.313149999999993</v>
      </c>
      <c r="M205" s="10">
        <v>200</v>
      </c>
      <c r="N205" s="8">
        <v>0.3</v>
      </c>
      <c r="O205" s="7">
        <v>1100</v>
      </c>
      <c r="P205" s="10" t="s">
        <v>135</v>
      </c>
      <c r="Q205" s="355" t="s">
        <v>816</v>
      </c>
      <c r="R205" s="37" t="s">
        <v>180</v>
      </c>
    </row>
    <row r="206" spans="1:20" ht="100" customHeight="1" x14ac:dyDescent="0.35">
      <c r="A206" s="286" t="s">
        <v>222</v>
      </c>
      <c r="B206" s="40" t="s">
        <v>143</v>
      </c>
      <c r="C206" s="2" t="s">
        <v>132</v>
      </c>
      <c r="D206" s="49" t="s">
        <v>811</v>
      </c>
      <c r="E206" s="4" t="s">
        <v>144</v>
      </c>
      <c r="F206" s="40" t="s">
        <v>145</v>
      </c>
      <c r="G206" s="325">
        <v>86.561999999999998</v>
      </c>
      <c r="H206" s="325">
        <v>84.798000000000016</v>
      </c>
      <c r="I206" s="325">
        <v>76.219500000000011</v>
      </c>
      <c r="J206" s="325">
        <v>71.683499999999995</v>
      </c>
      <c r="K206" s="325">
        <v>68.407500000000013</v>
      </c>
      <c r="L206" s="325">
        <v>64.984499999999997</v>
      </c>
      <c r="M206" s="328">
        <v>150</v>
      </c>
      <c r="N206" s="8">
        <v>0.34</v>
      </c>
      <c r="O206" s="327">
        <v>1100</v>
      </c>
      <c r="P206" s="328" t="s">
        <v>135</v>
      </c>
      <c r="Q206" s="2" t="s">
        <v>34</v>
      </c>
      <c r="R206" s="37" t="s">
        <v>184</v>
      </c>
    </row>
    <row r="207" spans="1:20" ht="100" customHeight="1" x14ac:dyDescent="0.35">
      <c r="A207" s="286" t="s">
        <v>222</v>
      </c>
      <c r="B207" s="40" t="s">
        <v>152</v>
      </c>
      <c r="C207" s="2" t="s">
        <v>132</v>
      </c>
      <c r="D207" s="49" t="s">
        <v>811</v>
      </c>
      <c r="E207" s="4" t="s">
        <v>153</v>
      </c>
      <c r="F207" s="40" t="s">
        <v>145</v>
      </c>
      <c r="G207" s="325">
        <v>95.801999999999992</v>
      </c>
      <c r="H207" s="325">
        <v>94.038000000000011</v>
      </c>
      <c r="I207" s="325">
        <v>83.611499999999992</v>
      </c>
      <c r="J207" s="325">
        <v>80.933999999999997</v>
      </c>
      <c r="K207" s="325">
        <v>77.385000000000005</v>
      </c>
      <c r="L207" s="325">
        <v>73.920000000000016</v>
      </c>
      <c r="M207" s="328">
        <v>150</v>
      </c>
      <c r="N207" s="8">
        <v>0.34</v>
      </c>
      <c r="O207" s="327">
        <v>1100</v>
      </c>
      <c r="P207" s="328" t="s">
        <v>135</v>
      </c>
      <c r="Q207" s="2" t="s">
        <v>154</v>
      </c>
      <c r="R207" s="37" t="s">
        <v>192</v>
      </c>
    </row>
    <row r="208" spans="1:20" ht="100" customHeight="1" x14ac:dyDescent="0.35">
      <c r="A208" s="286" t="s">
        <v>13</v>
      </c>
      <c r="B208" s="40" t="s">
        <v>185</v>
      </c>
      <c r="C208" s="2" t="s">
        <v>132</v>
      </c>
      <c r="D208" s="38" t="s">
        <v>23</v>
      </c>
      <c r="E208" s="4" t="s">
        <v>186</v>
      </c>
      <c r="F208" s="9" t="s">
        <v>751</v>
      </c>
      <c r="G208" s="318">
        <v>65.08</v>
      </c>
      <c r="H208" s="318">
        <v>62.86</v>
      </c>
      <c r="I208" s="318">
        <v>60.56</v>
      </c>
      <c r="J208" s="318">
        <v>59.4</v>
      </c>
      <c r="K208" s="318">
        <v>54.8</v>
      </c>
      <c r="L208" s="318">
        <v>54.8</v>
      </c>
      <c r="M208" s="10">
        <v>200</v>
      </c>
      <c r="N208" s="8">
        <v>0.25</v>
      </c>
      <c r="O208" s="7">
        <v>1100</v>
      </c>
      <c r="P208" s="10" t="s">
        <v>135</v>
      </c>
      <c r="Q208" s="5" t="s">
        <v>189</v>
      </c>
      <c r="R208" s="37" t="s">
        <v>188</v>
      </c>
    </row>
    <row r="209" spans="1:18" ht="100" customHeight="1" x14ac:dyDescent="0.35">
      <c r="A209" s="286" t="s">
        <v>13</v>
      </c>
      <c r="B209" s="40" t="s">
        <v>185</v>
      </c>
      <c r="C209" s="2" t="s">
        <v>132</v>
      </c>
      <c r="D209" s="38" t="s">
        <v>818</v>
      </c>
      <c r="E209" s="4" t="s">
        <v>186</v>
      </c>
      <c r="F209" s="9" t="s">
        <v>191</v>
      </c>
      <c r="G209" s="13">
        <v>64.643699999999995</v>
      </c>
      <c r="H209" s="13">
        <v>60.98619999999999</v>
      </c>
      <c r="I209" s="13">
        <v>56.879349999999995</v>
      </c>
      <c r="J209" s="13">
        <v>54.036950000000004</v>
      </c>
      <c r="K209" s="13">
        <v>50.431699999999999</v>
      </c>
      <c r="L209" s="13">
        <v>46.324849999999998</v>
      </c>
      <c r="M209" s="10">
        <v>200</v>
      </c>
      <c r="N209" s="8">
        <v>0.23</v>
      </c>
      <c r="O209" s="7">
        <v>1100</v>
      </c>
      <c r="P209" s="10" t="s">
        <v>135</v>
      </c>
      <c r="Q209" s="5" t="s">
        <v>807</v>
      </c>
      <c r="R209" s="37" t="s">
        <v>190</v>
      </c>
    </row>
    <row r="210" spans="1:18" ht="100" customHeight="1" x14ac:dyDescent="0.35">
      <c r="A210" s="286" t="s">
        <v>222</v>
      </c>
      <c r="B210" s="40" t="s">
        <v>159</v>
      </c>
      <c r="C210" s="2" t="s">
        <v>132</v>
      </c>
      <c r="D210" s="49" t="s">
        <v>811</v>
      </c>
      <c r="E210" s="4" t="s">
        <v>281</v>
      </c>
      <c r="F210" s="40" t="s">
        <v>161</v>
      </c>
      <c r="G210" s="325">
        <v>54.725999999999999</v>
      </c>
      <c r="H210" s="325">
        <v>53.717999999999996</v>
      </c>
      <c r="I210" s="325">
        <v>45.360000000000007</v>
      </c>
      <c r="J210" s="325">
        <v>44.016000000000005</v>
      </c>
      <c r="K210" s="325">
        <v>40.425000000000004</v>
      </c>
      <c r="L210" s="325">
        <v>39.847500000000004</v>
      </c>
      <c r="M210" s="328">
        <v>150</v>
      </c>
      <c r="N210" s="8">
        <v>0.24</v>
      </c>
      <c r="O210" s="327">
        <v>550</v>
      </c>
      <c r="P210" s="328" t="s">
        <v>135</v>
      </c>
      <c r="Q210" s="2" t="s">
        <v>21</v>
      </c>
      <c r="R210" s="37" t="s">
        <v>193</v>
      </c>
    </row>
    <row r="211" spans="1:18" ht="100" customHeight="1" x14ac:dyDescent="0.35">
      <c r="A211" s="286" t="s">
        <v>222</v>
      </c>
      <c r="B211" s="40" t="s">
        <v>168</v>
      </c>
      <c r="C211" s="2" t="s">
        <v>132</v>
      </c>
      <c r="D211" s="49" t="s">
        <v>811</v>
      </c>
      <c r="E211" s="4" t="s">
        <v>169</v>
      </c>
      <c r="F211" s="40" t="s">
        <v>170</v>
      </c>
      <c r="G211" s="325">
        <v>66.275999999999996</v>
      </c>
      <c r="H211" s="325">
        <v>65.268000000000001</v>
      </c>
      <c r="I211" s="325">
        <v>57.928500000000007</v>
      </c>
      <c r="J211" s="325">
        <v>57.75</v>
      </c>
      <c r="K211" s="325">
        <v>53.13</v>
      </c>
      <c r="L211" s="325">
        <v>50.82</v>
      </c>
      <c r="M211" s="328">
        <v>150</v>
      </c>
      <c r="N211" s="8">
        <v>0.24</v>
      </c>
      <c r="O211" s="327">
        <v>550</v>
      </c>
      <c r="P211" s="328" t="s">
        <v>135</v>
      </c>
      <c r="Q211" s="2" t="s">
        <v>65</v>
      </c>
      <c r="R211" s="37" t="s">
        <v>202</v>
      </c>
    </row>
    <row r="212" spans="1:18" ht="100" customHeight="1" x14ac:dyDescent="0.35">
      <c r="A212" s="286" t="s">
        <v>13</v>
      </c>
      <c r="B212" s="40" t="s">
        <v>194</v>
      </c>
      <c r="C212" s="2" t="s">
        <v>195</v>
      </c>
      <c r="D212" s="38" t="s">
        <v>23</v>
      </c>
      <c r="E212" s="4" t="s">
        <v>196</v>
      </c>
      <c r="F212" s="9" t="s">
        <v>768</v>
      </c>
      <c r="G212" s="318">
        <v>77.64</v>
      </c>
      <c r="H212" s="318">
        <v>69.739999999999995</v>
      </c>
      <c r="I212" s="318">
        <v>68.03</v>
      </c>
      <c r="J212" s="318">
        <v>64.64</v>
      </c>
      <c r="K212" s="318">
        <v>60.05</v>
      </c>
      <c r="L212" s="318">
        <v>60.05</v>
      </c>
      <c r="M212" s="6" t="s">
        <v>19</v>
      </c>
      <c r="N212" s="59">
        <v>0</v>
      </c>
      <c r="O212" s="7">
        <v>1100</v>
      </c>
      <c r="P212" s="10" t="s">
        <v>135</v>
      </c>
      <c r="Q212" s="5" t="s">
        <v>200</v>
      </c>
      <c r="R212" s="37" t="s">
        <v>199</v>
      </c>
    </row>
    <row r="213" spans="1:18" ht="100" customHeight="1" x14ac:dyDescent="0.35">
      <c r="A213" s="286" t="s">
        <v>13</v>
      </c>
      <c r="B213" s="40" t="s">
        <v>194</v>
      </c>
      <c r="C213" s="2" t="s">
        <v>195</v>
      </c>
      <c r="D213" s="38" t="s">
        <v>818</v>
      </c>
      <c r="E213" s="4" t="s">
        <v>196</v>
      </c>
      <c r="F213" s="9" t="s">
        <v>774</v>
      </c>
      <c r="G213" s="13">
        <v>82.147449999999992</v>
      </c>
      <c r="H213" s="13">
        <v>77.842049999999972</v>
      </c>
      <c r="I213" s="13">
        <v>73.024599999999992</v>
      </c>
      <c r="J213" s="13">
        <v>68.039950000000005</v>
      </c>
      <c r="K213" s="13">
        <v>63.744999999999997</v>
      </c>
      <c r="L213" s="13">
        <v>61.299699999999994</v>
      </c>
      <c r="M213" s="6" t="s">
        <v>19</v>
      </c>
      <c r="N213" s="59">
        <v>0</v>
      </c>
      <c r="O213" s="7">
        <v>1100</v>
      </c>
      <c r="P213" s="10" t="s">
        <v>135</v>
      </c>
      <c r="Q213" s="5" t="s">
        <v>800</v>
      </c>
      <c r="R213" s="37" t="s">
        <v>201</v>
      </c>
    </row>
    <row r="214" spans="1:18" ht="100" customHeight="1" x14ac:dyDescent="0.35">
      <c r="A214" s="286" t="s">
        <v>222</v>
      </c>
      <c r="B214" s="40" t="s">
        <v>175</v>
      </c>
      <c r="C214" s="2" t="s">
        <v>132</v>
      </c>
      <c r="D214" s="49" t="s">
        <v>811</v>
      </c>
      <c r="E214" s="4" t="s">
        <v>176</v>
      </c>
      <c r="F214" s="40" t="s">
        <v>177</v>
      </c>
      <c r="G214" s="325">
        <v>107.352</v>
      </c>
      <c r="H214" s="325">
        <v>105.58800000000001</v>
      </c>
      <c r="I214" s="325">
        <v>93.649500000000003</v>
      </c>
      <c r="J214" s="325">
        <v>92.473500000000001</v>
      </c>
      <c r="K214" s="325">
        <v>89.197500000000005</v>
      </c>
      <c r="L214" s="325">
        <v>85.774500000000003</v>
      </c>
      <c r="M214" s="328">
        <v>150</v>
      </c>
      <c r="N214" s="8">
        <v>0.34</v>
      </c>
      <c r="O214" s="327">
        <v>1100</v>
      </c>
      <c r="P214" s="328" t="s">
        <v>135</v>
      </c>
      <c r="Q214" s="2" t="s">
        <v>183</v>
      </c>
      <c r="R214" s="37" t="s">
        <v>203</v>
      </c>
    </row>
    <row r="215" spans="1:18" ht="100" customHeight="1" x14ac:dyDescent="0.35">
      <c r="A215" s="286" t="s">
        <v>222</v>
      </c>
      <c r="B215" s="40" t="s">
        <v>185</v>
      </c>
      <c r="C215" s="2" t="s">
        <v>132</v>
      </c>
      <c r="D215" s="49" t="s">
        <v>811</v>
      </c>
      <c r="E215" s="4" t="s">
        <v>186</v>
      </c>
      <c r="F215" s="40" t="s">
        <v>187</v>
      </c>
      <c r="G215" s="325">
        <v>65.835000000000008</v>
      </c>
      <c r="H215" s="325">
        <v>63.525000000000006</v>
      </c>
      <c r="I215" s="325">
        <v>55.860000000000007</v>
      </c>
      <c r="J215" s="325">
        <v>54.285000000000004</v>
      </c>
      <c r="K215" s="325">
        <v>51.397500000000008</v>
      </c>
      <c r="L215" s="325">
        <v>48.510000000000005</v>
      </c>
      <c r="M215" s="328">
        <v>150</v>
      </c>
      <c r="N215" s="8">
        <v>0.24</v>
      </c>
      <c r="O215" s="327">
        <v>1100</v>
      </c>
      <c r="P215" s="328" t="s">
        <v>135</v>
      </c>
      <c r="Q215" s="2" t="s">
        <v>121</v>
      </c>
      <c r="R215" s="37" t="s">
        <v>211</v>
      </c>
    </row>
    <row r="216" spans="1:18" ht="100" customHeight="1" x14ac:dyDescent="0.35">
      <c r="A216" s="286" t="s">
        <v>13</v>
      </c>
      <c r="B216" s="40" t="s">
        <v>204</v>
      </c>
      <c r="C216" s="2" t="s">
        <v>195</v>
      </c>
      <c r="D216" s="38" t="s">
        <v>23</v>
      </c>
      <c r="E216" s="4" t="s">
        <v>205</v>
      </c>
      <c r="F216" s="9" t="s">
        <v>753</v>
      </c>
      <c r="G216" s="318">
        <v>103.9</v>
      </c>
      <c r="H216" s="318">
        <v>88.49</v>
      </c>
      <c r="I216" s="318">
        <v>83.35</v>
      </c>
      <c r="J216" s="318">
        <v>80.27</v>
      </c>
      <c r="K216" s="318">
        <v>75.13</v>
      </c>
      <c r="L216" s="318">
        <v>75.13</v>
      </c>
      <c r="M216" s="10">
        <v>200</v>
      </c>
      <c r="N216" s="8">
        <v>0.3</v>
      </c>
      <c r="O216" s="7">
        <v>1100</v>
      </c>
      <c r="P216" s="10" t="s">
        <v>135</v>
      </c>
      <c r="Q216" s="5" t="s">
        <v>208</v>
      </c>
      <c r="R216" s="37" t="s">
        <v>207</v>
      </c>
    </row>
    <row r="217" spans="1:18" ht="100" customHeight="1" x14ac:dyDescent="0.35">
      <c r="A217" s="286" t="s">
        <v>13</v>
      </c>
      <c r="B217" s="40" t="s">
        <v>204</v>
      </c>
      <c r="C217" s="2" t="s">
        <v>195</v>
      </c>
      <c r="D217" s="38" t="s">
        <v>818</v>
      </c>
      <c r="E217" s="4" t="s">
        <v>205</v>
      </c>
      <c r="F217" s="9" t="s">
        <v>210</v>
      </c>
      <c r="G217" s="13">
        <v>108.69045</v>
      </c>
      <c r="H217" s="13">
        <v>105.33599999999998</v>
      </c>
      <c r="I217" s="13">
        <v>95.868300000000005</v>
      </c>
      <c r="J217" s="13">
        <v>89.389299999999992</v>
      </c>
      <c r="K217" s="13">
        <v>84.833100000000002</v>
      </c>
      <c r="L217" s="13">
        <v>81.10244999999999</v>
      </c>
      <c r="M217" s="10">
        <v>200</v>
      </c>
      <c r="N217" s="8">
        <v>0.23</v>
      </c>
      <c r="O217" s="7">
        <v>1100</v>
      </c>
      <c r="P217" s="10" t="s">
        <v>135</v>
      </c>
      <c r="Q217" s="5" t="s">
        <v>804</v>
      </c>
      <c r="R217" s="37" t="s">
        <v>209</v>
      </c>
    </row>
    <row r="218" spans="1:18" ht="100" customHeight="1" x14ac:dyDescent="0.35">
      <c r="A218" s="287" t="s">
        <v>222</v>
      </c>
      <c r="B218" s="45" t="s">
        <v>194</v>
      </c>
      <c r="C218" s="3" t="s">
        <v>195</v>
      </c>
      <c r="D218" s="38" t="s">
        <v>811</v>
      </c>
      <c r="E218" s="4" t="s">
        <v>196</v>
      </c>
      <c r="F218" s="40" t="s">
        <v>197</v>
      </c>
      <c r="G218" s="325">
        <v>86.625</v>
      </c>
      <c r="H218" s="325">
        <v>84.314999999999998</v>
      </c>
      <c r="I218" s="325">
        <v>76.366500000000002</v>
      </c>
      <c r="J218" s="325">
        <v>75.64200000000001</v>
      </c>
      <c r="K218" s="325">
        <v>70.454999999999998</v>
      </c>
      <c r="L218" s="325">
        <v>65.835000000000008</v>
      </c>
      <c r="M218" s="328">
        <v>200</v>
      </c>
      <c r="N218" s="13">
        <v>0.28999999999999998</v>
      </c>
      <c r="O218" s="327">
        <v>1100</v>
      </c>
      <c r="P218" s="326" t="s">
        <v>135</v>
      </c>
      <c r="Q218" s="2" t="s">
        <v>198</v>
      </c>
      <c r="R218" s="37" t="s">
        <v>212</v>
      </c>
    </row>
    <row r="219" spans="1:18" ht="100" customHeight="1" x14ac:dyDescent="0.35">
      <c r="A219" s="287" t="s">
        <v>222</v>
      </c>
      <c r="B219" s="45" t="s">
        <v>204</v>
      </c>
      <c r="C219" s="3" t="s">
        <v>195</v>
      </c>
      <c r="D219" s="38" t="s">
        <v>811</v>
      </c>
      <c r="E219" s="4" t="s">
        <v>205</v>
      </c>
      <c r="F219" s="40" t="s">
        <v>206</v>
      </c>
      <c r="G219" s="325">
        <v>112.56</v>
      </c>
      <c r="H219" s="325">
        <v>111.5205</v>
      </c>
      <c r="I219" s="325">
        <v>92.977500000000006</v>
      </c>
      <c r="J219" s="325">
        <v>88.935000000000002</v>
      </c>
      <c r="K219" s="325">
        <v>87.78</v>
      </c>
      <c r="L219" s="325">
        <v>86.625</v>
      </c>
      <c r="M219" s="328">
        <v>150</v>
      </c>
      <c r="N219" s="13">
        <v>0.34</v>
      </c>
      <c r="O219" s="327">
        <v>1100</v>
      </c>
      <c r="P219" s="326" t="s">
        <v>135</v>
      </c>
      <c r="Q219" s="2" t="s">
        <v>141</v>
      </c>
      <c r="R219" s="37" t="s">
        <v>220</v>
      </c>
    </row>
    <row r="220" spans="1:18" ht="100" customHeight="1" x14ac:dyDescent="0.35">
      <c r="A220" s="286" t="s">
        <v>13</v>
      </c>
      <c r="B220" s="40" t="s">
        <v>213</v>
      </c>
      <c r="C220" s="2" t="s">
        <v>195</v>
      </c>
      <c r="D220" s="38" t="s">
        <v>23</v>
      </c>
      <c r="E220" s="4" t="s">
        <v>214</v>
      </c>
      <c r="F220" s="9" t="s">
        <v>754</v>
      </c>
      <c r="G220" s="318">
        <v>148.43</v>
      </c>
      <c r="H220" s="318">
        <v>126.35</v>
      </c>
      <c r="I220" s="318">
        <v>118.98</v>
      </c>
      <c r="J220" s="318">
        <v>114.55</v>
      </c>
      <c r="K220" s="318">
        <v>107.19</v>
      </c>
      <c r="L220" s="318">
        <v>107.19</v>
      </c>
      <c r="M220" s="10">
        <v>200</v>
      </c>
      <c r="N220" s="8">
        <v>0.3</v>
      </c>
      <c r="O220" s="7">
        <v>1100</v>
      </c>
      <c r="P220" s="10" t="s">
        <v>135</v>
      </c>
      <c r="Q220" s="5" t="s">
        <v>217</v>
      </c>
      <c r="R220" s="37" t="s">
        <v>216</v>
      </c>
    </row>
    <row r="221" spans="1:18" ht="100" customHeight="1" x14ac:dyDescent="0.35">
      <c r="A221" s="286" t="s">
        <v>13</v>
      </c>
      <c r="B221" s="40" t="s">
        <v>213</v>
      </c>
      <c r="C221" s="2" t="s">
        <v>195</v>
      </c>
      <c r="D221" s="38" t="s">
        <v>818</v>
      </c>
      <c r="E221" s="4" t="s">
        <v>214</v>
      </c>
      <c r="F221" s="9" t="s">
        <v>219</v>
      </c>
      <c r="G221" s="13">
        <v>182.12260000000001</v>
      </c>
      <c r="H221" s="13">
        <v>169.59304999999995</v>
      </c>
      <c r="I221" s="13">
        <v>157.06349999999998</v>
      </c>
      <c r="J221" s="13">
        <v>149.69624999999999</v>
      </c>
      <c r="K221" s="13">
        <v>145.72524999999996</v>
      </c>
      <c r="L221" s="13">
        <v>141.71245000000002</v>
      </c>
      <c r="M221" s="10">
        <v>200</v>
      </c>
      <c r="N221" s="8">
        <v>0.3</v>
      </c>
      <c r="O221" s="7">
        <v>1100</v>
      </c>
      <c r="P221" s="10" t="s">
        <v>135</v>
      </c>
      <c r="Q221" s="5" t="s">
        <v>808</v>
      </c>
      <c r="R221" s="37" t="s">
        <v>218</v>
      </c>
    </row>
    <row r="222" spans="1:18" ht="100" customHeight="1" x14ac:dyDescent="0.35">
      <c r="A222" s="287" t="s">
        <v>222</v>
      </c>
      <c r="B222" s="45" t="s">
        <v>213</v>
      </c>
      <c r="C222" s="3" t="s">
        <v>195</v>
      </c>
      <c r="D222" s="38" t="s">
        <v>811</v>
      </c>
      <c r="E222" s="4" t="s">
        <v>214</v>
      </c>
      <c r="F222" s="40" t="s">
        <v>215</v>
      </c>
      <c r="G222" s="325">
        <v>187.10999999999999</v>
      </c>
      <c r="H222" s="325">
        <v>184.8</v>
      </c>
      <c r="I222" s="325">
        <v>152.46</v>
      </c>
      <c r="J222" s="325">
        <v>147.84000000000003</v>
      </c>
      <c r="K222" s="325">
        <v>140.91</v>
      </c>
      <c r="L222" s="325">
        <v>138.6</v>
      </c>
      <c r="M222" s="328">
        <v>150</v>
      </c>
      <c r="N222" s="13">
        <v>0.38</v>
      </c>
      <c r="O222" s="327">
        <v>1100</v>
      </c>
      <c r="P222" s="326" t="s">
        <v>135</v>
      </c>
      <c r="Q222" s="2" t="s">
        <v>97</v>
      </c>
      <c r="R222" s="37" t="s">
        <v>221</v>
      </c>
    </row>
    <row r="223" spans="1:18" ht="100" customHeight="1" x14ac:dyDescent="0.35">
      <c r="A223" s="286" t="s">
        <v>310</v>
      </c>
      <c r="B223" s="40" t="s">
        <v>14</v>
      </c>
      <c r="C223" s="3" t="s">
        <v>15</v>
      </c>
      <c r="D223" s="49" t="s">
        <v>811</v>
      </c>
      <c r="E223" s="4" t="s">
        <v>17</v>
      </c>
      <c r="F223" s="40" t="s">
        <v>18</v>
      </c>
      <c r="G223" s="325">
        <v>51.807000000000009</v>
      </c>
      <c r="H223" s="325">
        <v>47.186999999999998</v>
      </c>
      <c r="I223" s="325">
        <v>39.710999999999999</v>
      </c>
      <c r="J223" s="325">
        <v>38.975999999999999</v>
      </c>
      <c r="K223" s="325">
        <v>38.083500000000008</v>
      </c>
      <c r="L223" s="325">
        <v>37.947000000000003</v>
      </c>
      <c r="M223" s="328">
        <v>100</v>
      </c>
      <c r="N223" s="11">
        <v>0.24</v>
      </c>
      <c r="O223" s="327">
        <v>550</v>
      </c>
      <c r="P223" s="326" t="s">
        <v>20</v>
      </c>
      <c r="Q223" s="2" t="s">
        <v>21</v>
      </c>
      <c r="R223" s="37" t="s">
        <v>228</v>
      </c>
    </row>
    <row r="224" spans="1:18" ht="100" customHeight="1" x14ac:dyDescent="0.35">
      <c r="A224" s="286" t="s">
        <v>222</v>
      </c>
      <c r="B224" s="40" t="s">
        <v>14</v>
      </c>
      <c r="C224" s="3" t="s">
        <v>15</v>
      </c>
      <c r="D224" s="38" t="s">
        <v>23</v>
      </c>
      <c r="E224" s="4" t="s">
        <v>223</v>
      </c>
      <c r="F224" s="9" t="s">
        <v>736</v>
      </c>
      <c r="G224" s="318">
        <v>43.16</v>
      </c>
      <c r="H224" s="318">
        <v>37.68</v>
      </c>
      <c r="I224" s="318">
        <v>36.770000000000003</v>
      </c>
      <c r="J224" s="318">
        <v>36.01</v>
      </c>
      <c r="K224" s="318">
        <v>33.5</v>
      </c>
      <c r="L224" s="318">
        <v>33.5</v>
      </c>
      <c r="M224" s="10">
        <v>200</v>
      </c>
      <c r="N224" s="8">
        <v>0.25</v>
      </c>
      <c r="O224" s="7">
        <v>550</v>
      </c>
      <c r="P224" s="6" t="s">
        <v>20</v>
      </c>
      <c r="Q224" s="5" t="s">
        <v>225</v>
      </c>
      <c r="R224" s="37" t="s">
        <v>224</v>
      </c>
    </row>
    <row r="225" spans="1:18" ht="100" customHeight="1" x14ac:dyDescent="0.35">
      <c r="A225" s="286" t="s">
        <v>222</v>
      </c>
      <c r="B225" s="40" t="s">
        <v>14</v>
      </c>
      <c r="C225" s="3" t="s">
        <v>15</v>
      </c>
      <c r="D225" s="38" t="s">
        <v>818</v>
      </c>
      <c r="E225" s="4" t="s">
        <v>223</v>
      </c>
      <c r="F225" s="9" t="s">
        <v>26</v>
      </c>
      <c r="G225" s="13">
        <v>40.21159999999999</v>
      </c>
      <c r="H225" s="13">
        <v>37.285599999999995</v>
      </c>
      <c r="I225" s="13">
        <v>34.683549999999997</v>
      </c>
      <c r="J225" s="13">
        <v>33.534050000000001</v>
      </c>
      <c r="K225" s="13">
        <v>32.436799999999998</v>
      </c>
      <c r="L225" s="13">
        <v>31.3291</v>
      </c>
      <c r="M225" s="10" t="s">
        <v>227</v>
      </c>
      <c r="N225" s="60">
        <v>0</v>
      </c>
      <c r="O225" s="7">
        <v>550</v>
      </c>
      <c r="P225" s="6" t="s">
        <v>20</v>
      </c>
      <c r="Q225" s="5" t="s">
        <v>794</v>
      </c>
      <c r="R225" s="37" t="s">
        <v>226</v>
      </c>
    </row>
    <row r="226" spans="1:18" ht="100" customHeight="1" x14ac:dyDescent="0.35">
      <c r="A226" s="286" t="s">
        <v>310</v>
      </c>
      <c r="B226" s="40" t="s">
        <v>30</v>
      </c>
      <c r="C226" s="3" t="s">
        <v>15</v>
      </c>
      <c r="D226" s="49" t="s">
        <v>811</v>
      </c>
      <c r="E226" s="4" t="s">
        <v>31</v>
      </c>
      <c r="F226" s="40" t="s">
        <v>32</v>
      </c>
      <c r="G226" s="325">
        <v>52.962000000000003</v>
      </c>
      <c r="H226" s="325">
        <v>48.341999999999999</v>
      </c>
      <c r="I226" s="325">
        <v>40.666499999999999</v>
      </c>
      <c r="J226" s="325">
        <v>39.921000000000006</v>
      </c>
      <c r="K226" s="325">
        <v>38.997</v>
      </c>
      <c r="L226" s="325">
        <v>38.955000000000005</v>
      </c>
      <c r="M226" s="328">
        <v>100</v>
      </c>
      <c r="N226" s="11">
        <v>0.24</v>
      </c>
      <c r="O226" s="327">
        <v>550</v>
      </c>
      <c r="P226" s="326" t="s">
        <v>33</v>
      </c>
      <c r="Q226" s="2" t="s">
        <v>34</v>
      </c>
      <c r="R226" s="37" t="s">
        <v>229</v>
      </c>
    </row>
    <row r="227" spans="1:18" ht="100" customHeight="1" x14ac:dyDescent="0.35">
      <c r="A227" s="286" t="s">
        <v>310</v>
      </c>
      <c r="B227" s="40" t="s">
        <v>40</v>
      </c>
      <c r="C227" s="3" t="s">
        <v>15</v>
      </c>
      <c r="D227" s="49" t="s">
        <v>811</v>
      </c>
      <c r="E227" s="4" t="s">
        <v>41</v>
      </c>
      <c r="F227" s="40" t="s">
        <v>42</v>
      </c>
      <c r="G227" s="325">
        <v>56.594999999999999</v>
      </c>
      <c r="H227" s="325">
        <v>53.235000000000007</v>
      </c>
      <c r="I227" s="325">
        <v>44.750999999999998</v>
      </c>
      <c r="J227" s="325">
        <v>43.911000000000001</v>
      </c>
      <c r="K227" s="325">
        <v>42.902999999999999</v>
      </c>
      <c r="L227" s="325">
        <v>42.735000000000007</v>
      </c>
      <c r="M227" s="328">
        <v>100</v>
      </c>
      <c r="N227" s="11">
        <v>0.25</v>
      </c>
      <c r="O227" s="327">
        <v>550</v>
      </c>
      <c r="P227" s="326" t="s">
        <v>43</v>
      </c>
      <c r="Q227" s="2" t="s">
        <v>44</v>
      </c>
      <c r="R227" s="37" t="s">
        <v>232</v>
      </c>
    </row>
    <row r="228" spans="1:18" ht="100" customHeight="1" x14ac:dyDescent="0.35">
      <c r="A228" s="286" t="s">
        <v>222</v>
      </c>
      <c r="B228" s="40" t="s">
        <v>30</v>
      </c>
      <c r="C228" s="3" t="s">
        <v>15</v>
      </c>
      <c r="D228" s="38" t="s">
        <v>23</v>
      </c>
      <c r="E228" s="4" t="s">
        <v>31</v>
      </c>
      <c r="F228" s="9" t="s">
        <v>737</v>
      </c>
      <c r="G228" s="318">
        <v>45.56</v>
      </c>
      <c r="H228" s="318">
        <v>40.229999999999997</v>
      </c>
      <c r="I228" s="318">
        <v>39.26</v>
      </c>
      <c r="J228" s="318">
        <v>38.01</v>
      </c>
      <c r="K228" s="318">
        <v>35.340000000000003</v>
      </c>
      <c r="L228" s="318">
        <v>35.340000000000003</v>
      </c>
      <c r="M228" s="10">
        <v>200</v>
      </c>
      <c r="N228" s="8">
        <v>0.25</v>
      </c>
      <c r="O228" s="7">
        <v>550</v>
      </c>
      <c r="P228" s="6" t="s">
        <v>33</v>
      </c>
      <c r="Q228" s="5" t="s">
        <v>36</v>
      </c>
      <c r="R228" s="37" t="s">
        <v>230</v>
      </c>
    </row>
    <row r="229" spans="1:18" ht="100" customHeight="1" x14ac:dyDescent="0.35">
      <c r="A229" s="286" t="s">
        <v>222</v>
      </c>
      <c r="B229" s="40" t="s">
        <v>30</v>
      </c>
      <c r="C229" s="3" t="s">
        <v>15</v>
      </c>
      <c r="D229" s="38" t="s">
        <v>818</v>
      </c>
      <c r="E229" s="4" t="s">
        <v>31</v>
      </c>
      <c r="F229" s="9" t="s">
        <v>772</v>
      </c>
      <c r="G229" s="13">
        <v>40.817700000000002</v>
      </c>
      <c r="H229" s="13">
        <v>37.839449999999999</v>
      </c>
      <c r="I229" s="13">
        <v>35.195599999999992</v>
      </c>
      <c r="J229" s="13">
        <v>34.035649999999997</v>
      </c>
      <c r="K229" s="13">
        <v>32.927949999999996</v>
      </c>
      <c r="L229" s="13">
        <v>31.799349999999993</v>
      </c>
      <c r="M229" s="10" t="s">
        <v>227</v>
      </c>
      <c r="N229" s="60">
        <v>0</v>
      </c>
      <c r="O229" s="7">
        <v>550</v>
      </c>
      <c r="P229" s="6" t="s">
        <v>33</v>
      </c>
      <c r="Q229" s="5" t="s">
        <v>795</v>
      </c>
      <c r="R229" s="37" t="s">
        <v>231</v>
      </c>
    </row>
    <row r="230" spans="1:18" ht="100" customHeight="1" x14ac:dyDescent="0.35">
      <c r="A230" s="286" t="s">
        <v>310</v>
      </c>
      <c r="B230" s="40" t="s">
        <v>50</v>
      </c>
      <c r="C230" s="3" t="s">
        <v>15</v>
      </c>
      <c r="D230" s="49" t="s">
        <v>811</v>
      </c>
      <c r="E230" s="4" t="s">
        <v>51</v>
      </c>
      <c r="F230" s="40" t="s">
        <v>52</v>
      </c>
      <c r="G230" s="325">
        <v>60.06</v>
      </c>
      <c r="H230" s="325">
        <v>57.75</v>
      </c>
      <c r="I230" s="325">
        <v>48.510000000000005</v>
      </c>
      <c r="J230" s="325">
        <v>47.607000000000006</v>
      </c>
      <c r="K230" s="325">
        <v>46.5045</v>
      </c>
      <c r="L230" s="325">
        <v>46.410000000000004</v>
      </c>
      <c r="M230" s="328">
        <v>100</v>
      </c>
      <c r="N230" s="11">
        <v>0.25</v>
      </c>
      <c r="O230" s="327">
        <v>550</v>
      </c>
      <c r="P230" s="326" t="s">
        <v>53</v>
      </c>
      <c r="Q230" s="2" t="s">
        <v>54</v>
      </c>
      <c r="R230" s="37" t="s">
        <v>233</v>
      </c>
    </row>
    <row r="231" spans="1:18" ht="100" customHeight="1" x14ac:dyDescent="0.35">
      <c r="A231" s="286" t="s">
        <v>310</v>
      </c>
      <c r="B231" s="40" t="s">
        <v>61</v>
      </c>
      <c r="C231" s="3" t="s">
        <v>15</v>
      </c>
      <c r="D231" s="49" t="s">
        <v>811</v>
      </c>
      <c r="E231" s="4" t="s">
        <v>62</v>
      </c>
      <c r="F231" s="40" t="s">
        <v>63</v>
      </c>
      <c r="G231" s="325">
        <v>70.56</v>
      </c>
      <c r="H231" s="325">
        <v>68.25</v>
      </c>
      <c r="I231" s="325">
        <v>57.256500000000003</v>
      </c>
      <c r="J231" s="5">
        <v>56.185499999999998</v>
      </c>
      <c r="K231" s="325">
        <v>54.872999999999998</v>
      </c>
      <c r="L231" s="325">
        <v>54.81</v>
      </c>
      <c r="M231" s="328">
        <v>100</v>
      </c>
      <c r="N231" s="11">
        <v>0.27</v>
      </c>
      <c r="O231" s="327">
        <v>550</v>
      </c>
      <c r="P231" s="326" t="s">
        <v>64</v>
      </c>
      <c r="Q231" s="2" t="s">
        <v>65</v>
      </c>
      <c r="R231" s="37" t="s">
        <v>236</v>
      </c>
    </row>
    <row r="232" spans="1:18" ht="100" customHeight="1" x14ac:dyDescent="0.35">
      <c r="A232" s="286" t="s">
        <v>222</v>
      </c>
      <c r="B232" s="40" t="s">
        <v>40</v>
      </c>
      <c r="C232" s="3" t="s">
        <v>15</v>
      </c>
      <c r="D232" s="38" t="s">
        <v>23</v>
      </c>
      <c r="E232" s="4" t="s">
        <v>41</v>
      </c>
      <c r="F232" s="9" t="s">
        <v>738</v>
      </c>
      <c r="G232" s="318">
        <v>45.56</v>
      </c>
      <c r="H232" s="318">
        <v>40.229999999999997</v>
      </c>
      <c r="I232" s="318">
        <v>39.26</v>
      </c>
      <c r="J232" s="318">
        <v>38.01</v>
      </c>
      <c r="K232" s="318">
        <v>35.340000000000003</v>
      </c>
      <c r="L232" s="318">
        <v>35.340000000000003</v>
      </c>
      <c r="M232" s="10">
        <v>200</v>
      </c>
      <c r="N232" s="8">
        <v>0.25</v>
      </c>
      <c r="O232" s="7">
        <v>550</v>
      </c>
      <c r="P232" s="6" t="s">
        <v>43</v>
      </c>
      <c r="Q232" s="5" t="s">
        <v>46</v>
      </c>
      <c r="R232" s="37" t="s">
        <v>234</v>
      </c>
    </row>
    <row r="233" spans="1:18" ht="100" customHeight="1" x14ac:dyDescent="0.35">
      <c r="A233" s="286" t="s">
        <v>222</v>
      </c>
      <c r="B233" s="40" t="s">
        <v>40</v>
      </c>
      <c r="C233" s="3" t="s">
        <v>15</v>
      </c>
      <c r="D233" s="38" t="s">
        <v>818</v>
      </c>
      <c r="E233" s="4" t="s">
        <v>41</v>
      </c>
      <c r="F233" s="9" t="s">
        <v>773</v>
      </c>
      <c r="G233" s="13">
        <v>45.175349999999995</v>
      </c>
      <c r="H233" s="13">
        <v>43.492899999999992</v>
      </c>
      <c r="I233" s="13">
        <v>40.389249999999997</v>
      </c>
      <c r="J233" s="13">
        <v>37.222899999999996</v>
      </c>
      <c r="K233" s="13">
        <v>34.7776</v>
      </c>
      <c r="L233" s="13">
        <v>33.30415</v>
      </c>
      <c r="M233" s="10" t="s">
        <v>227</v>
      </c>
      <c r="N233" s="60">
        <v>0</v>
      </c>
      <c r="O233" s="7">
        <v>550</v>
      </c>
      <c r="P233" s="6" t="s">
        <v>43</v>
      </c>
      <c r="Q233" s="5" t="s">
        <v>102</v>
      </c>
      <c r="R233" s="37" t="s">
        <v>235</v>
      </c>
    </row>
    <row r="234" spans="1:18" ht="100" customHeight="1" x14ac:dyDescent="0.35">
      <c r="A234" s="286" t="s">
        <v>310</v>
      </c>
      <c r="B234" s="40" t="s">
        <v>72</v>
      </c>
      <c r="C234" s="3" t="s">
        <v>15</v>
      </c>
      <c r="D234" s="49" t="s">
        <v>811</v>
      </c>
      <c r="E234" s="4" t="s">
        <v>73</v>
      </c>
      <c r="F234" s="40" t="s">
        <v>74</v>
      </c>
      <c r="G234" s="325">
        <v>64.407000000000011</v>
      </c>
      <c r="H234" s="325">
        <v>63.336000000000006</v>
      </c>
      <c r="I234" s="325">
        <v>51.492000000000004</v>
      </c>
      <c r="J234" s="325">
        <v>50.525999999999996</v>
      </c>
      <c r="K234" s="325">
        <v>47.827500000000001</v>
      </c>
      <c r="L234" s="325">
        <v>47.428500000000007</v>
      </c>
      <c r="M234" s="328">
        <v>100</v>
      </c>
      <c r="N234" s="11">
        <v>0.27</v>
      </c>
      <c r="O234" s="327">
        <v>550</v>
      </c>
      <c r="P234" s="326" t="s">
        <v>75</v>
      </c>
      <c r="Q234" s="2" t="s">
        <v>76</v>
      </c>
      <c r="R234" s="37" t="s">
        <v>237</v>
      </c>
    </row>
    <row r="235" spans="1:18" ht="100" customHeight="1" x14ac:dyDescent="0.35">
      <c r="A235" s="286" t="s">
        <v>310</v>
      </c>
      <c r="B235" s="40" t="s">
        <v>83</v>
      </c>
      <c r="C235" s="3" t="s">
        <v>15</v>
      </c>
      <c r="D235" s="49" t="s">
        <v>811</v>
      </c>
      <c r="E235" s="4" t="s">
        <v>84</v>
      </c>
      <c r="F235" s="40" t="s">
        <v>85</v>
      </c>
      <c r="G235" s="325">
        <v>63.252000000000002</v>
      </c>
      <c r="H235" s="325">
        <v>62.181000000000004</v>
      </c>
      <c r="I235" s="325">
        <v>50.336999999999996</v>
      </c>
      <c r="J235" s="325">
        <v>49.392000000000003</v>
      </c>
      <c r="K235" s="325">
        <v>46.672500000000007</v>
      </c>
      <c r="L235" s="325">
        <v>46.273500000000006</v>
      </c>
      <c r="M235" s="328">
        <v>100</v>
      </c>
      <c r="N235" s="11">
        <v>0.25</v>
      </c>
      <c r="O235" s="327">
        <v>550</v>
      </c>
      <c r="P235" s="326" t="s">
        <v>86</v>
      </c>
      <c r="Q235" s="2" t="s">
        <v>87</v>
      </c>
      <c r="R235" s="37" t="s">
        <v>240</v>
      </c>
    </row>
    <row r="236" spans="1:18" ht="100" customHeight="1" x14ac:dyDescent="0.35">
      <c r="A236" s="286" t="s">
        <v>222</v>
      </c>
      <c r="B236" s="40" t="s">
        <v>50</v>
      </c>
      <c r="C236" s="3" t="s">
        <v>15</v>
      </c>
      <c r="D236" s="38" t="s">
        <v>23</v>
      </c>
      <c r="E236" s="4" t="s">
        <v>51</v>
      </c>
      <c r="F236" s="9" t="s">
        <v>738</v>
      </c>
      <c r="G236" s="318">
        <v>48.18</v>
      </c>
      <c r="H236" s="318">
        <v>42.19</v>
      </c>
      <c r="I236" s="318">
        <v>41.17</v>
      </c>
      <c r="J236" s="318">
        <v>40.19</v>
      </c>
      <c r="K236" s="318">
        <v>37.36</v>
      </c>
      <c r="L236" s="318">
        <v>37.36</v>
      </c>
      <c r="M236" s="10">
        <v>200</v>
      </c>
      <c r="N236" s="8">
        <v>0.25</v>
      </c>
      <c r="O236" s="7">
        <v>550</v>
      </c>
      <c r="P236" s="6" t="s">
        <v>53</v>
      </c>
      <c r="Q236" s="5" t="s">
        <v>56</v>
      </c>
      <c r="R236" s="37" t="s">
        <v>238</v>
      </c>
    </row>
    <row r="237" spans="1:18" ht="100" customHeight="1" x14ac:dyDescent="0.35">
      <c r="A237" s="286" t="s">
        <v>222</v>
      </c>
      <c r="B237" s="40" t="s">
        <v>50</v>
      </c>
      <c r="C237" s="3" t="s">
        <v>15</v>
      </c>
      <c r="D237" s="38" t="s">
        <v>788</v>
      </c>
      <c r="E237" s="4" t="s">
        <v>51</v>
      </c>
      <c r="F237" s="9" t="s">
        <v>58</v>
      </c>
      <c r="G237" s="13">
        <v>49.480750000000008</v>
      </c>
      <c r="H237" s="13">
        <v>46.993649999999995</v>
      </c>
      <c r="I237" s="13">
        <v>43.84</v>
      </c>
      <c r="J237" s="13">
        <v>41.69</v>
      </c>
      <c r="K237" s="13">
        <v>40.295200000000001</v>
      </c>
      <c r="L237" s="13">
        <v>37.254249999999992</v>
      </c>
      <c r="M237" s="10" t="s">
        <v>227</v>
      </c>
      <c r="N237" s="60">
        <v>0</v>
      </c>
      <c r="O237" s="7">
        <v>550</v>
      </c>
      <c r="P237" s="6" t="s">
        <v>53</v>
      </c>
      <c r="Q237" s="5" t="s">
        <v>796</v>
      </c>
      <c r="R237" s="37" t="s">
        <v>239</v>
      </c>
    </row>
    <row r="238" spans="1:18" ht="100" customHeight="1" x14ac:dyDescent="0.35">
      <c r="A238" s="286" t="s">
        <v>310</v>
      </c>
      <c r="B238" s="40" t="s">
        <v>93</v>
      </c>
      <c r="C238" s="3" t="s">
        <v>15</v>
      </c>
      <c r="D238" s="49" t="s">
        <v>811</v>
      </c>
      <c r="E238" s="4" t="s">
        <v>255</v>
      </c>
      <c r="F238" s="40" t="s">
        <v>95</v>
      </c>
      <c r="G238" s="325">
        <v>65.561999999999998</v>
      </c>
      <c r="H238" s="325">
        <v>64.491</v>
      </c>
      <c r="I238" s="325">
        <v>52.647000000000006</v>
      </c>
      <c r="J238" s="325">
        <v>51.660000000000004</v>
      </c>
      <c r="K238" s="325">
        <v>48.982500000000002</v>
      </c>
      <c r="L238" s="325">
        <v>48.583500000000008</v>
      </c>
      <c r="M238" s="328">
        <v>100</v>
      </c>
      <c r="N238" s="11">
        <v>0.27</v>
      </c>
      <c r="O238" s="327">
        <v>550</v>
      </c>
      <c r="P238" s="326" t="s">
        <v>96</v>
      </c>
      <c r="Q238" s="2" t="s">
        <v>97</v>
      </c>
      <c r="R238" s="37" t="s">
        <v>241</v>
      </c>
    </row>
    <row r="239" spans="1:18" ht="100" customHeight="1" x14ac:dyDescent="0.35">
      <c r="A239" s="286" t="s">
        <v>310</v>
      </c>
      <c r="B239" s="40" t="s">
        <v>105</v>
      </c>
      <c r="C239" s="3" t="s">
        <v>15</v>
      </c>
      <c r="D239" s="49" t="s">
        <v>811</v>
      </c>
      <c r="E239" s="4" t="s">
        <v>106</v>
      </c>
      <c r="F239" s="40" t="s">
        <v>107</v>
      </c>
      <c r="G239" s="325">
        <v>107.751</v>
      </c>
      <c r="H239" s="325">
        <v>105.60900000000001</v>
      </c>
      <c r="I239" s="325">
        <v>87.528000000000006</v>
      </c>
      <c r="J239" s="325">
        <v>84.892499999999998</v>
      </c>
      <c r="K239" s="325">
        <v>78.025500000000008</v>
      </c>
      <c r="L239" s="325">
        <v>77.206500000000005</v>
      </c>
      <c r="M239" s="328">
        <v>100</v>
      </c>
      <c r="N239" s="11">
        <v>0.27</v>
      </c>
      <c r="O239" s="327">
        <v>550</v>
      </c>
      <c r="P239" s="326" t="s">
        <v>108</v>
      </c>
      <c r="Q239" s="2" t="s">
        <v>109</v>
      </c>
      <c r="R239" s="37" t="s">
        <v>244</v>
      </c>
    </row>
    <row r="240" spans="1:18" ht="100" customHeight="1" x14ac:dyDescent="0.35">
      <c r="A240" s="286" t="s">
        <v>222</v>
      </c>
      <c r="B240" s="40" t="s">
        <v>61</v>
      </c>
      <c r="C240" s="3" t="s">
        <v>15</v>
      </c>
      <c r="D240" s="38" t="s">
        <v>23</v>
      </c>
      <c r="E240" s="4" t="s">
        <v>62</v>
      </c>
      <c r="F240" s="9" t="s">
        <v>739</v>
      </c>
      <c r="G240" s="318">
        <v>64.05</v>
      </c>
      <c r="H240" s="318">
        <v>51.7</v>
      </c>
      <c r="I240" s="318">
        <v>50.47</v>
      </c>
      <c r="J240" s="318">
        <v>49.86</v>
      </c>
      <c r="K240" s="318">
        <v>47.99</v>
      </c>
      <c r="L240" s="318">
        <v>47.99</v>
      </c>
      <c r="M240" s="10">
        <v>200</v>
      </c>
      <c r="N240" s="8">
        <v>0.25</v>
      </c>
      <c r="O240" s="7">
        <v>550</v>
      </c>
      <c r="P240" s="6" t="s">
        <v>64</v>
      </c>
      <c r="Q240" s="5" t="s">
        <v>67</v>
      </c>
      <c r="R240" s="37" t="s">
        <v>242</v>
      </c>
    </row>
    <row r="241" spans="1:18" ht="100" customHeight="1" x14ac:dyDescent="0.35">
      <c r="A241" s="286" t="s">
        <v>222</v>
      </c>
      <c r="B241" s="40" t="s">
        <v>61</v>
      </c>
      <c r="C241" s="3" t="s">
        <v>15</v>
      </c>
      <c r="D241" s="38" t="s">
        <v>788</v>
      </c>
      <c r="E241" s="4" t="s">
        <v>62</v>
      </c>
      <c r="F241" s="9" t="s">
        <v>69</v>
      </c>
      <c r="G241" s="13">
        <v>62.083449999999992</v>
      </c>
      <c r="H241" s="13">
        <v>59.920299999999997</v>
      </c>
      <c r="I241" s="13">
        <v>54.32954999999999</v>
      </c>
      <c r="J241" s="13">
        <v>51.884250000000002</v>
      </c>
      <c r="K241" s="13">
        <v>50.964649999999999</v>
      </c>
      <c r="L241" s="13">
        <v>49.240399999999994</v>
      </c>
      <c r="M241" s="10" t="s">
        <v>227</v>
      </c>
      <c r="N241" s="60">
        <v>0</v>
      </c>
      <c r="O241" s="7">
        <v>550</v>
      </c>
      <c r="P241" s="6" t="s">
        <v>64</v>
      </c>
      <c r="Q241" s="5" t="s">
        <v>806</v>
      </c>
      <c r="R241" s="37" t="s">
        <v>243</v>
      </c>
    </row>
    <row r="242" spans="1:18" ht="100" customHeight="1" x14ac:dyDescent="0.35">
      <c r="A242" s="286" t="s">
        <v>310</v>
      </c>
      <c r="B242" s="40" t="s">
        <v>117</v>
      </c>
      <c r="C242" s="3" t="s">
        <v>15</v>
      </c>
      <c r="D242" s="49" t="s">
        <v>811</v>
      </c>
      <c r="E242" s="4" t="s">
        <v>118</v>
      </c>
      <c r="F242" s="40" t="s">
        <v>119</v>
      </c>
      <c r="G242" s="325">
        <v>102.79500000000002</v>
      </c>
      <c r="H242" s="325">
        <v>94.710000000000008</v>
      </c>
      <c r="I242" s="325">
        <v>79.3065</v>
      </c>
      <c r="J242" s="325">
        <v>77.804999999999993</v>
      </c>
      <c r="K242" s="325">
        <v>70.454999999999998</v>
      </c>
      <c r="L242" s="325">
        <v>75.81</v>
      </c>
      <c r="M242" s="328">
        <v>100</v>
      </c>
      <c r="N242" s="11">
        <v>0.27</v>
      </c>
      <c r="O242" s="327">
        <v>550</v>
      </c>
      <c r="P242" s="326" t="s">
        <v>120</v>
      </c>
      <c r="Q242" s="2" t="s">
        <v>121</v>
      </c>
      <c r="R242" s="37" t="s">
        <v>245</v>
      </c>
    </row>
    <row r="243" spans="1:18" ht="100" customHeight="1" x14ac:dyDescent="0.35">
      <c r="A243" s="286" t="s">
        <v>310</v>
      </c>
      <c r="B243" s="40" t="s">
        <v>131</v>
      </c>
      <c r="C243" s="2" t="s">
        <v>390</v>
      </c>
      <c r="D243" s="49" t="s">
        <v>811</v>
      </c>
      <c r="E243" s="4" t="s">
        <v>588</v>
      </c>
      <c r="F243" s="40" t="s">
        <v>134</v>
      </c>
      <c r="G243" s="5">
        <v>117.39</v>
      </c>
      <c r="H243" s="325">
        <v>114.34500000000001</v>
      </c>
      <c r="I243" s="325">
        <v>100.7685</v>
      </c>
      <c r="J243" s="325">
        <v>99.792000000000016</v>
      </c>
      <c r="K243" s="325">
        <v>97.408500000000004</v>
      </c>
      <c r="L243" s="325">
        <v>89.90100000000001</v>
      </c>
      <c r="M243" s="326">
        <v>200</v>
      </c>
      <c r="N243" s="50">
        <v>0.3</v>
      </c>
      <c r="O243" s="327">
        <v>550</v>
      </c>
      <c r="P243" s="326" t="s">
        <v>126</v>
      </c>
      <c r="Q243" s="2" t="s">
        <v>141</v>
      </c>
      <c r="R243" s="37" t="s">
        <v>248</v>
      </c>
    </row>
    <row r="244" spans="1:18" ht="100" customHeight="1" x14ac:dyDescent="0.35">
      <c r="A244" s="286" t="s">
        <v>222</v>
      </c>
      <c r="B244" s="40" t="s">
        <v>72</v>
      </c>
      <c r="C244" s="3" t="s">
        <v>15</v>
      </c>
      <c r="D244" s="38" t="s">
        <v>23</v>
      </c>
      <c r="E244" s="4" t="s">
        <v>73</v>
      </c>
      <c r="F244" s="9" t="s">
        <v>740</v>
      </c>
      <c r="G244" s="318">
        <v>49.21</v>
      </c>
      <c r="H244" s="318">
        <v>43.83</v>
      </c>
      <c r="I244" s="318">
        <v>42.78</v>
      </c>
      <c r="J244" s="318">
        <v>41.03</v>
      </c>
      <c r="K244" s="318">
        <v>38.159999999999997</v>
      </c>
      <c r="L244" s="318">
        <v>38.159999999999997</v>
      </c>
      <c r="M244" s="10">
        <v>200</v>
      </c>
      <c r="N244" s="8">
        <v>0.25</v>
      </c>
      <c r="O244" s="7">
        <v>550</v>
      </c>
      <c r="P244" s="6" t="s">
        <v>75</v>
      </c>
      <c r="Q244" s="5" t="s">
        <v>78</v>
      </c>
      <c r="R244" s="37" t="s">
        <v>246</v>
      </c>
    </row>
    <row r="245" spans="1:18" ht="100" customHeight="1" x14ac:dyDescent="0.35">
      <c r="A245" s="286" t="s">
        <v>222</v>
      </c>
      <c r="B245" s="40" t="s">
        <v>72</v>
      </c>
      <c r="C245" s="3" t="s">
        <v>15</v>
      </c>
      <c r="D245" s="38" t="s">
        <v>788</v>
      </c>
      <c r="E245" s="4" t="s">
        <v>73</v>
      </c>
      <c r="F245" s="9" t="s">
        <v>80</v>
      </c>
      <c r="G245" s="13">
        <v>51.737949999999991</v>
      </c>
      <c r="H245" s="13">
        <v>49.930100000000003</v>
      </c>
      <c r="I245" s="13">
        <v>45.279849999999996</v>
      </c>
      <c r="J245" s="13">
        <v>43.242099999999994</v>
      </c>
      <c r="K245" s="13">
        <v>42.468800000000002</v>
      </c>
      <c r="L245" s="13">
        <v>41.037150000000004</v>
      </c>
      <c r="M245" s="10" t="s">
        <v>227</v>
      </c>
      <c r="N245" s="60">
        <v>0</v>
      </c>
      <c r="O245" s="7">
        <v>550</v>
      </c>
      <c r="P245" s="6" t="s">
        <v>75</v>
      </c>
      <c r="Q245" s="5" t="s">
        <v>798</v>
      </c>
      <c r="R245" s="37" t="s">
        <v>247</v>
      </c>
    </row>
  </sheetData>
  <autoFilter ref="A2:T245" xr:uid="{00000000-0001-0000-0200-000000000000}"/>
  <sortState xmlns:xlrd2="http://schemas.microsoft.com/office/spreadsheetml/2017/richdata2" ref="A211:T241">
    <sortCondition ref="A210"/>
  </sortState>
  <mergeCells count="1">
    <mergeCell ref="A1: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06"/>
  <sheetViews>
    <sheetView topLeftCell="A16" zoomScale="80" zoomScaleNormal="80" workbookViewId="0">
      <selection activeCell="I19" sqref="I19"/>
    </sheetView>
  </sheetViews>
  <sheetFormatPr defaultRowHeight="14.5" x14ac:dyDescent="0.35"/>
  <cols>
    <col min="1" max="1" width="47" style="102" customWidth="1"/>
    <col min="2" max="5" width="27" customWidth="1"/>
    <col min="6" max="7" width="28" customWidth="1"/>
    <col min="8" max="8" width="53.81640625" customWidth="1"/>
    <col min="9" max="9" width="53.7265625" customWidth="1"/>
    <col min="10" max="25" width="20.7265625" style="85" customWidth="1"/>
    <col min="26" max="45" width="9.1796875" style="85"/>
  </cols>
  <sheetData>
    <row r="1" spans="1:29" s="85" customFormat="1" ht="384" customHeight="1" thickBot="1" x14ac:dyDescent="0.4">
      <c r="A1" s="379" t="s">
        <v>664</v>
      </c>
      <c r="B1" s="380"/>
      <c r="C1" s="380"/>
      <c r="D1" s="380"/>
      <c r="E1" s="380"/>
      <c r="F1" s="380"/>
      <c r="G1" s="380"/>
      <c r="H1" s="380"/>
      <c r="I1" s="106"/>
      <c r="J1" s="107"/>
      <c r="K1" s="107"/>
      <c r="L1" s="107"/>
      <c r="M1" s="107"/>
      <c r="N1" s="107"/>
      <c r="O1" s="107"/>
      <c r="P1" s="108"/>
      <c r="Q1" s="107"/>
      <c r="R1" s="110"/>
      <c r="S1" s="108"/>
      <c r="T1" s="107"/>
      <c r="U1" s="107"/>
      <c r="V1" s="107"/>
      <c r="W1" s="107"/>
      <c r="X1" s="109"/>
      <c r="Y1" s="109"/>
      <c r="Z1" s="109"/>
      <c r="AA1" s="109"/>
      <c r="AB1" s="109"/>
      <c r="AC1" s="109"/>
    </row>
    <row r="2" spans="1:29" ht="62.25" customHeight="1" thickBot="1" x14ac:dyDescent="0.4">
      <c r="A2" s="105"/>
      <c r="B2" s="297" t="s">
        <v>812</v>
      </c>
      <c r="C2" s="298" t="s">
        <v>811</v>
      </c>
      <c r="D2" s="299" t="s">
        <v>813</v>
      </c>
      <c r="E2" s="300" t="s">
        <v>813</v>
      </c>
      <c r="F2" s="299" t="s">
        <v>23</v>
      </c>
      <c r="G2" s="300" t="s">
        <v>23</v>
      </c>
      <c r="H2" s="299" t="s">
        <v>789</v>
      </c>
      <c r="I2" s="300" t="s">
        <v>789</v>
      </c>
      <c r="J2" s="111"/>
      <c r="K2" s="111"/>
      <c r="L2" s="111"/>
      <c r="M2" s="111"/>
      <c r="N2" s="111"/>
      <c r="O2" s="112"/>
      <c r="P2" s="112"/>
      <c r="Q2" s="112"/>
      <c r="R2" s="112"/>
      <c r="S2" s="112"/>
      <c r="T2" s="112"/>
      <c r="U2" s="112"/>
      <c r="V2" s="112"/>
      <c r="W2" s="112"/>
      <c r="X2" s="112"/>
      <c r="Y2" s="112"/>
      <c r="Z2" s="112"/>
      <c r="AA2" s="112"/>
      <c r="AB2" s="112"/>
      <c r="AC2" s="112"/>
    </row>
    <row r="3" spans="1:29" ht="63.75" customHeight="1" thickBot="1" x14ac:dyDescent="0.4">
      <c r="A3" s="119" t="s">
        <v>391</v>
      </c>
      <c r="B3" s="103" t="s">
        <v>392</v>
      </c>
      <c r="C3" s="104" t="s">
        <v>393</v>
      </c>
      <c r="D3" s="103" t="s">
        <v>392</v>
      </c>
      <c r="E3" s="104" t="s">
        <v>393</v>
      </c>
      <c r="F3" s="103" t="s">
        <v>392</v>
      </c>
      <c r="G3" s="104" t="s">
        <v>393</v>
      </c>
      <c r="H3" s="103" t="s">
        <v>392</v>
      </c>
      <c r="I3" s="104" t="s">
        <v>393</v>
      </c>
      <c r="J3" s="111"/>
      <c r="K3" s="111"/>
      <c r="L3" s="111"/>
      <c r="M3" s="111"/>
      <c r="N3" s="111"/>
      <c r="O3" s="112"/>
      <c r="P3" s="112"/>
      <c r="Q3" s="112"/>
      <c r="R3" s="112"/>
      <c r="S3" s="112"/>
      <c r="T3" s="112"/>
      <c r="U3" s="112"/>
      <c r="V3" s="112"/>
      <c r="W3" s="112"/>
      <c r="X3" s="112"/>
      <c r="Y3" s="112"/>
      <c r="Z3" s="112"/>
      <c r="AA3" s="112"/>
      <c r="AB3" s="112"/>
      <c r="AC3" s="112"/>
    </row>
    <row r="4" spans="1:29" ht="50.15" customHeight="1" x14ac:dyDescent="0.35">
      <c r="A4" s="120" t="s">
        <v>394</v>
      </c>
      <c r="B4" s="135">
        <v>3.5</v>
      </c>
      <c r="C4" s="136">
        <v>3.18</v>
      </c>
      <c r="D4" s="137">
        <v>3.5</v>
      </c>
      <c r="E4" s="136">
        <v>3.18</v>
      </c>
      <c r="F4" s="135" t="s">
        <v>395</v>
      </c>
      <c r="G4" s="138" t="s">
        <v>396</v>
      </c>
      <c r="H4" s="135" t="s">
        <v>579</v>
      </c>
      <c r="I4" s="138" t="s">
        <v>397</v>
      </c>
      <c r="J4" s="111"/>
      <c r="K4" s="111"/>
      <c r="L4" s="111"/>
      <c r="M4" s="111"/>
      <c r="N4" s="111"/>
      <c r="O4" s="112"/>
      <c r="P4" s="112"/>
      <c r="Q4" s="112"/>
      <c r="R4" s="112"/>
      <c r="S4" s="112"/>
      <c r="T4" s="112"/>
      <c r="U4" s="112"/>
      <c r="V4" s="112"/>
      <c r="W4" s="112"/>
      <c r="X4" s="112"/>
      <c r="Y4" s="112"/>
      <c r="Z4" s="112"/>
      <c r="AA4" s="112"/>
      <c r="AB4" s="112"/>
      <c r="AC4" s="112"/>
    </row>
    <row r="5" spans="1:29" ht="89.25" customHeight="1" x14ac:dyDescent="0.35">
      <c r="A5" s="121" t="s">
        <v>398</v>
      </c>
      <c r="B5" s="143"/>
      <c r="C5" s="144"/>
      <c r="D5" s="143"/>
      <c r="E5" s="144"/>
      <c r="F5" s="139" t="s">
        <v>399</v>
      </c>
      <c r="G5" s="140" t="s">
        <v>400</v>
      </c>
      <c r="H5" s="143"/>
      <c r="I5" s="144"/>
      <c r="J5" s="111"/>
      <c r="K5" s="111"/>
      <c r="L5" s="111"/>
      <c r="M5" s="111"/>
      <c r="N5" s="111"/>
      <c r="O5" s="112"/>
      <c r="P5" s="112"/>
      <c r="Q5" s="112"/>
      <c r="R5" s="112"/>
      <c r="S5" s="112"/>
      <c r="T5" s="112"/>
      <c r="U5" s="112"/>
      <c r="V5" s="112"/>
      <c r="W5" s="112"/>
      <c r="X5" s="112"/>
      <c r="Y5" s="112"/>
      <c r="Z5" s="112"/>
      <c r="AA5" s="112"/>
      <c r="AB5" s="112"/>
      <c r="AC5" s="112"/>
    </row>
    <row r="6" spans="1:29" ht="231.75" customHeight="1" x14ac:dyDescent="0.35">
      <c r="A6" s="121" t="s">
        <v>401</v>
      </c>
      <c r="B6" s="381" t="s">
        <v>585</v>
      </c>
      <c r="C6" s="382"/>
      <c r="D6" s="383" t="s">
        <v>583</v>
      </c>
      <c r="E6" s="384"/>
      <c r="F6" s="321" t="s">
        <v>786</v>
      </c>
      <c r="G6" s="321" t="s">
        <v>787</v>
      </c>
      <c r="H6" s="381" t="s">
        <v>790</v>
      </c>
      <c r="I6" s="382"/>
      <c r="J6" s="111"/>
      <c r="K6" s="111"/>
      <c r="L6" s="111"/>
      <c r="M6" s="111"/>
      <c r="N6" s="111"/>
      <c r="O6" s="112"/>
      <c r="P6" s="112"/>
      <c r="Q6" s="112"/>
      <c r="R6" s="112"/>
      <c r="S6" s="112"/>
      <c r="T6" s="112"/>
      <c r="U6" s="112"/>
      <c r="V6" s="112"/>
      <c r="W6" s="112"/>
      <c r="X6" s="112"/>
      <c r="Y6" s="112"/>
      <c r="Z6" s="112"/>
      <c r="AA6" s="112"/>
      <c r="AB6" s="112"/>
      <c r="AC6" s="112"/>
    </row>
    <row r="7" spans="1:29" ht="100" customHeight="1" x14ac:dyDescent="0.35">
      <c r="A7" s="121" t="s">
        <v>402</v>
      </c>
      <c r="B7" s="139">
        <v>12.09</v>
      </c>
      <c r="C7" s="140">
        <v>10.99</v>
      </c>
      <c r="D7" s="139">
        <v>12.09</v>
      </c>
      <c r="E7" s="140">
        <v>10.99</v>
      </c>
      <c r="F7" s="139" t="s">
        <v>403</v>
      </c>
      <c r="G7" s="140" t="s">
        <v>404</v>
      </c>
      <c r="H7" s="139" t="s">
        <v>405</v>
      </c>
      <c r="I7" s="140" t="s">
        <v>406</v>
      </c>
      <c r="J7" s="111"/>
      <c r="K7" s="111"/>
      <c r="L7" s="111"/>
      <c r="M7" s="111"/>
      <c r="N7" s="111"/>
      <c r="O7" s="112"/>
      <c r="P7" s="112"/>
      <c r="Q7" s="112"/>
      <c r="R7" s="112"/>
      <c r="S7" s="112"/>
      <c r="T7" s="112"/>
      <c r="U7" s="112"/>
      <c r="V7" s="112"/>
      <c r="W7" s="112"/>
      <c r="X7" s="112"/>
      <c r="Y7" s="112"/>
      <c r="Z7" s="112"/>
      <c r="AA7" s="112"/>
      <c r="AB7" s="112"/>
      <c r="AC7" s="112"/>
    </row>
    <row r="8" spans="1:29" ht="100" customHeight="1" x14ac:dyDescent="0.35">
      <c r="A8" s="121" t="s">
        <v>407</v>
      </c>
      <c r="B8" s="139">
        <v>7.7</v>
      </c>
      <c r="C8" s="140">
        <v>7</v>
      </c>
      <c r="D8" s="139">
        <v>7.7</v>
      </c>
      <c r="E8" s="140">
        <v>7</v>
      </c>
      <c r="F8" s="139" t="s">
        <v>408</v>
      </c>
      <c r="G8" s="140" t="s">
        <v>409</v>
      </c>
      <c r="H8" s="139" t="s">
        <v>405</v>
      </c>
      <c r="I8" s="140" t="s">
        <v>406</v>
      </c>
      <c r="J8" s="111"/>
      <c r="K8" s="111"/>
      <c r="L8" s="111"/>
      <c r="M8" s="111"/>
      <c r="N8" s="111"/>
      <c r="O8" s="112"/>
      <c r="P8" s="112"/>
      <c r="Q8" s="112"/>
      <c r="R8" s="112"/>
      <c r="S8" s="112"/>
      <c r="T8" s="112"/>
      <c r="U8" s="112"/>
      <c r="V8" s="112"/>
      <c r="W8" s="112"/>
      <c r="X8" s="112"/>
      <c r="Y8" s="112"/>
      <c r="Z8" s="112"/>
      <c r="AA8" s="112"/>
      <c r="AB8" s="112"/>
      <c r="AC8" s="112"/>
    </row>
    <row r="9" spans="1:29" ht="100" customHeight="1" x14ac:dyDescent="0.35">
      <c r="A9" s="121" t="s">
        <v>410</v>
      </c>
      <c r="B9" s="14">
        <v>7.7</v>
      </c>
      <c r="C9" s="15">
        <v>7</v>
      </c>
      <c r="D9" s="14">
        <v>7.7</v>
      </c>
      <c r="E9" s="15">
        <v>7</v>
      </c>
      <c r="F9" s="14" t="s">
        <v>408</v>
      </c>
      <c r="G9" s="15" t="s">
        <v>409</v>
      </c>
      <c r="H9" s="14" t="s">
        <v>405</v>
      </c>
      <c r="I9" s="15" t="s">
        <v>406</v>
      </c>
      <c r="J9" s="111"/>
      <c r="K9" s="111"/>
      <c r="L9" s="111"/>
      <c r="M9" s="111"/>
      <c r="N9" s="111"/>
      <c r="O9" s="112"/>
      <c r="P9" s="112"/>
      <c r="Q9" s="112"/>
      <c r="R9" s="112"/>
      <c r="S9" s="112"/>
      <c r="T9" s="112"/>
      <c r="U9" s="112"/>
      <c r="V9" s="112"/>
      <c r="W9" s="112"/>
      <c r="X9" s="112"/>
      <c r="Y9" s="112"/>
      <c r="Z9" s="112"/>
      <c r="AA9" s="112"/>
      <c r="AB9" s="112"/>
      <c r="AC9" s="112"/>
    </row>
    <row r="10" spans="1:29" ht="57.75" customHeight="1" x14ac:dyDescent="0.35">
      <c r="A10" s="121" t="s">
        <v>411</v>
      </c>
      <c r="B10" s="141"/>
      <c r="C10" s="142"/>
      <c r="D10" s="141"/>
      <c r="E10" s="142"/>
      <c r="F10" s="385" t="s">
        <v>412</v>
      </c>
      <c r="G10" s="386"/>
      <c r="H10" s="385" t="s">
        <v>791</v>
      </c>
      <c r="I10" s="386"/>
      <c r="J10" s="111"/>
      <c r="K10" s="111"/>
      <c r="L10" s="111"/>
      <c r="M10" s="111"/>
      <c r="N10" s="111"/>
      <c r="O10" s="112"/>
      <c r="P10" s="112"/>
      <c r="Q10" s="112"/>
      <c r="R10" s="112"/>
      <c r="S10" s="112"/>
      <c r="T10" s="112"/>
      <c r="U10" s="112"/>
      <c r="V10" s="112"/>
      <c r="W10" s="112"/>
      <c r="X10" s="112"/>
      <c r="Y10" s="112"/>
      <c r="Z10" s="112"/>
      <c r="AA10" s="112"/>
      <c r="AB10" s="112"/>
      <c r="AC10" s="112"/>
    </row>
    <row r="11" spans="1:29" ht="58.5" customHeight="1" x14ac:dyDescent="0.35">
      <c r="A11" s="121" t="s">
        <v>413</v>
      </c>
      <c r="B11" s="141"/>
      <c r="C11" s="142"/>
      <c r="D11" s="141"/>
      <c r="E11" s="142"/>
      <c r="F11" s="390" t="s">
        <v>414</v>
      </c>
      <c r="G11" s="391"/>
      <c r="H11" s="14">
        <v>0</v>
      </c>
      <c r="I11" s="15">
        <v>0</v>
      </c>
      <c r="J11" s="111"/>
      <c r="K11" s="111"/>
      <c r="L11" s="111"/>
      <c r="M11" s="111"/>
      <c r="N11" s="111"/>
      <c r="O11" s="112"/>
      <c r="P11" s="112"/>
      <c r="Q11" s="112"/>
      <c r="R11" s="112"/>
      <c r="S11" s="112"/>
      <c r="T11" s="112"/>
      <c r="U11" s="112"/>
      <c r="V11" s="112"/>
      <c r="W11" s="112"/>
      <c r="X11" s="112"/>
      <c r="Y11" s="112"/>
      <c r="Z11" s="112"/>
      <c r="AA11" s="112"/>
      <c r="AB11" s="112"/>
      <c r="AC11" s="112"/>
    </row>
    <row r="12" spans="1:29" ht="58.5" customHeight="1" x14ac:dyDescent="0.35">
      <c r="A12" s="121" t="s">
        <v>415</v>
      </c>
      <c r="B12" s="141"/>
      <c r="C12" s="142"/>
      <c r="D12" s="141"/>
      <c r="E12" s="142"/>
      <c r="F12" s="392" t="s">
        <v>416</v>
      </c>
      <c r="G12" s="393"/>
      <c r="H12" s="14">
        <v>0</v>
      </c>
      <c r="I12" s="15">
        <v>0</v>
      </c>
      <c r="J12" s="111"/>
      <c r="K12" s="111"/>
      <c r="L12" s="111"/>
      <c r="M12" s="111"/>
      <c r="N12" s="111"/>
      <c r="O12" s="112"/>
      <c r="P12" s="112"/>
      <c r="Q12" s="112"/>
      <c r="R12" s="112"/>
      <c r="S12" s="112"/>
      <c r="T12" s="112"/>
      <c r="U12" s="112"/>
      <c r="V12" s="112"/>
      <c r="W12" s="112"/>
      <c r="X12" s="112"/>
      <c r="Y12" s="112"/>
      <c r="Z12" s="112"/>
      <c r="AA12" s="112"/>
      <c r="AB12" s="112"/>
      <c r="AC12" s="112"/>
    </row>
    <row r="13" spans="1:29" ht="58.5" customHeight="1" x14ac:dyDescent="0.35">
      <c r="A13" s="121" t="s">
        <v>417</v>
      </c>
      <c r="B13" s="141"/>
      <c r="C13" s="142"/>
      <c r="D13" s="141"/>
      <c r="E13" s="142"/>
      <c r="F13" s="385" t="s">
        <v>418</v>
      </c>
      <c r="G13" s="386"/>
      <c r="H13" s="14" t="s">
        <v>792</v>
      </c>
      <c r="I13" s="142"/>
      <c r="J13" s="111"/>
      <c r="K13" s="111"/>
      <c r="L13" s="111"/>
      <c r="M13" s="111"/>
      <c r="N13" s="111"/>
      <c r="O13" s="112"/>
      <c r="P13" s="112"/>
      <c r="Q13" s="112"/>
      <c r="R13" s="112"/>
      <c r="S13" s="112"/>
      <c r="T13" s="112"/>
      <c r="U13" s="112"/>
      <c r="V13" s="112"/>
      <c r="W13" s="112"/>
      <c r="X13" s="112"/>
      <c r="Y13" s="112"/>
      <c r="Z13" s="112"/>
      <c r="AA13" s="112"/>
      <c r="AB13" s="112"/>
      <c r="AC13" s="112"/>
    </row>
    <row r="14" spans="1:29" ht="279.75" customHeight="1" x14ac:dyDescent="0.35">
      <c r="A14" s="121" t="s">
        <v>419</v>
      </c>
      <c r="B14" s="14" t="s">
        <v>666</v>
      </c>
      <c r="C14" s="142"/>
      <c r="D14" s="16" t="s">
        <v>665</v>
      </c>
      <c r="E14" s="142"/>
      <c r="F14" s="394" t="s">
        <v>668</v>
      </c>
      <c r="G14" s="395"/>
      <c r="H14" s="14" t="s">
        <v>667</v>
      </c>
      <c r="I14" s="15" t="s">
        <v>667</v>
      </c>
      <c r="J14" s="111"/>
      <c r="K14" s="111"/>
      <c r="L14" s="111"/>
      <c r="M14" s="111"/>
      <c r="N14" s="111"/>
      <c r="O14" s="112"/>
      <c r="P14" s="112"/>
      <c r="Q14" s="112"/>
      <c r="R14" s="112"/>
      <c r="S14" s="112"/>
      <c r="T14" s="112"/>
      <c r="U14" s="112"/>
      <c r="V14" s="112"/>
      <c r="W14" s="112"/>
      <c r="X14" s="112"/>
      <c r="Y14" s="112"/>
      <c r="Z14" s="112"/>
      <c r="AA14" s="112"/>
      <c r="AB14" s="112"/>
      <c r="AC14" s="112"/>
    </row>
    <row r="15" spans="1:29" ht="100" customHeight="1" x14ac:dyDescent="0.35">
      <c r="A15" s="121" t="s">
        <v>420</v>
      </c>
      <c r="B15" s="14" t="s">
        <v>421</v>
      </c>
      <c r="C15" s="142"/>
      <c r="D15" s="141"/>
      <c r="E15" s="142"/>
      <c r="F15" s="14" t="s">
        <v>422</v>
      </c>
      <c r="G15" s="15" t="s">
        <v>422</v>
      </c>
      <c r="H15" s="14">
        <v>0</v>
      </c>
      <c r="I15" s="15">
        <v>0</v>
      </c>
      <c r="J15" s="111"/>
      <c r="K15" s="111"/>
      <c r="L15" s="111"/>
      <c r="M15" s="111"/>
      <c r="N15" s="111"/>
      <c r="O15" s="112"/>
      <c r="P15" s="112"/>
      <c r="Q15" s="112"/>
      <c r="R15" s="112"/>
      <c r="S15" s="112"/>
      <c r="T15" s="112"/>
      <c r="U15" s="112"/>
      <c r="V15" s="112"/>
      <c r="W15" s="112"/>
      <c r="X15" s="112"/>
      <c r="Y15" s="112"/>
      <c r="Z15" s="112"/>
      <c r="AA15" s="112"/>
      <c r="AB15" s="112"/>
      <c r="AC15" s="112"/>
    </row>
    <row r="16" spans="1:29" ht="100" customHeight="1" x14ac:dyDescent="0.35">
      <c r="A16" s="121" t="s">
        <v>423</v>
      </c>
      <c r="B16" s="14" t="s">
        <v>421</v>
      </c>
      <c r="C16" s="142"/>
      <c r="D16" s="141"/>
      <c r="E16" s="142"/>
      <c r="F16" s="14" t="s">
        <v>422</v>
      </c>
      <c r="G16" s="15" t="s">
        <v>422</v>
      </c>
      <c r="H16" s="14">
        <v>0</v>
      </c>
      <c r="I16" s="15">
        <v>0</v>
      </c>
      <c r="J16" s="111"/>
      <c r="K16" s="111"/>
      <c r="L16" s="111"/>
      <c r="M16" s="111"/>
      <c r="N16" s="111"/>
      <c r="O16" s="112"/>
      <c r="P16" s="112"/>
      <c r="Q16" s="112"/>
      <c r="R16" s="112"/>
      <c r="S16" s="112"/>
      <c r="T16" s="112"/>
      <c r="U16" s="112"/>
      <c r="V16" s="112"/>
      <c r="W16" s="112"/>
      <c r="X16" s="112"/>
      <c r="Y16" s="112"/>
      <c r="Z16" s="112"/>
      <c r="AA16" s="112"/>
      <c r="AB16" s="112"/>
      <c r="AC16" s="112"/>
    </row>
    <row r="17" spans="1:29" ht="100" customHeight="1" x14ac:dyDescent="0.35">
      <c r="A17" s="121" t="s">
        <v>424</v>
      </c>
      <c r="B17" s="14" t="s">
        <v>421</v>
      </c>
      <c r="C17" s="142"/>
      <c r="D17" s="14" t="s">
        <v>421</v>
      </c>
      <c r="E17" s="15" t="s">
        <v>421</v>
      </c>
      <c r="F17" s="14" t="s">
        <v>422</v>
      </c>
      <c r="G17" s="15" t="s">
        <v>422</v>
      </c>
      <c r="H17" s="14">
        <v>0</v>
      </c>
      <c r="I17" s="15">
        <v>0</v>
      </c>
      <c r="J17" s="111"/>
      <c r="K17" s="111"/>
      <c r="L17" s="111"/>
      <c r="M17" s="111"/>
      <c r="N17" s="111"/>
      <c r="O17" s="112"/>
      <c r="P17" s="112"/>
      <c r="Q17" s="112"/>
      <c r="R17" s="112"/>
      <c r="S17" s="112"/>
      <c r="T17" s="112"/>
      <c r="U17" s="112"/>
      <c r="V17" s="112"/>
      <c r="W17" s="112"/>
      <c r="X17" s="112"/>
      <c r="Y17" s="112"/>
      <c r="Z17" s="112"/>
      <c r="AA17" s="112"/>
      <c r="AB17" s="112"/>
      <c r="AC17" s="112"/>
    </row>
    <row r="18" spans="1:29" ht="100" customHeight="1" x14ac:dyDescent="0.35">
      <c r="A18" s="122" t="s">
        <v>825</v>
      </c>
      <c r="B18" s="141"/>
      <c r="C18" s="142"/>
      <c r="D18" s="145"/>
      <c r="E18" s="142"/>
      <c r="F18" s="145"/>
      <c r="G18" s="142"/>
      <c r="H18" s="84" t="s">
        <v>822</v>
      </c>
      <c r="I18" s="142"/>
      <c r="J18" s="112"/>
      <c r="K18" s="111"/>
      <c r="L18" s="111"/>
      <c r="M18" s="111"/>
      <c r="N18" s="111"/>
      <c r="O18" s="111"/>
      <c r="P18" s="112"/>
      <c r="Q18" s="112"/>
      <c r="R18" s="112"/>
      <c r="S18" s="112"/>
      <c r="T18" s="112"/>
      <c r="U18" s="112"/>
      <c r="V18" s="112"/>
      <c r="W18" s="112"/>
      <c r="X18" s="112"/>
      <c r="Y18" s="112"/>
      <c r="Z18" s="112"/>
      <c r="AA18" s="112"/>
      <c r="AB18" s="112"/>
      <c r="AC18" s="112"/>
    </row>
    <row r="19" spans="1:29" ht="100" customHeight="1" x14ac:dyDescent="0.35">
      <c r="A19" s="122" t="s">
        <v>826</v>
      </c>
      <c r="B19" s="141"/>
      <c r="C19" s="142"/>
      <c r="D19" s="145"/>
      <c r="E19" s="142"/>
      <c r="F19" s="145"/>
      <c r="G19" s="142"/>
      <c r="H19" s="84" t="s">
        <v>823</v>
      </c>
      <c r="I19" s="142"/>
      <c r="J19" s="112"/>
      <c r="K19" s="111"/>
      <c r="L19" s="111"/>
      <c r="M19" s="111"/>
      <c r="N19" s="111"/>
      <c r="O19" s="111"/>
      <c r="P19" s="112"/>
      <c r="Q19" s="112"/>
      <c r="R19" s="112"/>
      <c r="S19" s="112"/>
      <c r="T19" s="112"/>
      <c r="U19" s="112"/>
      <c r="V19" s="112"/>
      <c r="W19" s="112"/>
      <c r="X19" s="112"/>
      <c r="Y19" s="112"/>
      <c r="Z19" s="112"/>
      <c r="AA19" s="112"/>
      <c r="AB19" s="112"/>
      <c r="AC19" s="112"/>
    </row>
    <row r="20" spans="1:29" ht="100" customHeight="1" x14ac:dyDescent="0.35">
      <c r="A20" s="123" t="s">
        <v>827</v>
      </c>
      <c r="B20" s="141"/>
      <c r="C20" s="142"/>
      <c r="D20" s="145"/>
      <c r="E20" s="142"/>
      <c r="F20" s="145"/>
      <c r="G20" s="142"/>
      <c r="H20" s="84" t="s">
        <v>824</v>
      </c>
      <c r="I20" s="142"/>
      <c r="J20" s="112"/>
      <c r="K20" s="111"/>
      <c r="L20" s="111"/>
      <c r="M20" s="111"/>
      <c r="N20" s="111"/>
      <c r="O20" s="111"/>
      <c r="P20" s="112"/>
      <c r="Q20" s="112"/>
      <c r="R20" s="112"/>
      <c r="S20" s="112"/>
      <c r="T20" s="112"/>
      <c r="U20" s="112"/>
      <c r="V20" s="112"/>
      <c r="W20" s="112"/>
      <c r="X20" s="112"/>
      <c r="Y20" s="112"/>
      <c r="Z20" s="112"/>
      <c r="AA20" s="112"/>
      <c r="AB20" s="112"/>
      <c r="AC20" s="112"/>
    </row>
    <row r="21" spans="1:29" ht="166.5" customHeight="1" x14ac:dyDescent="0.35">
      <c r="A21" s="124" t="s">
        <v>586</v>
      </c>
      <c r="B21" s="141"/>
      <c r="C21" s="142"/>
      <c r="D21" s="145"/>
      <c r="E21" s="142"/>
      <c r="F21" s="84" t="s">
        <v>656</v>
      </c>
      <c r="G21" s="142"/>
      <c r="H21" s="16" t="s">
        <v>580</v>
      </c>
      <c r="I21" s="15" t="s">
        <v>581</v>
      </c>
      <c r="J21" s="112"/>
      <c r="K21" s="111"/>
      <c r="L21" s="111"/>
      <c r="M21" s="111"/>
      <c r="N21" s="111"/>
      <c r="O21" s="111"/>
      <c r="P21" s="112"/>
      <c r="Q21" s="112"/>
      <c r="R21" s="112"/>
      <c r="S21" s="112"/>
      <c r="T21" s="112"/>
      <c r="U21" s="112"/>
      <c r="V21" s="112"/>
      <c r="W21" s="112"/>
      <c r="X21" s="112"/>
      <c r="Y21" s="112"/>
      <c r="Z21" s="112"/>
      <c r="AA21" s="112"/>
      <c r="AB21" s="112"/>
      <c r="AC21" s="112"/>
    </row>
    <row r="22" spans="1:29" ht="279.75" customHeight="1" x14ac:dyDescent="0.35">
      <c r="A22" s="124" t="s">
        <v>587</v>
      </c>
      <c r="B22" s="141"/>
      <c r="C22" s="142"/>
      <c r="D22" s="145"/>
      <c r="E22" s="142"/>
      <c r="F22" s="84" t="s">
        <v>657</v>
      </c>
      <c r="G22" s="142"/>
      <c r="H22" s="65" t="s">
        <v>669</v>
      </c>
      <c r="I22" s="142"/>
      <c r="J22" s="112"/>
      <c r="K22" s="111"/>
      <c r="L22" s="111"/>
      <c r="M22" s="111"/>
      <c r="N22" s="111"/>
      <c r="O22" s="111"/>
      <c r="P22" s="112"/>
      <c r="Q22" s="112"/>
      <c r="R22" s="112"/>
      <c r="S22" s="112"/>
      <c r="T22" s="112"/>
      <c r="U22" s="112"/>
      <c r="V22" s="112"/>
      <c r="W22" s="112"/>
      <c r="X22" s="112"/>
      <c r="Y22" s="112"/>
      <c r="Z22" s="112"/>
      <c r="AA22" s="112"/>
      <c r="AB22" s="112"/>
      <c r="AC22" s="112"/>
    </row>
    <row r="23" spans="1:29" ht="395.25" customHeight="1" x14ac:dyDescent="0.35">
      <c r="A23" s="125" t="s">
        <v>600</v>
      </c>
      <c r="B23" s="148"/>
      <c r="C23" s="142"/>
      <c r="D23" s="145"/>
      <c r="E23" s="142"/>
      <c r="F23" s="84" t="s">
        <v>601</v>
      </c>
      <c r="G23" s="142"/>
      <c r="H23" s="145"/>
      <c r="I23" s="142"/>
      <c r="J23" s="112"/>
      <c r="K23" s="111"/>
      <c r="L23" s="111"/>
      <c r="M23" s="111"/>
      <c r="N23" s="111"/>
      <c r="O23" s="111"/>
      <c r="P23" s="112"/>
      <c r="Q23" s="112"/>
      <c r="R23" s="112"/>
      <c r="S23" s="112"/>
      <c r="T23" s="112"/>
      <c r="U23" s="112"/>
      <c r="V23" s="112"/>
      <c r="W23" s="112"/>
      <c r="X23" s="112"/>
      <c r="Y23" s="112"/>
      <c r="Z23" s="112"/>
      <c r="AA23" s="112"/>
      <c r="AB23" s="112"/>
      <c r="AC23" s="112"/>
    </row>
    <row r="24" spans="1:29" ht="233.25" customHeight="1" thickBot="1" x14ac:dyDescent="0.4">
      <c r="A24" s="133" t="s">
        <v>659</v>
      </c>
      <c r="B24" s="149"/>
      <c r="C24" s="146"/>
      <c r="D24" s="147"/>
      <c r="E24" s="146"/>
      <c r="F24" s="134" t="s">
        <v>658</v>
      </c>
      <c r="G24" s="146"/>
      <c r="H24" s="147"/>
      <c r="I24" s="146"/>
      <c r="J24" s="112"/>
      <c r="K24" s="111"/>
      <c r="L24" s="111"/>
      <c r="M24" s="111"/>
      <c r="N24" s="111"/>
      <c r="O24" s="111"/>
      <c r="P24" s="112"/>
      <c r="Q24" s="112"/>
      <c r="R24" s="112"/>
      <c r="S24" s="112"/>
      <c r="T24" s="112"/>
      <c r="U24" s="112"/>
      <c r="V24" s="112"/>
      <c r="W24" s="112"/>
      <c r="X24" s="112"/>
      <c r="Y24" s="112"/>
      <c r="Z24" s="112"/>
      <c r="AA24" s="112"/>
      <c r="AB24" s="112"/>
      <c r="AC24" s="112"/>
    </row>
    <row r="25" spans="1:29" s="132" customFormat="1" ht="100" customHeight="1" thickBot="1" x14ac:dyDescent="0.4">
      <c r="A25" s="127"/>
      <c r="B25" s="128"/>
      <c r="C25" s="128"/>
      <c r="D25" s="129"/>
      <c r="E25" s="128"/>
      <c r="F25" s="129"/>
      <c r="G25" s="128"/>
      <c r="H25" s="129"/>
      <c r="I25" s="128"/>
      <c r="J25" s="130"/>
      <c r="K25" s="131"/>
      <c r="L25" s="131"/>
      <c r="M25" s="131"/>
      <c r="N25" s="131"/>
      <c r="O25" s="131"/>
      <c r="P25" s="130"/>
      <c r="Q25" s="130"/>
      <c r="R25" s="130"/>
      <c r="S25" s="130"/>
      <c r="T25" s="130"/>
      <c r="U25" s="130"/>
      <c r="V25" s="130"/>
      <c r="W25" s="130"/>
      <c r="X25" s="130"/>
      <c r="Y25" s="130"/>
      <c r="Z25" s="130"/>
      <c r="AA25" s="130"/>
      <c r="AB25" s="130"/>
      <c r="AC25" s="130"/>
    </row>
    <row r="26" spans="1:29" ht="141.75" customHeight="1" thickBot="1" x14ac:dyDescent="0.4">
      <c r="A26" s="154" t="s">
        <v>663</v>
      </c>
      <c r="B26" s="150" t="s">
        <v>811</v>
      </c>
      <c r="C26" s="151" t="s">
        <v>811</v>
      </c>
      <c r="D26" s="152" t="s">
        <v>813</v>
      </c>
      <c r="E26" s="153" t="s">
        <v>813</v>
      </c>
      <c r="F26" s="152" t="s">
        <v>23</v>
      </c>
      <c r="G26" s="153" t="s">
        <v>23</v>
      </c>
      <c r="H26" s="152" t="s">
        <v>789</v>
      </c>
      <c r="I26" s="153" t="s">
        <v>789</v>
      </c>
      <c r="J26" s="113"/>
      <c r="K26" s="111"/>
      <c r="L26" s="111"/>
      <c r="M26" s="111"/>
      <c r="N26" s="111"/>
      <c r="O26" s="111"/>
      <c r="P26" s="112"/>
      <c r="Q26" s="112"/>
      <c r="R26" s="112"/>
      <c r="S26" s="112"/>
      <c r="T26" s="112"/>
      <c r="U26" s="112"/>
      <c r="V26" s="112"/>
      <c r="W26" s="112"/>
      <c r="X26" s="112"/>
      <c r="Y26" s="112"/>
      <c r="Z26" s="112"/>
      <c r="AA26" s="112"/>
      <c r="AB26" s="112"/>
      <c r="AC26" s="112"/>
    </row>
    <row r="27" spans="1:29" ht="31.5" thickBot="1" x14ac:dyDescent="0.4">
      <c r="A27" s="155" t="s">
        <v>425</v>
      </c>
      <c r="B27" s="158" t="s">
        <v>426</v>
      </c>
      <c r="C27" s="159" t="s">
        <v>427</v>
      </c>
      <c r="D27" s="158" t="s">
        <v>426</v>
      </c>
      <c r="E27" s="159" t="s">
        <v>427</v>
      </c>
      <c r="F27" s="158" t="s">
        <v>426</v>
      </c>
      <c r="G27" s="159" t="s">
        <v>427</v>
      </c>
      <c r="H27" s="158" t="s">
        <v>426</v>
      </c>
      <c r="I27" s="159" t="s">
        <v>427</v>
      </c>
      <c r="J27" s="114"/>
      <c r="K27" s="115"/>
      <c r="L27" s="115"/>
      <c r="M27" s="115"/>
      <c r="N27" s="115"/>
      <c r="O27" s="115"/>
      <c r="P27" s="115"/>
      <c r="Q27" s="115"/>
      <c r="R27" s="115"/>
      <c r="S27" s="115"/>
      <c r="T27" s="115"/>
      <c r="U27" s="115"/>
      <c r="V27" s="115"/>
      <c r="W27" s="115"/>
      <c r="X27" s="115"/>
      <c r="Y27" s="115"/>
      <c r="Z27" s="115"/>
      <c r="AA27" s="115"/>
      <c r="AB27" s="115"/>
      <c r="AC27" s="115"/>
    </row>
    <row r="28" spans="1:29" ht="50.15" customHeight="1" x14ac:dyDescent="0.35">
      <c r="A28" s="156" t="s">
        <v>428</v>
      </c>
      <c r="B28" s="20">
        <v>550</v>
      </c>
      <c r="C28" s="21">
        <v>500</v>
      </c>
      <c r="D28" s="20">
        <v>850</v>
      </c>
      <c r="E28" s="22">
        <f t="shared" ref="E28:E41" si="0">D28/1.1</f>
        <v>772.72727272727263</v>
      </c>
      <c r="F28" s="398" t="s">
        <v>429</v>
      </c>
      <c r="G28" s="399"/>
      <c r="H28" s="20">
        <v>660</v>
      </c>
      <c r="I28" s="22">
        <v>600</v>
      </c>
      <c r="J28" s="113"/>
      <c r="K28" s="111"/>
      <c r="L28" s="111"/>
      <c r="M28" s="111"/>
      <c r="N28" s="111"/>
      <c r="O28" s="111"/>
      <c r="P28" s="112"/>
      <c r="Q28" s="112"/>
      <c r="R28" s="112"/>
      <c r="S28" s="112"/>
      <c r="T28" s="112"/>
      <c r="U28" s="112"/>
      <c r="V28" s="112"/>
      <c r="W28" s="112"/>
      <c r="X28" s="112"/>
      <c r="Y28" s="112"/>
      <c r="Z28" s="112"/>
      <c r="AA28" s="112"/>
      <c r="AB28" s="112"/>
      <c r="AC28" s="112"/>
    </row>
    <row r="29" spans="1:29" ht="50.15" customHeight="1" thickBot="1" x14ac:dyDescent="0.4">
      <c r="A29" s="157" t="s">
        <v>430</v>
      </c>
      <c r="B29" s="17">
        <v>550</v>
      </c>
      <c r="C29" s="23">
        <v>500</v>
      </c>
      <c r="D29" s="17">
        <v>850</v>
      </c>
      <c r="E29" s="18">
        <f t="shared" si="0"/>
        <v>772.72727272727263</v>
      </c>
      <c r="F29" s="387" t="s">
        <v>429</v>
      </c>
      <c r="G29" s="388"/>
      <c r="H29" s="17">
        <v>660</v>
      </c>
      <c r="I29" s="18">
        <v>600</v>
      </c>
      <c r="J29" s="113"/>
      <c r="K29" s="111"/>
      <c r="L29" s="111"/>
      <c r="M29" s="111"/>
      <c r="N29" s="111"/>
      <c r="O29" s="111"/>
      <c r="P29" s="112"/>
      <c r="Q29" s="112"/>
      <c r="R29" s="112"/>
      <c r="S29" s="112"/>
      <c r="T29" s="112"/>
      <c r="U29" s="112"/>
      <c r="V29" s="112"/>
      <c r="W29" s="112"/>
      <c r="X29" s="112"/>
      <c r="Y29" s="112"/>
      <c r="Z29" s="112"/>
      <c r="AA29" s="112"/>
      <c r="AB29" s="112"/>
      <c r="AC29" s="112"/>
    </row>
    <row r="30" spans="1:29" ht="50.15" customHeight="1" x14ac:dyDescent="0.35">
      <c r="A30" s="156" t="s">
        <v>431</v>
      </c>
      <c r="B30" s="20">
        <v>110</v>
      </c>
      <c r="C30" s="21">
        <v>100</v>
      </c>
      <c r="D30" s="20">
        <v>175</v>
      </c>
      <c r="E30" s="22">
        <f t="shared" si="0"/>
        <v>159.09090909090907</v>
      </c>
      <c r="F30" s="20">
        <v>220</v>
      </c>
      <c r="G30" s="22">
        <v>200</v>
      </c>
      <c r="H30" s="20">
        <v>110</v>
      </c>
      <c r="I30" s="22">
        <v>100</v>
      </c>
      <c r="J30" s="113"/>
      <c r="K30" s="111"/>
      <c r="L30" s="111"/>
      <c r="M30" s="111"/>
      <c r="N30" s="111"/>
      <c r="O30" s="111"/>
      <c r="P30" s="112"/>
      <c r="Q30" s="112"/>
      <c r="R30" s="112"/>
      <c r="S30" s="112"/>
      <c r="T30" s="112"/>
      <c r="U30" s="112"/>
      <c r="V30" s="112"/>
      <c r="W30" s="112"/>
      <c r="X30" s="112"/>
      <c r="Y30" s="112"/>
      <c r="Z30" s="112"/>
      <c r="AA30" s="112"/>
      <c r="AB30" s="112"/>
      <c r="AC30" s="112"/>
    </row>
    <row r="31" spans="1:29" ht="50.15" customHeight="1" thickBot="1" x14ac:dyDescent="0.4">
      <c r="A31" s="157" t="s">
        <v>432</v>
      </c>
      <c r="B31" s="17">
        <v>110</v>
      </c>
      <c r="C31" s="23">
        <v>100</v>
      </c>
      <c r="D31" s="17">
        <v>175</v>
      </c>
      <c r="E31" s="18">
        <f t="shared" si="0"/>
        <v>159.09090909090907</v>
      </c>
      <c r="F31" s="17">
        <v>220</v>
      </c>
      <c r="G31" s="18">
        <v>200</v>
      </c>
      <c r="H31" s="17">
        <v>110</v>
      </c>
      <c r="I31" s="18">
        <v>100</v>
      </c>
      <c r="J31" s="113"/>
      <c r="K31" s="111"/>
      <c r="L31" s="111"/>
      <c r="M31" s="111"/>
      <c r="N31" s="111"/>
      <c r="O31" s="111"/>
      <c r="P31" s="112"/>
      <c r="Q31" s="112"/>
      <c r="R31" s="112"/>
      <c r="S31" s="112"/>
      <c r="T31" s="112"/>
      <c r="U31" s="112"/>
      <c r="V31" s="112"/>
      <c r="W31" s="112"/>
      <c r="X31" s="112"/>
      <c r="Y31" s="112"/>
      <c r="Z31" s="112"/>
      <c r="AA31" s="112"/>
      <c r="AB31" s="112"/>
      <c r="AC31" s="112"/>
    </row>
    <row r="32" spans="1:29" ht="50.15" customHeight="1" x14ac:dyDescent="0.35">
      <c r="A32" s="156" t="s">
        <v>433</v>
      </c>
      <c r="B32" s="20">
        <v>220</v>
      </c>
      <c r="C32" s="21">
        <v>200</v>
      </c>
      <c r="D32" s="20">
        <v>350</v>
      </c>
      <c r="E32" s="22">
        <f t="shared" si="0"/>
        <v>318.18181818181813</v>
      </c>
      <c r="F32" s="398" t="s">
        <v>429</v>
      </c>
      <c r="G32" s="399"/>
      <c r="H32" s="20" t="s">
        <v>421</v>
      </c>
      <c r="I32" s="22" t="s">
        <v>421</v>
      </c>
      <c r="J32" s="113"/>
      <c r="K32" s="111"/>
      <c r="L32" s="111"/>
      <c r="M32" s="111"/>
      <c r="N32" s="111"/>
      <c r="O32" s="111"/>
      <c r="P32" s="112"/>
      <c r="Q32" s="112"/>
      <c r="R32" s="112"/>
      <c r="S32" s="112"/>
      <c r="T32" s="112"/>
      <c r="U32" s="112"/>
      <c r="V32" s="112"/>
      <c r="W32" s="112"/>
      <c r="X32" s="112"/>
      <c r="Y32" s="112"/>
      <c r="Z32" s="112"/>
      <c r="AA32" s="112"/>
      <c r="AB32" s="112"/>
      <c r="AC32" s="112"/>
    </row>
    <row r="33" spans="1:29" ht="50.15" customHeight="1" thickBot="1" x14ac:dyDescent="0.4">
      <c r="A33" s="157" t="s">
        <v>434</v>
      </c>
      <c r="B33" s="17">
        <v>220</v>
      </c>
      <c r="C33" s="23">
        <v>200</v>
      </c>
      <c r="D33" s="17">
        <v>350</v>
      </c>
      <c r="E33" s="18">
        <f t="shared" si="0"/>
        <v>318.18181818181813</v>
      </c>
      <c r="F33" s="400" t="s">
        <v>599</v>
      </c>
      <c r="G33" s="401"/>
      <c r="H33" s="17" t="s">
        <v>421</v>
      </c>
      <c r="I33" s="18" t="s">
        <v>421</v>
      </c>
      <c r="J33" s="113"/>
      <c r="K33" s="111"/>
      <c r="L33" s="111"/>
      <c r="M33" s="111"/>
      <c r="N33" s="111"/>
      <c r="O33" s="111"/>
      <c r="P33" s="112"/>
      <c r="Q33" s="112"/>
      <c r="R33" s="112"/>
      <c r="S33" s="112"/>
      <c r="T33" s="112"/>
      <c r="U33" s="112"/>
      <c r="V33" s="112"/>
      <c r="W33" s="112"/>
      <c r="X33" s="112"/>
      <c r="Y33" s="112"/>
      <c r="Z33" s="112"/>
      <c r="AA33" s="112"/>
      <c r="AB33" s="112"/>
      <c r="AC33" s="112"/>
    </row>
    <row r="34" spans="1:29" ht="50.15" customHeight="1" x14ac:dyDescent="0.35">
      <c r="A34" s="156" t="s">
        <v>435</v>
      </c>
      <c r="B34" s="20">
        <v>220</v>
      </c>
      <c r="C34" s="21">
        <v>200</v>
      </c>
      <c r="D34" s="20">
        <v>210</v>
      </c>
      <c r="E34" s="22">
        <f t="shared" si="0"/>
        <v>190.90909090909091</v>
      </c>
      <c r="F34" s="20">
        <v>220</v>
      </c>
      <c r="G34" s="22">
        <v>200</v>
      </c>
      <c r="H34" s="24">
        <v>275</v>
      </c>
      <c r="I34" s="22">
        <v>250</v>
      </c>
      <c r="J34" s="113"/>
      <c r="K34" s="111"/>
      <c r="L34" s="111"/>
      <c r="M34" s="111"/>
      <c r="N34" s="111"/>
      <c r="O34" s="111"/>
      <c r="P34" s="112"/>
      <c r="Q34" s="112"/>
      <c r="R34" s="112"/>
      <c r="S34" s="112"/>
      <c r="T34" s="112"/>
      <c r="U34" s="112"/>
      <c r="V34" s="112"/>
      <c r="W34" s="112"/>
      <c r="X34" s="112"/>
      <c r="Y34" s="112"/>
      <c r="Z34" s="112"/>
      <c r="AA34" s="112"/>
      <c r="AB34" s="112"/>
      <c r="AC34" s="112"/>
    </row>
    <row r="35" spans="1:29" ht="50.15" customHeight="1" thickBot="1" x14ac:dyDescent="0.4">
      <c r="A35" s="157" t="s">
        <v>436</v>
      </c>
      <c r="B35" s="17">
        <v>220</v>
      </c>
      <c r="C35" s="23">
        <v>200</v>
      </c>
      <c r="D35" s="17">
        <v>210</v>
      </c>
      <c r="E35" s="18">
        <f t="shared" si="0"/>
        <v>190.90909090909091</v>
      </c>
      <c r="F35" s="17">
        <v>220</v>
      </c>
      <c r="G35" s="18">
        <v>200</v>
      </c>
      <c r="H35" s="17">
        <v>275</v>
      </c>
      <c r="I35" s="18">
        <v>250</v>
      </c>
      <c r="J35" s="113"/>
      <c r="K35" s="111"/>
      <c r="L35" s="111"/>
      <c r="M35" s="111"/>
      <c r="N35" s="111"/>
      <c r="O35" s="111"/>
      <c r="P35" s="112"/>
      <c r="Q35" s="112"/>
      <c r="R35" s="112"/>
      <c r="S35" s="112"/>
      <c r="T35" s="112"/>
      <c r="U35" s="112"/>
      <c r="V35" s="112"/>
      <c r="W35" s="112"/>
      <c r="X35" s="112"/>
      <c r="Y35" s="112"/>
      <c r="Z35" s="112"/>
      <c r="AA35" s="112"/>
      <c r="AB35" s="112"/>
      <c r="AC35" s="112"/>
    </row>
    <row r="36" spans="1:29" ht="50.15" customHeight="1" x14ac:dyDescent="0.35">
      <c r="A36" s="156" t="s">
        <v>437</v>
      </c>
      <c r="B36" s="20">
        <v>330</v>
      </c>
      <c r="C36" s="21">
        <v>300</v>
      </c>
      <c r="D36" s="20">
        <v>350</v>
      </c>
      <c r="E36" s="22">
        <f t="shared" si="0"/>
        <v>318.18181818181813</v>
      </c>
      <c r="F36" s="20">
        <v>330</v>
      </c>
      <c r="G36" s="22">
        <v>300</v>
      </c>
      <c r="H36" s="20">
        <v>330</v>
      </c>
      <c r="I36" s="22">
        <v>300</v>
      </c>
      <c r="J36" s="113"/>
      <c r="K36" s="111"/>
      <c r="L36" s="111"/>
      <c r="M36" s="111"/>
      <c r="N36" s="111"/>
      <c r="O36" s="111"/>
      <c r="P36" s="112"/>
      <c r="Q36" s="112"/>
      <c r="R36" s="112"/>
      <c r="S36" s="112"/>
      <c r="T36" s="112"/>
      <c r="U36" s="112"/>
      <c r="V36" s="112"/>
      <c r="W36" s="112"/>
      <c r="X36" s="112"/>
      <c r="Y36" s="112"/>
      <c r="Z36" s="112"/>
      <c r="AA36" s="112"/>
      <c r="AB36" s="112"/>
      <c r="AC36" s="112"/>
    </row>
    <row r="37" spans="1:29" ht="50.15" customHeight="1" thickBot="1" x14ac:dyDescent="0.4">
      <c r="A37" s="157" t="s">
        <v>438</v>
      </c>
      <c r="B37" s="17">
        <v>330</v>
      </c>
      <c r="C37" s="23">
        <v>300</v>
      </c>
      <c r="D37" s="17">
        <v>350</v>
      </c>
      <c r="E37" s="18">
        <f t="shared" si="0"/>
        <v>318.18181818181813</v>
      </c>
      <c r="F37" s="17">
        <v>330</v>
      </c>
      <c r="G37" s="18">
        <v>300</v>
      </c>
      <c r="H37" s="17">
        <v>330</v>
      </c>
      <c r="I37" s="18">
        <v>300</v>
      </c>
      <c r="J37" s="113"/>
      <c r="K37" s="111"/>
      <c r="L37" s="111"/>
      <c r="M37" s="111"/>
      <c r="N37" s="111"/>
      <c r="O37" s="111"/>
      <c r="P37" s="112"/>
      <c r="Q37" s="112"/>
      <c r="R37" s="112"/>
      <c r="S37" s="112"/>
      <c r="T37" s="112"/>
      <c r="U37" s="112"/>
      <c r="V37" s="112"/>
      <c r="W37" s="112"/>
      <c r="X37" s="112"/>
      <c r="Y37" s="112"/>
      <c r="Z37" s="112"/>
      <c r="AA37" s="112"/>
      <c r="AB37" s="112"/>
      <c r="AC37" s="112"/>
    </row>
    <row r="38" spans="1:29" ht="50.15" customHeight="1" x14ac:dyDescent="0.35">
      <c r="A38" s="156" t="s">
        <v>439</v>
      </c>
      <c r="B38" s="20">
        <v>110</v>
      </c>
      <c r="C38" s="21">
        <v>100</v>
      </c>
      <c r="D38" s="20">
        <v>200</v>
      </c>
      <c r="E38" s="22">
        <f t="shared" si="0"/>
        <v>181.81818181818181</v>
      </c>
      <c r="F38" s="398" t="s">
        <v>440</v>
      </c>
      <c r="G38" s="399"/>
      <c r="H38" s="20">
        <v>330</v>
      </c>
      <c r="I38" s="22">
        <v>300</v>
      </c>
      <c r="J38" s="113"/>
      <c r="K38" s="111"/>
      <c r="L38" s="111"/>
      <c r="M38" s="111"/>
      <c r="N38" s="111"/>
      <c r="O38" s="111"/>
      <c r="P38" s="112"/>
      <c r="Q38" s="112"/>
      <c r="R38" s="112"/>
      <c r="S38" s="112"/>
      <c r="T38" s="112"/>
      <c r="U38" s="112"/>
      <c r="V38" s="112"/>
      <c r="W38" s="112"/>
      <c r="X38" s="112"/>
      <c r="Y38" s="112"/>
      <c r="Z38" s="112"/>
      <c r="AA38" s="112"/>
      <c r="AB38" s="112"/>
      <c r="AC38" s="112"/>
    </row>
    <row r="39" spans="1:29" ht="50.15" customHeight="1" thickBot="1" x14ac:dyDescent="0.4">
      <c r="A39" s="157" t="s">
        <v>441</v>
      </c>
      <c r="B39" s="17">
        <v>110</v>
      </c>
      <c r="C39" s="23">
        <v>100</v>
      </c>
      <c r="D39" s="17">
        <v>200</v>
      </c>
      <c r="E39" s="18">
        <f t="shared" si="0"/>
        <v>181.81818181818181</v>
      </c>
      <c r="F39" s="387" t="s">
        <v>440</v>
      </c>
      <c r="G39" s="388"/>
      <c r="H39" s="17">
        <v>330</v>
      </c>
      <c r="I39" s="18">
        <v>300</v>
      </c>
      <c r="J39" s="113"/>
      <c r="K39" s="111"/>
      <c r="L39" s="111"/>
      <c r="M39" s="111"/>
      <c r="N39" s="111"/>
      <c r="O39" s="111"/>
      <c r="P39" s="112"/>
      <c r="Q39" s="112"/>
      <c r="R39" s="112"/>
      <c r="S39" s="112"/>
      <c r="T39" s="112"/>
      <c r="U39" s="112"/>
      <c r="V39" s="112"/>
      <c r="W39" s="112"/>
      <c r="X39" s="112"/>
      <c r="Y39" s="112"/>
      <c r="Z39" s="112"/>
      <c r="AA39" s="112"/>
      <c r="AB39" s="112"/>
      <c r="AC39" s="112"/>
    </row>
    <row r="40" spans="1:29" ht="50.15" customHeight="1" x14ac:dyDescent="0.35">
      <c r="A40" s="156" t="s">
        <v>442</v>
      </c>
      <c r="B40" s="20" t="s">
        <v>443</v>
      </c>
      <c r="C40" s="21" t="s">
        <v>443</v>
      </c>
      <c r="D40" s="20">
        <v>82.5</v>
      </c>
      <c r="E40" s="22">
        <f t="shared" si="0"/>
        <v>75</v>
      </c>
      <c r="F40" s="20">
        <v>55</v>
      </c>
      <c r="G40" s="22">
        <v>50</v>
      </c>
      <c r="H40" s="20" t="s">
        <v>421</v>
      </c>
      <c r="I40" s="22" t="s">
        <v>421</v>
      </c>
      <c r="J40" s="113"/>
      <c r="K40" s="111"/>
      <c r="L40" s="111"/>
      <c r="M40" s="111"/>
      <c r="N40" s="111"/>
      <c r="O40" s="111"/>
      <c r="P40" s="112"/>
      <c r="Q40" s="112"/>
      <c r="R40" s="112"/>
      <c r="S40" s="112"/>
      <c r="T40" s="112"/>
      <c r="U40" s="112"/>
      <c r="V40" s="112"/>
      <c r="W40" s="112"/>
      <c r="X40" s="112"/>
      <c r="Y40" s="112"/>
      <c r="Z40" s="112"/>
      <c r="AA40" s="112"/>
      <c r="AB40" s="112"/>
      <c r="AC40" s="112"/>
    </row>
    <row r="41" spans="1:29" ht="50.15" customHeight="1" x14ac:dyDescent="0.35">
      <c r="A41" s="157" t="s">
        <v>444</v>
      </c>
      <c r="B41" s="17" t="s">
        <v>443</v>
      </c>
      <c r="C41" s="23" t="s">
        <v>443</v>
      </c>
      <c r="D41" s="17">
        <v>82.5</v>
      </c>
      <c r="E41" s="18">
        <f t="shared" si="0"/>
        <v>75</v>
      </c>
      <c r="F41" s="17">
        <v>55</v>
      </c>
      <c r="G41" s="18">
        <v>50</v>
      </c>
      <c r="H41" s="17" t="s">
        <v>421</v>
      </c>
      <c r="I41" s="18" t="s">
        <v>421</v>
      </c>
      <c r="J41" s="113"/>
      <c r="K41" s="111"/>
      <c r="L41" s="111"/>
      <c r="M41" s="111"/>
      <c r="N41" s="111"/>
      <c r="O41" s="111"/>
      <c r="P41" s="112"/>
      <c r="Q41" s="112"/>
      <c r="R41" s="112"/>
      <c r="S41" s="112"/>
      <c r="T41" s="112"/>
      <c r="U41" s="112"/>
      <c r="V41" s="112"/>
      <c r="W41" s="112"/>
      <c r="X41" s="112"/>
      <c r="Y41" s="112"/>
      <c r="Z41" s="112"/>
      <c r="AA41" s="112"/>
      <c r="AB41" s="112"/>
      <c r="AC41" s="112"/>
    </row>
    <row r="42" spans="1:29" ht="50.15" customHeight="1" thickBot="1" x14ac:dyDescent="0.4">
      <c r="A42" s="161" t="s">
        <v>445</v>
      </c>
      <c r="B42" s="26" t="s">
        <v>443</v>
      </c>
      <c r="C42" s="27" t="s">
        <v>443</v>
      </c>
      <c r="D42" s="26" t="s">
        <v>421</v>
      </c>
      <c r="E42" s="27" t="s">
        <v>421</v>
      </c>
      <c r="F42" s="396" t="s">
        <v>446</v>
      </c>
      <c r="G42" s="397"/>
      <c r="H42" s="26" t="s">
        <v>421</v>
      </c>
      <c r="I42" s="28" t="s">
        <v>421</v>
      </c>
      <c r="J42" s="113"/>
      <c r="K42" s="111"/>
      <c r="L42" s="111"/>
      <c r="M42" s="111"/>
      <c r="N42" s="111"/>
      <c r="O42" s="111"/>
      <c r="P42" s="112"/>
      <c r="Q42" s="112"/>
      <c r="R42" s="112"/>
      <c r="S42" s="112"/>
      <c r="T42" s="112"/>
      <c r="U42" s="112"/>
      <c r="V42" s="112"/>
      <c r="W42" s="112"/>
      <c r="X42" s="112"/>
      <c r="Y42" s="112"/>
      <c r="Z42" s="112"/>
      <c r="AA42" s="112"/>
      <c r="AB42" s="112"/>
      <c r="AC42" s="112"/>
    </row>
    <row r="43" spans="1:29" s="132" customFormat="1" ht="50.15" customHeight="1" thickBot="1" x14ac:dyDescent="0.4">
      <c r="A43" s="160"/>
      <c r="B43" s="128"/>
      <c r="C43" s="128"/>
      <c r="D43" s="128"/>
      <c r="E43" s="128"/>
      <c r="F43" s="128"/>
      <c r="G43" s="128"/>
      <c r="H43" s="128"/>
      <c r="I43" s="128"/>
      <c r="J43" s="129"/>
      <c r="K43" s="131"/>
      <c r="L43" s="131"/>
      <c r="M43" s="131"/>
      <c r="N43" s="131"/>
      <c r="O43" s="131"/>
      <c r="P43" s="130"/>
      <c r="Q43" s="130"/>
      <c r="R43" s="130"/>
      <c r="S43" s="130"/>
      <c r="T43" s="130"/>
      <c r="U43" s="130"/>
      <c r="V43" s="130"/>
      <c r="W43" s="130"/>
      <c r="X43" s="130"/>
      <c r="Y43" s="130"/>
      <c r="Z43" s="130"/>
      <c r="AA43" s="130"/>
      <c r="AB43" s="130"/>
      <c r="AC43" s="130"/>
    </row>
    <row r="44" spans="1:29" ht="62.5" thickBot="1" x14ac:dyDescent="0.4">
      <c r="A44" s="163"/>
      <c r="B44" s="301" t="s">
        <v>811</v>
      </c>
      <c r="C44" s="302" t="s">
        <v>811</v>
      </c>
      <c r="D44" s="303" t="s">
        <v>811</v>
      </c>
      <c r="E44" s="303" t="s">
        <v>811</v>
      </c>
      <c r="F44" s="303" t="s">
        <v>811</v>
      </c>
      <c r="G44" s="304" t="s">
        <v>811</v>
      </c>
      <c r="H44" s="305" t="s">
        <v>813</v>
      </c>
      <c r="I44" s="303" t="s">
        <v>813</v>
      </c>
      <c r="J44" s="306" t="s">
        <v>813</v>
      </c>
      <c r="K44" s="306" t="s">
        <v>813</v>
      </c>
      <c r="L44" s="306" t="s">
        <v>813</v>
      </c>
      <c r="M44" s="307" t="s">
        <v>813</v>
      </c>
      <c r="N44" s="308" t="s">
        <v>23</v>
      </c>
      <c r="O44" s="306" t="s">
        <v>23</v>
      </c>
      <c r="P44" s="306" t="s">
        <v>23</v>
      </c>
      <c r="Q44" s="306" t="s">
        <v>23</v>
      </c>
      <c r="R44" s="306" t="s">
        <v>23</v>
      </c>
      <c r="S44" s="309" t="s">
        <v>23</v>
      </c>
      <c r="T44" s="292" t="s">
        <v>789</v>
      </c>
      <c r="U44" s="290" t="s">
        <v>789</v>
      </c>
      <c r="V44" s="290" t="s">
        <v>789</v>
      </c>
      <c r="W44" s="290" t="s">
        <v>789</v>
      </c>
      <c r="X44" s="290" t="s">
        <v>789</v>
      </c>
      <c r="Y44" s="290" t="s">
        <v>789</v>
      </c>
      <c r="Z44" s="112"/>
      <c r="AA44" s="112"/>
      <c r="AB44" s="112"/>
      <c r="AC44" s="112"/>
    </row>
    <row r="45" spans="1:29" ht="47" thickBot="1" x14ac:dyDescent="0.4">
      <c r="A45" s="164" t="s">
        <v>447</v>
      </c>
      <c r="B45" s="103" t="s">
        <v>448</v>
      </c>
      <c r="C45" s="168" t="s">
        <v>449</v>
      </c>
      <c r="D45" s="168" t="s">
        <v>450</v>
      </c>
      <c r="E45" s="168" t="s">
        <v>451</v>
      </c>
      <c r="F45" s="168" t="s">
        <v>452</v>
      </c>
      <c r="G45" s="104" t="s">
        <v>453</v>
      </c>
      <c r="H45" s="103" t="s">
        <v>448</v>
      </c>
      <c r="I45" s="168" t="s">
        <v>449</v>
      </c>
      <c r="J45" s="168" t="s">
        <v>450</v>
      </c>
      <c r="K45" s="168" t="s">
        <v>451</v>
      </c>
      <c r="L45" s="168" t="s">
        <v>452</v>
      </c>
      <c r="M45" s="104" t="s">
        <v>453</v>
      </c>
      <c r="N45" s="103" t="s">
        <v>448</v>
      </c>
      <c r="O45" s="168" t="s">
        <v>449</v>
      </c>
      <c r="P45" s="168" t="s">
        <v>450</v>
      </c>
      <c r="Q45" s="168" t="s">
        <v>451</v>
      </c>
      <c r="R45" s="168" t="s">
        <v>452</v>
      </c>
      <c r="S45" s="169" t="s">
        <v>453</v>
      </c>
      <c r="T45" s="170" t="s">
        <v>448</v>
      </c>
      <c r="U45" s="171" t="s">
        <v>449</v>
      </c>
      <c r="V45" s="171" t="s">
        <v>450</v>
      </c>
      <c r="W45" s="171" t="s">
        <v>451</v>
      </c>
      <c r="X45" s="171" t="s">
        <v>452</v>
      </c>
      <c r="Y45" s="172" t="s">
        <v>453</v>
      </c>
      <c r="Z45" s="111"/>
      <c r="AA45" s="111"/>
      <c r="AB45" s="111"/>
      <c r="AC45" s="111"/>
    </row>
    <row r="46" spans="1:29" ht="15.5" x14ac:dyDescent="0.35">
      <c r="A46" s="165" t="s">
        <v>454</v>
      </c>
      <c r="B46" s="173">
        <v>82.5</v>
      </c>
      <c r="C46" s="174">
        <v>75</v>
      </c>
      <c r="D46" s="174">
        <v>82.5</v>
      </c>
      <c r="E46" s="174">
        <v>75</v>
      </c>
      <c r="F46" s="174">
        <v>82.5</v>
      </c>
      <c r="G46" s="175">
        <v>75</v>
      </c>
      <c r="H46" s="173">
        <v>75</v>
      </c>
      <c r="I46" s="176">
        <v>68.180000000000007</v>
      </c>
      <c r="J46" s="177">
        <v>75</v>
      </c>
      <c r="K46" s="177">
        <v>68.180000000000007</v>
      </c>
      <c r="L46" s="177">
        <v>75</v>
      </c>
      <c r="M46" s="178">
        <v>68.180000000000007</v>
      </c>
      <c r="N46" s="179">
        <v>115.5</v>
      </c>
      <c r="O46" s="180">
        <v>105</v>
      </c>
      <c r="P46" s="180">
        <v>115.5</v>
      </c>
      <c r="Q46" s="180">
        <v>105</v>
      </c>
      <c r="R46" s="180">
        <v>115.5</v>
      </c>
      <c r="S46" s="181">
        <v>105</v>
      </c>
      <c r="T46" s="182">
        <v>55</v>
      </c>
      <c r="U46" s="183">
        <v>50</v>
      </c>
      <c r="V46" s="183">
        <v>55</v>
      </c>
      <c r="W46" s="183">
        <v>50</v>
      </c>
      <c r="X46" s="183">
        <v>110</v>
      </c>
      <c r="Y46" s="184">
        <v>100</v>
      </c>
      <c r="Z46" s="112"/>
      <c r="AA46" s="112"/>
      <c r="AB46" s="112"/>
      <c r="AC46" s="112"/>
    </row>
    <row r="47" spans="1:29" ht="15.5" x14ac:dyDescent="0.35">
      <c r="A47" s="166" t="s">
        <v>455</v>
      </c>
      <c r="B47" s="126">
        <v>82.5</v>
      </c>
      <c r="C47" s="185">
        <v>75</v>
      </c>
      <c r="D47" s="185">
        <v>82.5</v>
      </c>
      <c r="E47" s="185">
        <v>75</v>
      </c>
      <c r="F47" s="185">
        <v>82.5</v>
      </c>
      <c r="G47" s="186">
        <v>75</v>
      </c>
      <c r="H47" s="126">
        <v>95</v>
      </c>
      <c r="I47" s="187">
        <v>86.36</v>
      </c>
      <c r="J47" s="188">
        <v>95</v>
      </c>
      <c r="K47" s="189">
        <v>86.36</v>
      </c>
      <c r="L47" s="190">
        <v>95</v>
      </c>
      <c r="M47" s="191">
        <v>86.36</v>
      </c>
      <c r="N47" s="192">
        <v>115.5</v>
      </c>
      <c r="O47" s="193">
        <v>105</v>
      </c>
      <c r="P47" s="193">
        <v>115.5</v>
      </c>
      <c r="Q47" s="193">
        <v>105</v>
      </c>
      <c r="R47" s="193">
        <v>115.5</v>
      </c>
      <c r="S47" s="194">
        <v>105</v>
      </c>
      <c r="T47" s="192">
        <v>82.5</v>
      </c>
      <c r="U47" s="193">
        <v>75</v>
      </c>
      <c r="V47" s="193">
        <v>82.5</v>
      </c>
      <c r="W47" s="193">
        <v>75</v>
      </c>
      <c r="X47" s="193">
        <v>220</v>
      </c>
      <c r="Y47" s="195">
        <v>200</v>
      </c>
      <c r="Z47" s="112"/>
      <c r="AA47" s="112"/>
      <c r="AB47" s="112"/>
      <c r="AC47" s="112"/>
    </row>
    <row r="48" spans="1:29" ht="15.5" x14ac:dyDescent="0.35">
      <c r="A48" s="166" t="s">
        <v>456</v>
      </c>
      <c r="B48" s="126">
        <v>110</v>
      </c>
      <c r="C48" s="185">
        <v>100</v>
      </c>
      <c r="D48" s="185">
        <v>110</v>
      </c>
      <c r="E48" s="185">
        <v>100</v>
      </c>
      <c r="F48" s="185">
        <v>110</v>
      </c>
      <c r="G48" s="186">
        <v>100</v>
      </c>
      <c r="H48" s="126">
        <v>175</v>
      </c>
      <c r="I48" s="187">
        <v>159.09</v>
      </c>
      <c r="J48" s="188">
        <v>175</v>
      </c>
      <c r="K48" s="189">
        <v>159.09</v>
      </c>
      <c r="L48" s="190">
        <v>175</v>
      </c>
      <c r="M48" s="191">
        <v>159.09</v>
      </c>
      <c r="N48" s="192">
        <v>192.5</v>
      </c>
      <c r="O48" s="193">
        <v>175</v>
      </c>
      <c r="P48" s="193">
        <v>192.5</v>
      </c>
      <c r="Q48" s="193">
        <v>175</v>
      </c>
      <c r="R48" s="193">
        <v>192.5</v>
      </c>
      <c r="S48" s="194">
        <v>175</v>
      </c>
      <c r="T48" s="192">
        <v>110</v>
      </c>
      <c r="U48" s="193">
        <v>100</v>
      </c>
      <c r="V48" s="193">
        <v>110</v>
      </c>
      <c r="W48" s="193">
        <v>100</v>
      </c>
      <c r="X48" s="193">
        <v>275</v>
      </c>
      <c r="Y48" s="195">
        <v>250</v>
      </c>
      <c r="Z48" s="112"/>
      <c r="AA48" s="112"/>
      <c r="AB48" s="112"/>
      <c r="AC48" s="112"/>
    </row>
    <row r="49" spans="1:29" ht="15.5" x14ac:dyDescent="0.35">
      <c r="A49" s="166" t="s">
        <v>457</v>
      </c>
      <c r="B49" s="126">
        <v>220</v>
      </c>
      <c r="C49" s="185">
        <v>200</v>
      </c>
      <c r="D49" s="185">
        <v>220</v>
      </c>
      <c r="E49" s="185">
        <v>200</v>
      </c>
      <c r="F49" s="185">
        <v>220</v>
      </c>
      <c r="G49" s="186">
        <v>200</v>
      </c>
      <c r="H49" s="126">
        <v>350</v>
      </c>
      <c r="I49" s="187">
        <v>318.18</v>
      </c>
      <c r="J49" s="188">
        <v>350</v>
      </c>
      <c r="K49" s="189">
        <v>318.18</v>
      </c>
      <c r="L49" s="190">
        <v>350</v>
      </c>
      <c r="M49" s="191">
        <v>318.18</v>
      </c>
      <c r="N49" s="192">
        <v>192.5</v>
      </c>
      <c r="O49" s="193">
        <v>175</v>
      </c>
      <c r="P49" s="193">
        <v>192.5</v>
      </c>
      <c r="Q49" s="193">
        <v>175</v>
      </c>
      <c r="R49" s="193">
        <v>192.5</v>
      </c>
      <c r="S49" s="194">
        <v>175</v>
      </c>
      <c r="T49" s="192">
        <v>192.5</v>
      </c>
      <c r="U49" s="193">
        <v>175</v>
      </c>
      <c r="V49" s="193">
        <v>192.5</v>
      </c>
      <c r="W49" s="193">
        <v>175</v>
      </c>
      <c r="X49" s="193">
        <v>330</v>
      </c>
      <c r="Y49" s="195">
        <v>300</v>
      </c>
      <c r="Z49" s="112"/>
      <c r="AA49" s="112"/>
      <c r="AB49" s="112"/>
      <c r="AC49" s="112"/>
    </row>
    <row r="50" spans="1:29" ht="15.5" x14ac:dyDescent="0.35">
      <c r="A50" s="166" t="s">
        <v>458</v>
      </c>
      <c r="B50" s="126">
        <v>330</v>
      </c>
      <c r="C50" s="185">
        <v>300</v>
      </c>
      <c r="D50" s="185">
        <v>330</v>
      </c>
      <c r="E50" s="185">
        <v>300</v>
      </c>
      <c r="F50" s="185">
        <v>330</v>
      </c>
      <c r="G50" s="186">
        <v>300</v>
      </c>
      <c r="H50" s="126">
        <v>550</v>
      </c>
      <c r="I50" s="187">
        <v>500</v>
      </c>
      <c r="J50" s="188">
        <v>550</v>
      </c>
      <c r="K50" s="189">
        <v>500</v>
      </c>
      <c r="L50" s="190">
        <v>550</v>
      </c>
      <c r="M50" s="191">
        <v>500</v>
      </c>
      <c r="N50" s="192">
        <v>385</v>
      </c>
      <c r="O50" s="193">
        <v>350</v>
      </c>
      <c r="P50" s="193">
        <v>385</v>
      </c>
      <c r="Q50" s="193">
        <v>350</v>
      </c>
      <c r="R50" s="193">
        <v>385</v>
      </c>
      <c r="S50" s="194">
        <v>350</v>
      </c>
      <c r="T50" s="192">
        <v>247.5</v>
      </c>
      <c r="U50" s="193">
        <v>225</v>
      </c>
      <c r="V50" s="193">
        <v>247.5</v>
      </c>
      <c r="W50" s="193">
        <v>225</v>
      </c>
      <c r="X50" s="193">
        <v>385</v>
      </c>
      <c r="Y50" s="195">
        <v>350</v>
      </c>
      <c r="Z50" s="112"/>
      <c r="AA50" s="112"/>
      <c r="AB50" s="112"/>
      <c r="AC50" s="112"/>
    </row>
    <row r="51" spans="1:29" ht="15.5" x14ac:dyDescent="0.35">
      <c r="A51" s="166" t="s">
        <v>459</v>
      </c>
      <c r="B51" s="126">
        <v>440</v>
      </c>
      <c r="C51" s="185">
        <v>400</v>
      </c>
      <c r="D51" s="185">
        <v>440</v>
      </c>
      <c r="E51" s="185">
        <v>400</v>
      </c>
      <c r="F51" s="185">
        <v>440</v>
      </c>
      <c r="G51" s="186">
        <v>400</v>
      </c>
      <c r="H51" s="126">
        <v>660</v>
      </c>
      <c r="I51" s="187">
        <v>600</v>
      </c>
      <c r="J51" s="188">
        <v>660</v>
      </c>
      <c r="K51" s="189">
        <v>600</v>
      </c>
      <c r="L51" s="190">
        <v>660</v>
      </c>
      <c r="M51" s="191">
        <v>600</v>
      </c>
      <c r="N51" s="192">
        <v>616</v>
      </c>
      <c r="O51" s="193">
        <v>560</v>
      </c>
      <c r="P51" s="193">
        <v>616</v>
      </c>
      <c r="Q51" s="193">
        <v>560</v>
      </c>
      <c r="R51" s="193">
        <v>616</v>
      </c>
      <c r="S51" s="194">
        <v>560</v>
      </c>
      <c r="T51" s="192">
        <v>330</v>
      </c>
      <c r="U51" s="193">
        <v>300</v>
      </c>
      <c r="V51" s="193">
        <v>330</v>
      </c>
      <c r="W51" s="193">
        <v>300</v>
      </c>
      <c r="X51" s="193">
        <v>495</v>
      </c>
      <c r="Y51" s="195">
        <v>450</v>
      </c>
      <c r="Z51" s="112"/>
      <c r="AA51" s="112"/>
      <c r="AB51" s="112"/>
      <c r="AC51" s="112"/>
    </row>
    <row r="52" spans="1:29" ht="15.5" x14ac:dyDescent="0.35">
      <c r="A52" s="166" t="s">
        <v>460</v>
      </c>
      <c r="B52" s="126">
        <v>550</v>
      </c>
      <c r="C52" s="185">
        <v>500</v>
      </c>
      <c r="D52" s="185">
        <v>550</v>
      </c>
      <c r="E52" s="185">
        <v>500</v>
      </c>
      <c r="F52" s="185">
        <v>550</v>
      </c>
      <c r="G52" s="186">
        <v>500</v>
      </c>
      <c r="H52" s="126">
        <v>850</v>
      </c>
      <c r="I52" s="187">
        <v>772.73</v>
      </c>
      <c r="J52" s="188">
        <v>850</v>
      </c>
      <c r="K52" s="189">
        <v>772.73</v>
      </c>
      <c r="L52" s="190">
        <v>850</v>
      </c>
      <c r="M52" s="191">
        <v>772.73</v>
      </c>
      <c r="N52" s="192">
        <v>616</v>
      </c>
      <c r="O52" s="193">
        <v>560</v>
      </c>
      <c r="P52" s="193">
        <v>616</v>
      </c>
      <c r="Q52" s="193">
        <v>560</v>
      </c>
      <c r="R52" s="193">
        <v>616</v>
      </c>
      <c r="S52" s="194">
        <v>560</v>
      </c>
      <c r="T52" s="192">
        <v>495</v>
      </c>
      <c r="U52" s="193">
        <v>450</v>
      </c>
      <c r="V52" s="193">
        <v>495</v>
      </c>
      <c r="W52" s="193">
        <v>450</v>
      </c>
      <c r="X52" s="193">
        <v>660</v>
      </c>
      <c r="Y52" s="195">
        <v>600</v>
      </c>
      <c r="Z52" s="112"/>
      <c r="AA52" s="112"/>
      <c r="AB52" s="112"/>
      <c r="AC52" s="112"/>
    </row>
    <row r="53" spans="1:29" ht="16" thickBot="1" x14ac:dyDescent="0.4">
      <c r="A53" s="167" t="s">
        <v>461</v>
      </c>
      <c r="B53" s="196">
        <v>550</v>
      </c>
      <c r="C53" s="197">
        <v>500</v>
      </c>
      <c r="D53" s="197">
        <v>550</v>
      </c>
      <c r="E53" s="197">
        <v>500</v>
      </c>
      <c r="F53" s="197">
        <v>550</v>
      </c>
      <c r="G53" s="198">
        <v>500</v>
      </c>
      <c r="H53" s="196">
        <v>1100</v>
      </c>
      <c r="I53" s="199">
        <v>1000</v>
      </c>
      <c r="J53" s="200">
        <v>1100</v>
      </c>
      <c r="K53" s="201">
        <v>1000</v>
      </c>
      <c r="L53" s="202">
        <v>1100</v>
      </c>
      <c r="M53" s="203">
        <v>1000</v>
      </c>
      <c r="N53" s="204">
        <v>616</v>
      </c>
      <c r="O53" s="205">
        <v>560</v>
      </c>
      <c r="P53" s="205">
        <v>616</v>
      </c>
      <c r="Q53" s="205">
        <v>560</v>
      </c>
      <c r="R53" s="205">
        <v>616</v>
      </c>
      <c r="S53" s="206">
        <v>560</v>
      </c>
      <c r="T53" s="204">
        <v>550</v>
      </c>
      <c r="U53" s="205">
        <v>500</v>
      </c>
      <c r="V53" s="205">
        <v>550</v>
      </c>
      <c r="W53" s="205">
        <v>500</v>
      </c>
      <c r="X53" s="205">
        <v>825</v>
      </c>
      <c r="Y53" s="207">
        <v>750</v>
      </c>
      <c r="Z53" s="112"/>
      <c r="AA53" s="112"/>
      <c r="AB53" s="112"/>
      <c r="AC53" s="112"/>
    </row>
    <row r="54" spans="1:29" s="85" customFormat="1" ht="69" customHeight="1" x14ac:dyDescent="0.35">
      <c r="A54" s="162"/>
      <c r="B54" s="113"/>
      <c r="C54" s="113"/>
      <c r="D54" s="113"/>
      <c r="E54" s="112"/>
      <c r="F54" s="112"/>
      <c r="G54" s="113"/>
      <c r="H54" s="389" t="s">
        <v>584</v>
      </c>
      <c r="I54" s="389"/>
      <c r="J54" s="389"/>
      <c r="K54" s="389"/>
      <c r="L54" s="389"/>
      <c r="M54" s="389"/>
      <c r="N54" s="111"/>
      <c r="O54" s="111"/>
      <c r="P54" s="112"/>
      <c r="Q54" s="112"/>
      <c r="R54" s="112"/>
      <c r="S54" s="112"/>
      <c r="T54" s="112"/>
      <c r="U54" s="112"/>
      <c r="V54" s="112"/>
      <c r="W54" s="112"/>
      <c r="X54" s="112"/>
      <c r="Y54" s="112"/>
      <c r="Z54" s="112"/>
      <c r="AA54" s="112"/>
      <c r="AB54" s="112"/>
      <c r="AC54" s="112"/>
    </row>
    <row r="55" spans="1:29" s="85" customFormat="1" ht="15.5" x14ac:dyDescent="0.35">
      <c r="A55" s="162"/>
      <c r="B55" s="113"/>
      <c r="C55" s="113"/>
      <c r="D55" s="113"/>
      <c r="E55" s="112"/>
      <c r="F55" s="112"/>
      <c r="G55" s="113"/>
      <c r="H55" s="113"/>
      <c r="I55" s="113"/>
      <c r="J55" s="113"/>
      <c r="K55" s="111"/>
      <c r="L55" s="111"/>
      <c r="M55" s="111"/>
      <c r="N55" s="111"/>
      <c r="O55" s="111"/>
      <c r="P55" s="112"/>
      <c r="Q55" s="112"/>
      <c r="R55" s="112"/>
      <c r="S55" s="112"/>
      <c r="T55" s="112"/>
      <c r="U55" s="112"/>
      <c r="V55" s="112"/>
      <c r="W55" s="112"/>
      <c r="X55" s="112"/>
      <c r="Y55" s="112"/>
      <c r="Z55" s="112"/>
      <c r="AA55" s="112"/>
      <c r="AB55" s="112"/>
      <c r="AC55" s="112"/>
    </row>
    <row r="56" spans="1:29" s="85" customFormat="1" ht="15.5" x14ac:dyDescent="0.35">
      <c r="A56" s="162"/>
      <c r="B56" s="113"/>
      <c r="C56" s="113"/>
      <c r="D56" s="113"/>
      <c r="E56" s="112"/>
      <c r="F56" s="112"/>
      <c r="G56" s="113"/>
      <c r="H56" s="113"/>
      <c r="I56" s="113"/>
      <c r="J56" s="113"/>
      <c r="K56" s="111"/>
      <c r="L56" s="111"/>
      <c r="M56" s="111"/>
      <c r="N56" s="111"/>
      <c r="O56" s="111"/>
      <c r="P56" s="112"/>
      <c r="Q56" s="112"/>
      <c r="R56" s="112"/>
      <c r="S56" s="112"/>
      <c r="T56" s="112"/>
      <c r="U56" s="112"/>
      <c r="V56" s="112"/>
      <c r="W56" s="112"/>
      <c r="X56" s="112"/>
      <c r="Y56" s="112"/>
      <c r="Z56" s="112"/>
      <c r="AA56" s="112"/>
      <c r="AB56" s="112"/>
      <c r="AC56" s="112"/>
    </row>
    <row r="57" spans="1:29" s="85" customFormat="1" ht="15.5" x14ac:dyDescent="0.35">
      <c r="A57" s="162"/>
      <c r="B57" s="113"/>
      <c r="C57" s="113"/>
      <c r="D57" s="113"/>
      <c r="E57" s="112"/>
      <c r="F57" s="112"/>
      <c r="G57" s="113"/>
      <c r="H57" s="113"/>
      <c r="I57" s="113"/>
      <c r="J57" s="113"/>
      <c r="K57" s="111"/>
      <c r="L57" s="111"/>
      <c r="M57" s="111"/>
      <c r="N57" s="111"/>
      <c r="O57" s="111"/>
      <c r="P57" s="112"/>
      <c r="Q57" s="112"/>
      <c r="R57" s="112"/>
      <c r="S57" s="112"/>
      <c r="T57" s="112"/>
      <c r="U57" s="112"/>
      <c r="V57" s="112"/>
      <c r="W57" s="112"/>
      <c r="X57" s="112"/>
      <c r="Y57" s="112"/>
      <c r="Z57" s="112"/>
      <c r="AA57" s="112"/>
      <c r="AB57" s="112"/>
      <c r="AC57" s="112"/>
    </row>
    <row r="58" spans="1:29" s="85" customFormat="1" ht="15.5" x14ac:dyDescent="0.35">
      <c r="A58" s="162"/>
      <c r="B58" s="113"/>
      <c r="C58" s="113"/>
      <c r="D58" s="113"/>
      <c r="E58" s="113"/>
      <c r="F58" s="113"/>
      <c r="G58" s="113"/>
      <c r="H58" s="113"/>
      <c r="I58" s="113"/>
      <c r="J58" s="113"/>
      <c r="K58" s="111"/>
      <c r="L58" s="111"/>
      <c r="M58" s="111"/>
      <c r="N58" s="111"/>
      <c r="O58" s="111"/>
      <c r="P58" s="112"/>
      <c r="Q58" s="112"/>
      <c r="R58" s="112"/>
      <c r="S58" s="112"/>
      <c r="T58" s="112"/>
      <c r="U58" s="112"/>
      <c r="V58" s="112"/>
      <c r="W58" s="112"/>
      <c r="X58" s="112"/>
      <c r="Y58" s="112"/>
      <c r="Z58" s="112"/>
      <c r="AA58" s="112"/>
      <c r="AB58" s="112"/>
      <c r="AC58" s="112"/>
    </row>
    <row r="59" spans="1:29" s="85" customFormat="1" ht="15.5" x14ac:dyDescent="0.35">
      <c r="A59" s="162"/>
      <c r="B59" s="113"/>
      <c r="C59" s="113"/>
      <c r="D59" s="113"/>
      <c r="E59" s="113"/>
      <c r="F59" s="113"/>
      <c r="G59" s="113"/>
      <c r="H59" s="113"/>
      <c r="I59" s="113"/>
      <c r="J59" s="113"/>
      <c r="K59" s="111"/>
      <c r="L59" s="111"/>
      <c r="M59" s="111"/>
      <c r="N59" s="111"/>
      <c r="O59" s="111"/>
      <c r="P59" s="112"/>
      <c r="Q59" s="112"/>
      <c r="R59" s="112"/>
      <c r="S59" s="112"/>
      <c r="T59" s="112"/>
      <c r="U59" s="112"/>
      <c r="V59" s="112"/>
      <c r="W59" s="112"/>
      <c r="X59" s="112"/>
      <c r="Y59" s="112"/>
      <c r="Z59" s="112"/>
      <c r="AA59" s="112"/>
      <c r="AB59" s="112"/>
      <c r="AC59" s="112"/>
    </row>
    <row r="60" spans="1:29" s="85" customFormat="1" ht="15.5" x14ac:dyDescent="0.35">
      <c r="A60" s="162"/>
      <c r="B60" s="113"/>
      <c r="C60" s="113"/>
      <c r="D60" s="113"/>
      <c r="E60" s="113"/>
      <c r="F60" s="113"/>
      <c r="G60" s="113"/>
      <c r="H60" s="113"/>
      <c r="I60" s="113"/>
      <c r="J60" s="113"/>
      <c r="K60" s="111"/>
      <c r="L60" s="111"/>
      <c r="M60" s="111"/>
      <c r="N60" s="111"/>
      <c r="O60" s="111"/>
      <c r="P60" s="112"/>
      <c r="Q60" s="112"/>
      <c r="R60" s="112"/>
      <c r="S60" s="112"/>
      <c r="T60" s="112"/>
      <c r="U60" s="112"/>
      <c r="V60" s="112"/>
      <c r="W60" s="112"/>
      <c r="X60" s="112"/>
      <c r="Y60" s="112"/>
      <c r="Z60" s="112"/>
      <c r="AA60" s="112"/>
      <c r="AB60" s="112"/>
      <c r="AC60" s="112"/>
    </row>
    <row r="61" spans="1:29" s="85" customFormat="1" ht="15.5" x14ac:dyDescent="0.35">
      <c r="A61" s="162"/>
      <c r="B61" s="113"/>
      <c r="C61" s="113"/>
      <c r="D61" s="113"/>
      <c r="E61" s="113"/>
      <c r="F61" s="113"/>
      <c r="G61" s="113"/>
      <c r="H61" s="113"/>
      <c r="I61" s="113"/>
      <c r="J61" s="113"/>
      <c r="K61" s="111"/>
      <c r="L61" s="111"/>
      <c r="M61" s="111"/>
      <c r="N61" s="111"/>
      <c r="O61" s="111"/>
      <c r="P61" s="112"/>
      <c r="Q61" s="112"/>
      <c r="R61" s="112"/>
      <c r="S61" s="112"/>
      <c r="T61" s="112"/>
      <c r="U61" s="112"/>
      <c r="V61" s="112"/>
      <c r="W61" s="112"/>
      <c r="X61" s="112"/>
      <c r="Y61" s="112"/>
      <c r="Z61" s="112"/>
      <c r="AA61" s="112"/>
      <c r="AB61" s="112"/>
      <c r="AC61" s="112"/>
    </row>
    <row r="62" spans="1:29" s="85" customFormat="1" ht="15.5" x14ac:dyDescent="0.35">
      <c r="A62" s="162"/>
      <c r="B62" s="113"/>
      <c r="C62" s="113"/>
      <c r="D62" s="113"/>
      <c r="E62" s="113"/>
      <c r="F62" s="113"/>
      <c r="G62" s="113"/>
      <c r="H62" s="113"/>
      <c r="I62" s="113"/>
      <c r="J62" s="113"/>
      <c r="K62" s="111"/>
      <c r="L62" s="111"/>
      <c r="M62" s="111"/>
      <c r="N62" s="111"/>
      <c r="O62" s="111"/>
      <c r="P62" s="112"/>
      <c r="Q62" s="112"/>
      <c r="R62" s="112"/>
      <c r="S62" s="112"/>
      <c r="T62" s="112"/>
      <c r="U62" s="112"/>
      <c r="V62" s="112"/>
      <c r="W62" s="112"/>
      <c r="X62" s="112"/>
      <c r="Y62" s="112"/>
      <c r="Z62" s="112"/>
      <c r="AA62" s="112"/>
      <c r="AB62" s="112"/>
      <c r="AC62" s="112"/>
    </row>
    <row r="63" spans="1:29" s="85" customFormat="1" ht="15.5" x14ac:dyDescent="0.35">
      <c r="A63" s="162"/>
      <c r="B63" s="113"/>
      <c r="C63" s="113"/>
      <c r="D63" s="113"/>
      <c r="E63" s="113"/>
      <c r="F63" s="113"/>
      <c r="G63" s="113"/>
      <c r="H63" s="113"/>
      <c r="I63" s="113"/>
      <c r="J63" s="113"/>
      <c r="K63" s="111"/>
      <c r="L63" s="111"/>
      <c r="M63" s="111"/>
      <c r="N63" s="111"/>
      <c r="O63" s="111"/>
      <c r="P63" s="112"/>
      <c r="Q63" s="112"/>
      <c r="R63" s="112"/>
      <c r="S63" s="112"/>
      <c r="T63" s="112"/>
      <c r="U63" s="112"/>
      <c r="V63" s="112"/>
      <c r="W63" s="112"/>
      <c r="X63" s="112"/>
      <c r="Y63" s="112"/>
      <c r="Z63" s="112"/>
      <c r="AA63" s="112"/>
      <c r="AB63" s="112"/>
      <c r="AC63" s="112"/>
    </row>
    <row r="64" spans="1:29" s="85" customFormat="1" ht="15.5" x14ac:dyDescent="0.35">
      <c r="A64" s="162"/>
      <c r="B64" s="113"/>
      <c r="C64" s="113"/>
      <c r="D64" s="113"/>
      <c r="E64" s="113"/>
      <c r="F64" s="113"/>
      <c r="G64" s="113"/>
      <c r="H64" s="113"/>
      <c r="I64" s="113"/>
      <c r="J64" s="113"/>
      <c r="K64" s="111"/>
      <c r="L64" s="111"/>
      <c r="M64" s="111"/>
      <c r="N64" s="111"/>
      <c r="O64" s="111"/>
      <c r="P64" s="112"/>
      <c r="Q64" s="112"/>
      <c r="R64" s="112"/>
      <c r="S64" s="112"/>
      <c r="T64" s="112"/>
      <c r="U64" s="112"/>
      <c r="V64" s="112"/>
      <c r="W64" s="112"/>
      <c r="X64" s="112"/>
      <c r="Y64" s="112"/>
      <c r="Z64" s="112"/>
      <c r="AA64" s="112"/>
      <c r="AB64" s="112"/>
      <c r="AC64" s="112"/>
    </row>
    <row r="65" spans="1:29" s="85" customFormat="1" ht="15.5" x14ac:dyDescent="0.35">
      <c r="A65" s="162"/>
      <c r="B65" s="113"/>
      <c r="C65" s="113"/>
      <c r="D65" s="113"/>
      <c r="E65" s="113"/>
      <c r="F65" s="113"/>
      <c r="G65" s="113"/>
      <c r="H65" s="113"/>
      <c r="I65" s="113"/>
      <c r="J65" s="113"/>
      <c r="K65" s="111"/>
      <c r="L65" s="111"/>
      <c r="M65" s="111"/>
      <c r="N65" s="111"/>
      <c r="O65" s="111"/>
      <c r="P65" s="112"/>
      <c r="Q65" s="112"/>
      <c r="R65" s="112"/>
      <c r="S65" s="112"/>
      <c r="T65" s="112"/>
      <c r="U65" s="112"/>
      <c r="V65" s="112"/>
      <c r="W65" s="112"/>
      <c r="X65" s="112"/>
      <c r="Y65" s="112"/>
      <c r="Z65" s="112"/>
      <c r="AA65" s="112"/>
      <c r="AB65" s="112"/>
      <c r="AC65" s="112"/>
    </row>
    <row r="66" spans="1:29" s="85" customFormat="1" ht="15.5" x14ac:dyDescent="0.35">
      <c r="A66" s="162"/>
      <c r="B66" s="113"/>
      <c r="C66" s="113"/>
      <c r="D66" s="113"/>
      <c r="E66" s="113"/>
      <c r="F66" s="113"/>
      <c r="G66" s="113"/>
      <c r="H66" s="113"/>
      <c r="I66" s="113"/>
      <c r="J66" s="113"/>
      <c r="K66" s="111"/>
      <c r="L66" s="111"/>
      <c r="M66" s="111"/>
      <c r="N66" s="111"/>
      <c r="O66" s="111"/>
      <c r="P66" s="112"/>
      <c r="Q66" s="112"/>
      <c r="R66" s="112"/>
      <c r="S66" s="112"/>
      <c r="T66" s="112"/>
      <c r="U66" s="112"/>
      <c r="V66" s="112"/>
      <c r="W66" s="112"/>
      <c r="X66" s="112"/>
      <c r="Y66" s="112"/>
      <c r="Z66" s="112"/>
      <c r="AA66" s="112"/>
      <c r="AB66" s="112"/>
      <c r="AC66" s="112"/>
    </row>
    <row r="67" spans="1:29" s="85" customFormat="1" ht="15.5" x14ac:dyDescent="0.35">
      <c r="A67" s="162"/>
      <c r="B67" s="113"/>
      <c r="C67" s="113"/>
      <c r="D67" s="113"/>
      <c r="E67" s="113"/>
      <c r="F67" s="113"/>
      <c r="G67" s="113"/>
      <c r="H67" s="113"/>
      <c r="I67" s="113"/>
      <c r="J67" s="113"/>
      <c r="K67" s="111"/>
      <c r="L67" s="111"/>
      <c r="M67" s="111"/>
      <c r="N67" s="111"/>
      <c r="O67" s="111"/>
      <c r="P67" s="112"/>
      <c r="Q67" s="112"/>
      <c r="R67" s="112"/>
      <c r="S67" s="112"/>
      <c r="T67" s="112"/>
      <c r="U67" s="112"/>
      <c r="V67" s="112"/>
      <c r="W67" s="112"/>
      <c r="X67" s="112"/>
      <c r="Y67" s="112"/>
      <c r="Z67" s="112"/>
      <c r="AA67" s="112"/>
      <c r="AB67" s="112"/>
      <c r="AC67" s="112"/>
    </row>
    <row r="68" spans="1:29" s="85" customFormat="1" ht="15.5" x14ac:dyDescent="0.35">
      <c r="A68" s="162"/>
      <c r="B68" s="113"/>
      <c r="C68" s="113"/>
      <c r="D68" s="113"/>
      <c r="E68" s="113"/>
      <c r="F68" s="113"/>
      <c r="G68" s="113"/>
      <c r="H68" s="113"/>
      <c r="I68" s="113"/>
      <c r="J68" s="113"/>
      <c r="K68" s="111"/>
      <c r="L68" s="111"/>
      <c r="M68" s="111"/>
      <c r="N68" s="111"/>
      <c r="O68" s="111"/>
      <c r="P68" s="112"/>
      <c r="Q68" s="112"/>
      <c r="R68" s="112"/>
      <c r="S68" s="112"/>
      <c r="T68" s="112"/>
      <c r="U68" s="112"/>
      <c r="V68" s="112"/>
      <c r="W68" s="112"/>
      <c r="X68" s="112"/>
      <c r="Y68" s="112"/>
      <c r="Z68" s="112"/>
      <c r="AA68" s="112"/>
      <c r="AB68" s="112"/>
      <c r="AC68" s="112"/>
    </row>
    <row r="69" spans="1:29" s="85" customFormat="1" ht="15.5" x14ac:dyDescent="0.35">
      <c r="A69" s="162"/>
      <c r="B69" s="113"/>
      <c r="C69" s="113"/>
      <c r="D69" s="113"/>
      <c r="E69" s="113"/>
      <c r="F69" s="113"/>
      <c r="G69" s="113"/>
      <c r="H69" s="113"/>
      <c r="I69" s="113"/>
      <c r="J69" s="113"/>
      <c r="K69" s="111"/>
      <c r="L69" s="111"/>
      <c r="M69" s="111"/>
      <c r="N69" s="111"/>
      <c r="O69" s="111"/>
      <c r="P69" s="112"/>
      <c r="Q69" s="112"/>
      <c r="R69" s="112"/>
      <c r="S69" s="112"/>
      <c r="T69" s="112"/>
      <c r="U69" s="112"/>
      <c r="V69" s="112"/>
      <c r="W69" s="112"/>
      <c r="X69" s="112"/>
      <c r="Y69" s="112"/>
      <c r="Z69" s="112"/>
      <c r="AA69" s="112"/>
      <c r="AB69" s="112"/>
      <c r="AC69" s="112"/>
    </row>
    <row r="70" spans="1:29" s="85" customFormat="1" ht="15.5" x14ac:dyDescent="0.35">
      <c r="A70" s="162"/>
      <c r="B70" s="113"/>
      <c r="C70" s="113"/>
      <c r="D70" s="113"/>
      <c r="E70" s="113"/>
      <c r="F70" s="113"/>
      <c r="G70" s="113"/>
      <c r="H70" s="113"/>
      <c r="I70" s="113"/>
      <c r="J70" s="113"/>
      <c r="K70" s="111"/>
      <c r="L70" s="111"/>
      <c r="M70" s="111"/>
      <c r="N70" s="111"/>
      <c r="O70" s="111"/>
      <c r="P70" s="112"/>
      <c r="Q70" s="112"/>
      <c r="R70" s="112"/>
      <c r="S70" s="112"/>
      <c r="T70" s="112"/>
      <c r="U70" s="112"/>
      <c r="V70" s="112"/>
      <c r="W70" s="112"/>
      <c r="X70" s="112"/>
      <c r="Y70" s="112"/>
      <c r="Z70" s="112"/>
      <c r="AA70" s="112"/>
      <c r="AB70" s="112"/>
      <c r="AC70" s="112"/>
    </row>
    <row r="71" spans="1:29" s="85" customFormat="1" ht="15.5" x14ac:dyDescent="0.35">
      <c r="A71" s="162"/>
      <c r="B71" s="113"/>
      <c r="C71" s="113"/>
      <c r="D71" s="113"/>
      <c r="E71" s="113"/>
      <c r="F71" s="113"/>
      <c r="G71" s="113"/>
      <c r="H71" s="113"/>
      <c r="I71" s="113"/>
      <c r="J71" s="113"/>
      <c r="K71" s="111"/>
      <c r="L71" s="111"/>
      <c r="M71" s="111"/>
      <c r="N71" s="111"/>
      <c r="O71" s="111"/>
      <c r="P71" s="112"/>
      <c r="Q71" s="112"/>
      <c r="R71" s="112"/>
      <c r="S71" s="112"/>
      <c r="T71" s="112"/>
      <c r="U71" s="112"/>
      <c r="V71" s="112"/>
      <c r="W71" s="112"/>
      <c r="X71" s="112"/>
      <c r="Y71" s="112"/>
      <c r="Z71" s="112"/>
      <c r="AA71" s="112"/>
      <c r="AB71" s="112"/>
      <c r="AC71" s="112"/>
    </row>
    <row r="72" spans="1:29" s="85" customFormat="1" ht="15.5" x14ac:dyDescent="0.35">
      <c r="A72" s="162"/>
      <c r="B72" s="113"/>
      <c r="C72" s="113"/>
      <c r="D72" s="113"/>
      <c r="E72" s="113"/>
      <c r="F72" s="113"/>
      <c r="G72" s="113"/>
      <c r="H72" s="113"/>
      <c r="I72" s="113"/>
      <c r="J72" s="113"/>
      <c r="K72" s="111"/>
      <c r="L72" s="111"/>
      <c r="M72" s="111"/>
      <c r="N72" s="111"/>
      <c r="O72" s="111"/>
      <c r="P72" s="112"/>
      <c r="Q72" s="112"/>
      <c r="R72" s="112"/>
      <c r="S72" s="112"/>
      <c r="T72" s="112"/>
      <c r="U72" s="112"/>
      <c r="V72" s="112"/>
      <c r="W72" s="112"/>
      <c r="X72" s="112"/>
      <c r="Y72" s="112"/>
      <c r="Z72" s="112"/>
      <c r="AA72" s="112"/>
      <c r="AB72" s="112"/>
      <c r="AC72" s="112"/>
    </row>
    <row r="73" spans="1:29" s="85" customFormat="1" ht="15.5" x14ac:dyDescent="0.35">
      <c r="A73" s="162"/>
      <c r="B73" s="113"/>
      <c r="C73" s="113"/>
      <c r="D73" s="113"/>
      <c r="E73" s="113"/>
      <c r="F73" s="113"/>
      <c r="G73" s="113"/>
      <c r="H73" s="113"/>
      <c r="I73" s="113"/>
      <c r="J73" s="113"/>
      <c r="K73" s="111"/>
      <c r="L73" s="111"/>
      <c r="M73" s="111"/>
      <c r="N73" s="111"/>
      <c r="O73" s="111"/>
      <c r="P73" s="112"/>
      <c r="Q73" s="112"/>
      <c r="R73" s="112"/>
      <c r="S73" s="112"/>
      <c r="T73" s="112"/>
      <c r="U73" s="112"/>
      <c r="V73" s="112"/>
      <c r="W73" s="112"/>
      <c r="X73" s="112"/>
      <c r="Y73" s="112"/>
      <c r="Z73" s="112"/>
      <c r="AA73" s="112"/>
      <c r="AB73" s="112"/>
      <c r="AC73" s="112"/>
    </row>
    <row r="74" spans="1:29" s="85" customFormat="1" ht="15.5" x14ac:dyDescent="0.35">
      <c r="A74" s="162"/>
      <c r="B74" s="113"/>
      <c r="C74" s="113"/>
      <c r="D74" s="113"/>
      <c r="E74" s="113"/>
      <c r="F74" s="113"/>
      <c r="G74" s="113"/>
      <c r="H74" s="113"/>
      <c r="I74" s="113"/>
      <c r="J74" s="113"/>
      <c r="K74" s="111"/>
      <c r="L74" s="111"/>
      <c r="M74" s="111"/>
      <c r="N74" s="111"/>
      <c r="O74" s="111"/>
      <c r="P74" s="112"/>
      <c r="Q74" s="112"/>
      <c r="R74" s="112"/>
      <c r="S74" s="112"/>
      <c r="T74" s="112"/>
      <c r="U74" s="112"/>
      <c r="V74" s="112"/>
      <c r="W74" s="112"/>
      <c r="X74" s="112"/>
      <c r="Y74" s="112"/>
      <c r="Z74" s="112"/>
      <c r="AA74" s="112"/>
      <c r="AB74" s="112"/>
      <c r="AC74" s="112"/>
    </row>
    <row r="75" spans="1:29" s="85" customFormat="1" ht="15.5" x14ac:dyDescent="0.35">
      <c r="A75" s="162"/>
      <c r="B75" s="113"/>
      <c r="C75" s="113"/>
      <c r="D75" s="113"/>
      <c r="E75" s="113"/>
      <c r="F75" s="113"/>
      <c r="G75" s="113"/>
      <c r="H75" s="113"/>
      <c r="I75" s="113"/>
      <c r="J75" s="113"/>
      <c r="K75" s="111"/>
      <c r="L75" s="111"/>
      <c r="M75" s="111"/>
      <c r="N75" s="111"/>
      <c r="O75" s="111"/>
      <c r="P75" s="112"/>
      <c r="Q75" s="112"/>
      <c r="R75" s="112"/>
      <c r="S75" s="112"/>
      <c r="T75" s="112"/>
      <c r="U75" s="112"/>
      <c r="V75" s="112"/>
      <c r="W75" s="112"/>
      <c r="X75" s="112"/>
      <c r="Y75" s="112"/>
      <c r="Z75" s="112"/>
      <c r="AA75" s="112"/>
      <c r="AB75" s="112"/>
      <c r="AC75" s="112"/>
    </row>
    <row r="76" spans="1:29" s="85" customFormat="1" ht="15.5" x14ac:dyDescent="0.35">
      <c r="A76" s="162"/>
      <c r="B76" s="113"/>
      <c r="C76" s="113"/>
      <c r="D76" s="113"/>
      <c r="E76" s="113"/>
      <c r="F76" s="113"/>
      <c r="G76" s="113"/>
      <c r="H76" s="113"/>
      <c r="I76" s="113"/>
      <c r="J76" s="113"/>
      <c r="K76" s="111"/>
      <c r="L76" s="111"/>
      <c r="M76" s="111"/>
      <c r="N76" s="111"/>
      <c r="O76" s="111"/>
      <c r="P76" s="112"/>
      <c r="Q76" s="112"/>
      <c r="R76" s="112"/>
      <c r="S76" s="112"/>
      <c r="T76" s="112"/>
      <c r="U76" s="112"/>
      <c r="V76" s="112"/>
      <c r="W76" s="112"/>
      <c r="X76" s="112"/>
      <c r="Y76" s="112"/>
      <c r="Z76" s="112"/>
      <c r="AA76" s="112"/>
      <c r="AB76" s="112"/>
      <c r="AC76" s="112"/>
    </row>
    <row r="77" spans="1:29" s="85" customFormat="1" ht="15.5" x14ac:dyDescent="0.35">
      <c r="A77" s="162"/>
      <c r="B77" s="113"/>
      <c r="C77" s="113"/>
      <c r="D77" s="113"/>
      <c r="E77" s="113"/>
      <c r="F77" s="113"/>
      <c r="G77" s="113"/>
      <c r="H77" s="113"/>
      <c r="I77" s="113"/>
      <c r="J77" s="113"/>
      <c r="K77" s="111"/>
      <c r="L77" s="111"/>
      <c r="M77" s="111"/>
      <c r="N77" s="111"/>
      <c r="O77" s="111"/>
      <c r="P77" s="112"/>
      <c r="Q77" s="112"/>
      <c r="R77" s="112"/>
      <c r="S77" s="112"/>
      <c r="T77" s="112"/>
      <c r="U77" s="112"/>
      <c r="V77" s="112"/>
      <c r="W77" s="112"/>
      <c r="X77" s="112"/>
      <c r="Y77" s="112"/>
      <c r="Z77" s="112"/>
      <c r="AA77" s="112"/>
      <c r="AB77" s="112"/>
      <c r="AC77" s="112"/>
    </row>
    <row r="78" spans="1:29" s="85" customFormat="1" ht="15.5" x14ac:dyDescent="0.35">
      <c r="A78" s="162"/>
      <c r="B78" s="113"/>
      <c r="C78" s="113"/>
      <c r="D78" s="113"/>
      <c r="E78" s="113"/>
      <c r="F78" s="113"/>
      <c r="G78" s="113"/>
      <c r="H78" s="113"/>
      <c r="I78" s="113"/>
      <c r="J78" s="113"/>
      <c r="K78" s="111"/>
      <c r="L78" s="111"/>
      <c r="M78" s="111"/>
      <c r="N78" s="111"/>
      <c r="O78" s="111"/>
      <c r="P78" s="112"/>
      <c r="Q78" s="112"/>
      <c r="R78" s="112"/>
      <c r="S78" s="112"/>
      <c r="T78" s="112"/>
      <c r="U78" s="112"/>
      <c r="V78" s="112"/>
      <c r="W78" s="112"/>
      <c r="X78" s="112"/>
      <c r="Y78" s="112"/>
      <c r="Z78" s="112"/>
      <c r="AA78" s="112"/>
      <c r="AB78" s="112"/>
      <c r="AC78" s="112"/>
    </row>
    <row r="79" spans="1:29" s="85" customFormat="1" ht="15.5" x14ac:dyDescent="0.35">
      <c r="A79" s="162"/>
      <c r="B79" s="113"/>
      <c r="C79" s="113"/>
      <c r="D79" s="113"/>
      <c r="E79" s="113"/>
      <c r="F79" s="113"/>
      <c r="G79" s="113"/>
      <c r="H79" s="113"/>
      <c r="I79" s="113"/>
      <c r="J79" s="113"/>
      <c r="K79" s="111"/>
      <c r="L79" s="111"/>
      <c r="M79" s="111"/>
      <c r="N79" s="111"/>
      <c r="O79" s="111"/>
      <c r="P79" s="112"/>
      <c r="Q79" s="112"/>
      <c r="R79" s="112"/>
      <c r="S79" s="112"/>
      <c r="T79" s="112"/>
      <c r="U79" s="112"/>
      <c r="V79" s="112"/>
      <c r="W79" s="112"/>
      <c r="X79" s="112"/>
      <c r="Y79" s="112"/>
      <c r="Z79" s="112"/>
      <c r="AA79" s="112"/>
      <c r="AB79" s="112"/>
      <c r="AC79" s="112"/>
    </row>
    <row r="80" spans="1:29" s="85" customFormat="1" ht="15.5" x14ac:dyDescent="0.35">
      <c r="A80" s="162"/>
      <c r="B80" s="113"/>
      <c r="C80" s="113"/>
      <c r="D80" s="113"/>
      <c r="E80" s="113"/>
      <c r="F80" s="113"/>
      <c r="G80" s="113"/>
      <c r="H80" s="113"/>
      <c r="I80" s="113"/>
      <c r="J80" s="113"/>
      <c r="K80" s="111"/>
      <c r="L80" s="111"/>
      <c r="M80" s="111"/>
      <c r="N80" s="111"/>
      <c r="O80" s="111"/>
      <c r="P80" s="112"/>
      <c r="Q80" s="112"/>
      <c r="R80" s="112"/>
      <c r="S80" s="112"/>
      <c r="T80" s="112"/>
      <c r="U80" s="112"/>
      <c r="V80" s="112"/>
      <c r="W80" s="112"/>
      <c r="X80" s="112"/>
      <c r="Y80" s="112"/>
      <c r="Z80" s="112"/>
      <c r="AA80" s="112"/>
      <c r="AB80" s="112"/>
      <c r="AC80" s="112"/>
    </row>
    <row r="81" spans="1:29" s="85" customFormat="1" ht="15.5" x14ac:dyDescent="0.35">
      <c r="A81" s="162"/>
      <c r="B81" s="113"/>
      <c r="C81" s="113"/>
      <c r="D81" s="113"/>
      <c r="E81" s="113"/>
      <c r="F81" s="113"/>
      <c r="G81" s="113"/>
      <c r="H81" s="113"/>
      <c r="I81" s="113"/>
      <c r="J81" s="113"/>
      <c r="K81" s="111"/>
      <c r="L81" s="111"/>
      <c r="M81" s="111"/>
      <c r="N81" s="111"/>
      <c r="O81" s="111"/>
      <c r="P81" s="112"/>
      <c r="Q81" s="112"/>
      <c r="R81" s="112"/>
      <c r="S81" s="112"/>
      <c r="T81" s="112"/>
      <c r="U81" s="112"/>
      <c r="V81" s="112"/>
      <c r="W81" s="112"/>
      <c r="X81" s="112"/>
      <c r="Y81" s="112"/>
      <c r="Z81" s="112"/>
      <c r="AA81" s="112"/>
      <c r="AB81" s="112"/>
      <c r="AC81" s="112"/>
    </row>
    <row r="82" spans="1:29" s="85" customFormat="1" ht="15.5" x14ac:dyDescent="0.35">
      <c r="A82" s="162"/>
      <c r="B82" s="113"/>
      <c r="C82" s="113"/>
      <c r="D82" s="113"/>
      <c r="E82" s="113"/>
      <c r="F82" s="113"/>
      <c r="G82" s="113"/>
      <c r="H82" s="113"/>
      <c r="I82" s="113"/>
      <c r="J82" s="113"/>
      <c r="K82" s="111"/>
      <c r="L82" s="111"/>
      <c r="M82" s="111"/>
      <c r="N82" s="111"/>
      <c r="O82" s="111"/>
      <c r="P82" s="112"/>
      <c r="Q82" s="112"/>
      <c r="R82" s="112"/>
      <c r="S82" s="112"/>
      <c r="T82" s="112"/>
      <c r="U82" s="112"/>
      <c r="V82" s="112"/>
      <c r="W82" s="112"/>
      <c r="X82" s="112"/>
      <c r="Y82" s="112"/>
      <c r="Z82" s="112"/>
      <c r="AA82" s="112"/>
      <c r="AB82" s="112"/>
      <c r="AC82" s="112"/>
    </row>
    <row r="83" spans="1:29" s="85" customFormat="1" ht="15.5" x14ac:dyDescent="0.35">
      <c r="A83" s="162"/>
      <c r="B83" s="113"/>
      <c r="C83" s="113"/>
      <c r="D83" s="113"/>
      <c r="E83" s="113"/>
      <c r="F83" s="113"/>
      <c r="G83" s="113"/>
      <c r="H83" s="113"/>
      <c r="I83" s="113"/>
      <c r="J83" s="113"/>
      <c r="K83" s="111"/>
      <c r="L83" s="111"/>
      <c r="M83" s="111"/>
      <c r="N83" s="111"/>
      <c r="O83" s="111"/>
      <c r="P83" s="112"/>
      <c r="Q83" s="112"/>
      <c r="R83" s="112"/>
      <c r="S83" s="112"/>
      <c r="T83" s="112"/>
      <c r="U83" s="112"/>
      <c r="V83" s="112"/>
      <c r="W83" s="112"/>
      <c r="X83" s="112"/>
      <c r="Y83" s="112"/>
      <c r="Z83" s="112"/>
      <c r="AA83" s="112"/>
      <c r="AB83" s="112"/>
      <c r="AC83" s="112"/>
    </row>
    <row r="84" spans="1:29" s="85" customFormat="1" ht="15.5" x14ac:dyDescent="0.35">
      <c r="A84" s="162"/>
      <c r="B84" s="113"/>
      <c r="C84" s="113"/>
      <c r="D84" s="113"/>
      <c r="E84" s="113"/>
      <c r="F84" s="113"/>
      <c r="G84" s="113"/>
      <c r="H84" s="113"/>
      <c r="I84" s="113"/>
      <c r="J84" s="113"/>
      <c r="K84" s="111"/>
      <c r="L84" s="111"/>
      <c r="M84" s="111"/>
      <c r="N84" s="111"/>
      <c r="O84" s="111"/>
      <c r="P84" s="112"/>
      <c r="Q84" s="112"/>
      <c r="R84" s="112"/>
      <c r="S84" s="112"/>
      <c r="T84" s="112"/>
      <c r="U84" s="112"/>
      <c r="V84" s="112"/>
      <c r="W84" s="112"/>
      <c r="X84" s="112"/>
      <c r="Y84" s="112"/>
      <c r="Z84" s="112"/>
      <c r="AA84" s="112"/>
      <c r="AB84" s="112"/>
      <c r="AC84" s="112"/>
    </row>
    <row r="85" spans="1:29" s="85" customFormat="1" ht="15.5" x14ac:dyDescent="0.35">
      <c r="A85" s="162"/>
      <c r="B85" s="113"/>
      <c r="C85" s="113"/>
      <c r="D85" s="113"/>
      <c r="E85" s="113"/>
      <c r="F85" s="113"/>
      <c r="G85" s="113"/>
      <c r="H85" s="113"/>
      <c r="I85" s="113"/>
      <c r="J85" s="113"/>
      <c r="K85" s="111"/>
      <c r="L85" s="111"/>
      <c r="M85" s="111"/>
      <c r="N85" s="111"/>
      <c r="O85" s="111"/>
      <c r="P85" s="112"/>
      <c r="Q85" s="112"/>
      <c r="R85" s="112"/>
      <c r="S85" s="112"/>
      <c r="T85" s="112"/>
      <c r="U85" s="112"/>
      <c r="V85" s="112"/>
      <c r="W85" s="112"/>
      <c r="X85" s="112"/>
      <c r="Y85" s="112"/>
      <c r="Z85" s="112"/>
      <c r="AA85" s="112"/>
      <c r="AB85" s="112"/>
      <c r="AC85" s="112"/>
    </row>
    <row r="86" spans="1:29" s="85" customFormat="1" ht="15.5" x14ac:dyDescent="0.35">
      <c r="A86" s="162"/>
      <c r="B86" s="113"/>
      <c r="C86" s="113"/>
      <c r="D86" s="113"/>
      <c r="E86" s="113"/>
      <c r="F86" s="113"/>
      <c r="G86" s="113"/>
      <c r="H86" s="113"/>
      <c r="I86" s="113"/>
      <c r="J86" s="113"/>
      <c r="K86" s="111"/>
      <c r="L86" s="111"/>
      <c r="M86" s="111"/>
      <c r="N86" s="111"/>
      <c r="O86" s="111"/>
      <c r="P86" s="112"/>
      <c r="Q86" s="112"/>
      <c r="R86" s="112"/>
      <c r="S86" s="112"/>
      <c r="T86" s="112"/>
      <c r="U86" s="112"/>
      <c r="V86" s="112"/>
      <c r="W86" s="112"/>
      <c r="X86" s="112"/>
      <c r="Y86" s="112"/>
      <c r="Z86" s="112"/>
      <c r="AA86" s="112"/>
      <c r="AB86" s="112"/>
      <c r="AC86" s="112"/>
    </row>
    <row r="87" spans="1:29" s="85" customFormat="1" ht="15.5" x14ac:dyDescent="0.35">
      <c r="A87" s="162"/>
      <c r="B87" s="113"/>
      <c r="C87" s="113"/>
      <c r="D87" s="113"/>
      <c r="E87" s="113"/>
      <c r="F87" s="113"/>
      <c r="G87" s="113"/>
      <c r="H87" s="113"/>
      <c r="I87" s="113"/>
      <c r="J87" s="113"/>
      <c r="K87" s="111"/>
      <c r="L87" s="111"/>
      <c r="M87" s="111"/>
      <c r="N87" s="111"/>
      <c r="O87" s="111"/>
      <c r="P87" s="112"/>
      <c r="Q87" s="112"/>
      <c r="R87" s="112"/>
      <c r="S87" s="112"/>
      <c r="T87" s="112"/>
      <c r="U87" s="112"/>
      <c r="V87" s="112"/>
      <c r="W87" s="112"/>
      <c r="X87" s="112"/>
      <c r="Y87" s="112"/>
      <c r="Z87" s="112"/>
      <c r="AA87" s="112"/>
      <c r="AB87" s="112"/>
      <c r="AC87" s="112"/>
    </row>
    <row r="88" spans="1:29" s="85" customFormat="1" ht="15.5" x14ac:dyDescent="0.35">
      <c r="A88" s="162"/>
      <c r="B88" s="113"/>
      <c r="C88" s="113"/>
      <c r="D88" s="113"/>
      <c r="E88" s="113"/>
      <c r="F88" s="113"/>
      <c r="G88" s="113"/>
      <c r="H88" s="113"/>
      <c r="I88" s="113"/>
      <c r="J88" s="113"/>
      <c r="K88" s="111"/>
      <c r="L88" s="111"/>
      <c r="M88" s="111"/>
      <c r="N88" s="111"/>
      <c r="O88" s="111"/>
      <c r="P88" s="112"/>
      <c r="Q88" s="112"/>
      <c r="R88" s="112"/>
      <c r="S88" s="112"/>
      <c r="T88" s="112"/>
      <c r="U88" s="112"/>
      <c r="V88" s="112"/>
      <c r="W88" s="112"/>
      <c r="X88" s="112"/>
      <c r="Y88" s="112"/>
      <c r="Z88" s="112"/>
      <c r="AA88" s="112"/>
      <c r="AB88" s="112"/>
      <c r="AC88" s="112"/>
    </row>
    <row r="89" spans="1:29" s="85" customFormat="1" ht="15.5" x14ac:dyDescent="0.35">
      <c r="A89" s="162"/>
      <c r="B89" s="113"/>
      <c r="C89" s="113"/>
      <c r="D89" s="113"/>
      <c r="E89" s="113"/>
      <c r="F89" s="113"/>
      <c r="G89" s="113"/>
      <c r="H89" s="113"/>
      <c r="I89" s="113"/>
      <c r="J89" s="113"/>
      <c r="K89" s="111"/>
      <c r="L89" s="111"/>
      <c r="M89" s="111"/>
      <c r="N89" s="111"/>
      <c r="O89" s="111"/>
      <c r="P89" s="112"/>
      <c r="Q89" s="112"/>
      <c r="R89" s="112"/>
      <c r="S89" s="112"/>
      <c r="T89" s="112"/>
      <c r="U89" s="112"/>
      <c r="V89" s="112"/>
      <c r="W89" s="112"/>
      <c r="X89" s="112"/>
      <c r="Y89" s="112"/>
      <c r="Z89" s="112"/>
      <c r="AA89" s="112"/>
      <c r="AB89" s="112"/>
      <c r="AC89" s="112"/>
    </row>
    <row r="90" spans="1:29" ht="15.5" x14ac:dyDescent="0.35">
      <c r="A90" s="100"/>
      <c r="B90" s="19"/>
      <c r="C90" s="19"/>
      <c r="D90" s="19"/>
      <c r="E90" s="19"/>
      <c r="F90" s="19"/>
      <c r="G90" s="19"/>
      <c r="H90" s="19"/>
      <c r="I90" s="19"/>
      <c r="J90" s="113"/>
      <c r="K90" s="111"/>
      <c r="L90" s="111"/>
      <c r="M90" s="111"/>
      <c r="N90" s="111"/>
      <c r="O90" s="111"/>
      <c r="P90" s="112"/>
      <c r="Q90" s="112"/>
      <c r="R90" s="112"/>
      <c r="S90" s="112"/>
      <c r="T90" s="112"/>
      <c r="U90" s="112"/>
      <c r="V90" s="112"/>
      <c r="W90" s="112"/>
      <c r="X90" s="112"/>
      <c r="Y90" s="112"/>
      <c r="Z90" s="112"/>
      <c r="AA90" s="112"/>
      <c r="AB90" s="112"/>
      <c r="AC90" s="112"/>
    </row>
    <row r="91" spans="1:29" ht="15.5" x14ac:dyDescent="0.35">
      <c r="A91" s="100"/>
      <c r="B91" s="19"/>
      <c r="C91" s="19"/>
      <c r="D91" s="19"/>
      <c r="E91" s="19"/>
      <c r="F91" s="19"/>
      <c r="G91" s="19"/>
      <c r="H91" s="19"/>
      <c r="I91" s="19"/>
      <c r="J91" s="113"/>
      <c r="K91" s="111"/>
      <c r="L91" s="111"/>
      <c r="M91" s="111"/>
      <c r="N91" s="111"/>
      <c r="O91" s="111"/>
      <c r="P91" s="112"/>
      <c r="Q91" s="112"/>
      <c r="R91" s="112"/>
      <c r="S91" s="112"/>
      <c r="T91" s="112"/>
      <c r="U91" s="112"/>
      <c r="V91" s="112"/>
      <c r="W91" s="112"/>
      <c r="X91" s="112"/>
      <c r="Y91" s="112"/>
      <c r="Z91" s="112"/>
      <c r="AA91" s="112"/>
      <c r="AB91" s="112"/>
      <c r="AC91" s="112"/>
    </row>
    <row r="92" spans="1:29" ht="15.5" x14ac:dyDescent="0.35">
      <c r="A92" s="100"/>
      <c r="B92" s="19"/>
      <c r="C92" s="19"/>
      <c r="D92" s="19"/>
      <c r="E92" s="19"/>
      <c r="F92" s="19"/>
      <c r="G92" s="19"/>
      <c r="H92" s="19"/>
      <c r="I92" s="19"/>
      <c r="J92" s="113"/>
      <c r="K92" s="111"/>
      <c r="L92" s="111"/>
      <c r="M92" s="111"/>
      <c r="N92" s="111"/>
      <c r="O92" s="111"/>
      <c r="P92" s="112"/>
      <c r="Q92" s="112"/>
      <c r="R92" s="112"/>
      <c r="S92" s="112"/>
      <c r="T92" s="112"/>
      <c r="U92" s="112"/>
      <c r="V92" s="112"/>
      <c r="W92" s="112"/>
      <c r="X92" s="112"/>
      <c r="Y92" s="112"/>
      <c r="Z92" s="112"/>
      <c r="AA92" s="112"/>
      <c r="AB92" s="112"/>
      <c r="AC92" s="112"/>
    </row>
    <row r="93" spans="1:29" ht="15.5" x14ac:dyDescent="0.35">
      <c r="A93" s="100"/>
      <c r="B93" s="19"/>
      <c r="C93" s="19"/>
      <c r="D93" s="19"/>
      <c r="E93" s="19"/>
      <c r="F93" s="19"/>
      <c r="G93" s="19"/>
      <c r="H93" s="19"/>
      <c r="I93" s="19"/>
      <c r="J93" s="113"/>
      <c r="K93" s="111"/>
      <c r="L93" s="111"/>
      <c r="M93" s="111"/>
      <c r="N93" s="111"/>
      <c r="O93" s="111"/>
      <c r="P93" s="112"/>
      <c r="Q93" s="112"/>
      <c r="R93" s="112"/>
      <c r="S93" s="112"/>
      <c r="T93" s="112"/>
      <c r="U93" s="112"/>
      <c r="V93" s="112"/>
      <c r="W93" s="112"/>
      <c r="X93" s="112"/>
      <c r="Y93" s="112"/>
      <c r="Z93" s="112"/>
      <c r="AA93" s="112"/>
      <c r="AB93" s="112"/>
      <c r="AC93" s="112"/>
    </row>
    <row r="94" spans="1:29" ht="15.5" x14ac:dyDescent="0.35">
      <c r="A94" s="100"/>
      <c r="B94" s="19"/>
      <c r="C94" s="19"/>
      <c r="D94" s="19"/>
      <c r="E94" s="19"/>
      <c r="F94" s="19"/>
      <c r="G94" s="19"/>
      <c r="H94" s="19"/>
      <c r="I94" s="19"/>
      <c r="J94" s="113"/>
      <c r="K94" s="111"/>
      <c r="L94" s="111"/>
      <c r="M94" s="111"/>
      <c r="N94" s="111"/>
      <c r="O94" s="111"/>
      <c r="P94" s="112"/>
      <c r="Q94" s="112"/>
      <c r="R94" s="112"/>
      <c r="S94" s="112"/>
      <c r="T94" s="112"/>
      <c r="U94" s="112"/>
      <c r="V94" s="112"/>
      <c r="W94" s="112"/>
      <c r="X94" s="112"/>
      <c r="Y94" s="112"/>
      <c r="Z94" s="112"/>
      <c r="AA94" s="112"/>
      <c r="AB94" s="112"/>
      <c r="AC94" s="112"/>
    </row>
    <row r="95" spans="1:29" ht="15.5" x14ac:dyDescent="0.35">
      <c r="A95" s="100"/>
      <c r="B95" s="19"/>
      <c r="C95" s="19"/>
      <c r="D95" s="19"/>
      <c r="E95" s="19"/>
      <c r="F95" s="19"/>
      <c r="G95" s="19"/>
      <c r="H95" s="19"/>
      <c r="I95" s="19"/>
      <c r="J95" s="113"/>
      <c r="K95" s="111"/>
      <c r="L95" s="111"/>
      <c r="M95" s="111"/>
      <c r="N95" s="111"/>
      <c r="O95" s="111"/>
      <c r="P95" s="112"/>
      <c r="Q95" s="112"/>
      <c r="R95" s="112"/>
      <c r="S95" s="112"/>
      <c r="T95" s="112"/>
      <c r="U95" s="112"/>
      <c r="V95" s="112"/>
      <c r="W95" s="112"/>
      <c r="X95" s="112"/>
      <c r="Y95" s="112"/>
      <c r="Z95" s="112"/>
      <c r="AA95" s="112"/>
      <c r="AB95" s="112"/>
      <c r="AC95" s="112"/>
    </row>
    <row r="96" spans="1:29" ht="15.5" x14ac:dyDescent="0.35">
      <c r="A96" s="100"/>
      <c r="B96" s="19"/>
      <c r="C96" s="19"/>
      <c r="D96" s="19"/>
      <c r="E96" s="19"/>
      <c r="F96" s="19"/>
      <c r="G96" s="19"/>
      <c r="H96" s="19"/>
      <c r="I96" s="19"/>
      <c r="J96" s="113"/>
      <c r="K96" s="111"/>
      <c r="L96" s="111"/>
      <c r="M96" s="111"/>
      <c r="N96" s="111"/>
      <c r="O96" s="111"/>
      <c r="P96" s="112"/>
      <c r="Q96" s="112"/>
      <c r="R96" s="112"/>
      <c r="S96" s="112"/>
      <c r="T96" s="112"/>
      <c r="U96" s="112"/>
      <c r="V96" s="112"/>
      <c r="W96" s="112"/>
      <c r="X96" s="112"/>
      <c r="Y96" s="112"/>
      <c r="Z96" s="112"/>
      <c r="AA96" s="112"/>
      <c r="AB96" s="112"/>
      <c r="AC96" s="112"/>
    </row>
    <row r="97" spans="1:29" ht="15.5" x14ac:dyDescent="0.35">
      <c r="A97" s="100"/>
      <c r="B97" s="19"/>
      <c r="C97" s="19"/>
      <c r="D97" s="19"/>
      <c r="E97" s="19"/>
      <c r="F97" s="19"/>
      <c r="G97" s="19"/>
      <c r="H97" s="19"/>
      <c r="I97" s="19"/>
      <c r="J97" s="113"/>
      <c r="K97" s="111"/>
      <c r="L97" s="111"/>
      <c r="M97" s="111"/>
      <c r="N97" s="111"/>
      <c r="O97" s="111"/>
      <c r="P97" s="112"/>
      <c r="Q97" s="112"/>
      <c r="R97" s="112"/>
      <c r="S97" s="112"/>
      <c r="T97" s="112"/>
      <c r="U97" s="112"/>
      <c r="V97" s="112"/>
      <c r="W97" s="112"/>
      <c r="X97" s="112"/>
      <c r="Y97" s="112"/>
      <c r="Z97" s="112"/>
      <c r="AA97" s="112"/>
      <c r="AB97" s="112"/>
      <c r="AC97" s="112"/>
    </row>
    <row r="98" spans="1:29" ht="15.5" x14ac:dyDescent="0.35">
      <c r="A98" s="100"/>
      <c r="B98" s="19"/>
      <c r="C98" s="19"/>
      <c r="D98" s="19"/>
      <c r="E98" s="19"/>
      <c r="F98" s="19"/>
      <c r="G98" s="19"/>
      <c r="H98" s="19"/>
      <c r="I98" s="19"/>
      <c r="J98" s="113"/>
      <c r="K98" s="111"/>
      <c r="L98" s="111"/>
      <c r="M98" s="111"/>
      <c r="N98" s="111"/>
      <c r="O98" s="111"/>
      <c r="P98" s="112"/>
      <c r="Q98" s="112"/>
      <c r="R98" s="112"/>
      <c r="S98" s="112"/>
      <c r="T98" s="112"/>
      <c r="U98" s="112"/>
      <c r="V98" s="112"/>
      <c r="W98" s="112"/>
      <c r="X98" s="112"/>
      <c r="Y98" s="112"/>
      <c r="Z98" s="112"/>
      <c r="AA98" s="112"/>
      <c r="AB98" s="112"/>
      <c r="AC98" s="112"/>
    </row>
    <row r="99" spans="1:29" ht="15.5" x14ac:dyDescent="0.35">
      <c r="A99" s="100"/>
      <c r="B99" s="19"/>
      <c r="C99" s="19"/>
      <c r="D99" s="19"/>
      <c r="E99" s="19"/>
      <c r="F99" s="19"/>
      <c r="G99" s="19"/>
      <c r="H99" s="19"/>
      <c r="I99" s="19"/>
      <c r="J99" s="113"/>
      <c r="K99" s="111"/>
      <c r="L99" s="111"/>
      <c r="M99" s="111"/>
      <c r="N99" s="111"/>
      <c r="O99" s="111"/>
      <c r="P99" s="112"/>
      <c r="Q99" s="112"/>
      <c r="R99" s="112"/>
      <c r="S99" s="112"/>
      <c r="T99" s="112"/>
      <c r="U99" s="112"/>
      <c r="V99" s="112"/>
      <c r="W99" s="112"/>
      <c r="X99" s="112"/>
      <c r="Y99" s="112"/>
      <c r="Z99" s="112"/>
      <c r="AA99" s="112"/>
      <c r="AB99" s="112"/>
      <c r="AC99" s="112"/>
    </row>
    <row r="100" spans="1:29" ht="15.5" x14ac:dyDescent="0.35">
      <c r="A100" s="100"/>
      <c r="B100" s="19"/>
      <c r="C100" s="19"/>
      <c r="D100" s="19"/>
      <c r="E100" s="19"/>
      <c r="F100" s="19"/>
      <c r="G100" s="19"/>
      <c r="H100" s="19"/>
      <c r="I100" s="19"/>
      <c r="J100" s="113"/>
      <c r="K100" s="111"/>
      <c r="L100" s="111"/>
      <c r="M100" s="111"/>
      <c r="N100" s="111"/>
      <c r="O100" s="111"/>
      <c r="P100" s="112"/>
      <c r="Q100" s="112"/>
      <c r="R100" s="112"/>
      <c r="S100" s="112"/>
      <c r="T100" s="112"/>
      <c r="U100" s="112"/>
      <c r="V100" s="112"/>
      <c r="W100" s="112"/>
      <c r="X100" s="112"/>
      <c r="Y100" s="112"/>
      <c r="Z100" s="112"/>
      <c r="AA100" s="112"/>
      <c r="AB100" s="112"/>
      <c r="AC100" s="112"/>
    </row>
    <row r="101" spans="1:29" ht="15.5" x14ac:dyDescent="0.35">
      <c r="A101" s="100"/>
      <c r="B101" s="19"/>
      <c r="C101" s="19"/>
      <c r="D101" s="19"/>
      <c r="E101" s="19"/>
      <c r="F101" s="19"/>
      <c r="G101" s="19"/>
      <c r="H101" s="19"/>
      <c r="I101" s="19"/>
      <c r="J101" s="113"/>
      <c r="K101" s="111"/>
      <c r="L101" s="111"/>
      <c r="M101" s="111"/>
      <c r="N101" s="111"/>
      <c r="O101" s="111"/>
      <c r="P101" s="112"/>
      <c r="Q101" s="112"/>
      <c r="R101" s="112"/>
      <c r="S101" s="112"/>
      <c r="T101" s="112"/>
      <c r="U101" s="112"/>
      <c r="V101" s="112"/>
      <c r="W101" s="112"/>
      <c r="X101" s="112"/>
      <c r="Y101" s="112"/>
      <c r="Z101" s="112"/>
      <c r="AA101" s="112"/>
      <c r="AB101" s="112"/>
      <c r="AC101" s="112"/>
    </row>
    <row r="102" spans="1:29" ht="15.5" x14ac:dyDescent="0.35">
      <c r="A102" s="100"/>
      <c r="B102" s="19"/>
      <c r="C102" s="19"/>
      <c r="D102" s="19"/>
      <c r="E102" s="19"/>
      <c r="F102" s="19"/>
      <c r="G102" s="19"/>
      <c r="H102" s="19"/>
      <c r="I102" s="19"/>
      <c r="J102" s="113"/>
      <c r="K102" s="111"/>
      <c r="L102" s="111"/>
      <c r="M102" s="111"/>
      <c r="N102" s="111"/>
      <c r="O102" s="111"/>
      <c r="P102" s="112"/>
      <c r="Q102" s="112"/>
      <c r="R102" s="112"/>
      <c r="S102" s="112"/>
      <c r="T102" s="112"/>
      <c r="U102" s="112"/>
      <c r="V102" s="112"/>
      <c r="W102" s="112"/>
      <c r="X102" s="112"/>
      <c r="Y102" s="112"/>
      <c r="Z102" s="112"/>
      <c r="AA102" s="112"/>
      <c r="AB102" s="112"/>
      <c r="AC102" s="112"/>
    </row>
    <row r="103" spans="1:29" ht="15.5" x14ac:dyDescent="0.35">
      <c r="A103" s="100"/>
      <c r="B103" s="19"/>
      <c r="C103" s="19"/>
      <c r="D103" s="19"/>
      <c r="E103" s="19"/>
      <c r="F103" s="19"/>
      <c r="G103" s="19"/>
      <c r="H103" s="19"/>
      <c r="I103" s="19"/>
      <c r="J103" s="113"/>
      <c r="K103" s="111"/>
      <c r="L103" s="111"/>
      <c r="M103" s="111"/>
      <c r="N103" s="111"/>
      <c r="O103" s="111"/>
      <c r="P103" s="112"/>
      <c r="Q103" s="112"/>
      <c r="R103" s="112"/>
      <c r="S103" s="112"/>
      <c r="T103" s="112"/>
      <c r="U103" s="112"/>
      <c r="V103" s="112"/>
      <c r="W103" s="112"/>
      <c r="X103" s="112"/>
      <c r="Y103" s="112"/>
      <c r="Z103" s="112"/>
      <c r="AA103" s="112"/>
      <c r="AB103" s="112"/>
      <c r="AC103" s="112"/>
    </row>
    <row r="104" spans="1:29" ht="17.5" x14ac:dyDescent="0.35">
      <c r="A104" s="101"/>
      <c r="B104" s="29"/>
      <c r="C104" s="29"/>
      <c r="D104" s="29"/>
      <c r="E104" s="29"/>
      <c r="F104" s="29"/>
      <c r="G104" s="29"/>
      <c r="H104" s="29"/>
      <c r="I104" s="29"/>
      <c r="J104" s="116"/>
      <c r="K104" s="117"/>
      <c r="L104" s="117"/>
      <c r="M104" s="117"/>
      <c r="N104" s="117"/>
      <c r="O104" s="117"/>
      <c r="P104" s="118"/>
      <c r="Q104" s="118"/>
      <c r="R104" s="118"/>
      <c r="S104" s="118"/>
      <c r="T104" s="118"/>
      <c r="U104" s="118"/>
      <c r="V104" s="118"/>
      <c r="W104" s="118"/>
      <c r="X104" s="118"/>
      <c r="Y104" s="118"/>
      <c r="Z104" s="118"/>
      <c r="AA104" s="118"/>
      <c r="AB104" s="118"/>
      <c r="AC104" s="118"/>
    </row>
    <row r="105" spans="1:29" ht="17.5" x14ac:dyDescent="0.35">
      <c r="A105" s="101"/>
      <c r="B105" s="29"/>
      <c r="C105" s="29"/>
      <c r="D105" s="29"/>
      <c r="E105" s="29"/>
      <c r="F105" s="29"/>
      <c r="G105" s="29"/>
      <c r="H105" s="29"/>
      <c r="I105" s="29"/>
      <c r="J105" s="116"/>
      <c r="K105" s="117"/>
      <c r="L105" s="117"/>
      <c r="M105" s="117"/>
      <c r="N105" s="117"/>
      <c r="O105" s="117"/>
      <c r="P105" s="118"/>
      <c r="Q105" s="118"/>
      <c r="R105" s="118"/>
      <c r="S105" s="118"/>
      <c r="T105" s="118"/>
      <c r="U105" s="118"/>
      <c r="V105" s="118"/>
      <c r="W105" s="118"/>
      <c r="X105" s="118"/>
      <c r="Y105" s="118"/>
      <c r="Z105" s="118"/>
      <c r="AA105" s="118"/>
      <c r="AB105" s="118"/>
      <c r="AC105" s="118"/>
    </row>
    <row r="106" spans="1:29" ht="17.5" x14ac:dyDescent="0.35">
      <c r="A106" s="101"/>
      <c r="B106" s="29"/>
      <c r="C106" s="29"/>
      <c r="D106" s="29"/>
      <c r="E106" s="29"/>
      <c r="F106" s="29"/>
      <c r="G106" s="29"/>
      <c r="H106" s="29"/>
      <c r="I106" s="29"/>
      <c r="J106" s="116"/>
      <c r="K106" s="117"/>
      <c r="L106" s="117"/>
      <c r="M106" s="117"/>
      <c r="N106" s="117"/>
      <c r="O106" s="117"/>
      <c r="P106" s="118"/>
      <c r="Q106" s="118"/>
      <c r="R106" s="118"/>
      <c r="S106" s="118"/>
      <c r="T106" s="118"/>
      <c r="U106" s="118"/>
      <c r="V106" s="118"/>
      <c r="W106" s="118"/>
      <c r="X106" s="118"/>
      <c r="Y106" s="118"/>
      <c r="Z106" s="118"/>
      <c r="AA106" s="118"/>
      <c r="AB106" s="118"/>
      <c r="AC106" s="118"/>
    </row>
  </sheetData>
  <mergeCells count="18">
    <mergeCell ref="F29:G29"/>
    <mergeCell ref="H54:M54"/>
    <mergeCell ref="F11:G11"/>
    <mergeCell ref="F12:G12"/>
    <mergeCell ref="F13:G13"/>
    <mergeCell ref="F14:G14"/>
    <mergeCell ref="F42:G42"/>
    <mergeCell ref="F38:G38"/>
    <mergeCell ref="F39:G39"/>
    <mergeCell ref="F32:G32"/>
    <mergeCell ref="F33:G33"/>
    <mergeCell ref="F28:G28"/>
    <mergeCell ref="A1:H1"/>
    <mergeCell ref="H6:I6"/>
    <mergeCell ref="D6:E6"/>
    <mergeCell ref="B6:C6"/>
    <mergeCell ref="H10:I10"/>
    <mergeCell ref="F10:G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9"/>
  <sheetViews>
    <sheetView topLeftCell="A22" zoomScale="80" zoomScaleNormal="80" workbookViewId="0">
      <selection activeCell="A42" sqref="A42"/>
    </sheetView>
  </sheetViews>
  <sheetFormatPr defaultColWidth="9.1796875" defaultRowHeight="14.5" x14ac:dyDescent="0.35"/>
  <cols>
    <col min="1" max="1" width="54.7265625" style="227" customWidth="1"/>
    <col min="2" max="2" width="22.54296875" style="227" customWidth="1"/>
    <col min="3" max="3" width="20.7265625" style="227" customWidth="1"/>
    <col min="4" max="8" width="20.7265625" style="228" customWidth="1"/>
    <col min="9" max="9" width="28" style="228" customWidth="1"/>
    <col min="10" max="16384" width="9.1796875" style="209"/>
  </cols>
  <sheetData>
    <row r="1" spans="1:11" ht="96" customHeight="1" thickBot="1" x14ac:dyDescent="0.4">
      <c r="A1" s="402" t="s">
        <v>670</v>
      </c>
      <c r="B1" s="403"/>
      <c r="C1" s="403"/>
      <c r="D1" s="403"/>
      <c r="E1" s="403"/>
      <c r="F1" s="114"/>
      <c r="G1" s="114"/>
      <c r="H1" s="114"/>
      <c r="I1" s="114"/>
      <c r="J1" s="56"/>
      <c r="K1" s="56"/>
    </row>
    <row r="2" spans="1:11" ht="59.25" customHeight="1" thickBot="1" x14ac:dyDescent="0.4">
      <c r="A2" s="208"/>
      <c r="B2" s="289" t="s">
        <v>16</v>
      </c>
      <c r="C2" s="290" t="s">
        <v>16</v>
      </c>
      <c r="D2" s="290" t="s">
        <v>28</v>
      </c>
      <c r="E2" s="291" t="s">
        <v>28</v>
      </c>
      <c r="F2" s="290" t="s">
        <v>23</v>
      </c>
      <c r="G2" s="291" t="s">
        <v>23</v>
      </c>
      <c r="H2" s="290" t="s">
        <v>789</v>
      </c>
      <c r="I2" s="292" t="s">
        <v>789</v>
      </c>
      <c r="J2" s="56"/>
      <c r="K2" s="56"/>
    </row>
    <row r="3" spans="1:11" ht="63" customHeight="1" thickBot="1" x14ac:dyDescent="0.4">
      <c r="A3" s="158" t="s">
        <v>771</v>
      </c>
      <c r="B3" s="158" t="s">
        <v>462</v>
      </c>
      <c r="C3" s="229" t="s">
        <v>463</v>
      </c>
      <c r="D3" s="158" t="s">
        <v>462</v>
      </c>
      <c r="E3" s="229" t="s">
        <v>463</v>
      </c>
      <c r="F3" s="158" t="s">
        <v>462</v>
      </c>
      <c r="G3" s="229" t="s">
        <v>463</v>
      </c>
      <c r="H3" s="158" t="s">
        <v>462</v>
      </c>
      <c r="I3" s="229" t="s">
        <v>463</v>
      </c>
      <c r="J3" s="56"/>
      <c r="K3" s="56"/>
    </row>
    <row r="4" spans="1:11" ht="16" thickBot="1" x14ac:dyDescent="0.4">
      <c r="A4" s="269" t="s">
        <v>769</v>
      </c>
      <c r="B4" s="235"/>
      <c r="C4" s="236"/>
      <c r="D4" s="237"/>
      <c r="E4" s="238"/>
      <c r="F4" s="237"/>
      <c r="G4" s="238"/>
      <c r="H4" s="237"/>
      <c r="I4" s="238"/>
      <c r="J4" s="56"/>
      <c r="K4" s="56"/>
    </row>
    <row r="5" spans="1:11" ht="15.5" x14ac:dyDescent="0.35">
      <c r="A5" s="234" t="s">
        <v>515</v>
      </c>
      <c r="B5" s="210">
        <v>0.24</v>
      </c>
      <c r="C5" s="211" t="s">
        <v>464</v>
      </c>
      <c r="D5" s="212">
        <v>0.24</v>
      </c>
      <c r="E5" s="211" t="s">
        <v>464</v>
      </c>
      <c r="F5" s="212">
        <v>0.27</v>
      </c>
      <c r="G5" s="213" t="s">
        <v>465</v>
      </c>
      <c r="H5" s="212">
        <v>0.27</v>
      </c>
      <c r="I5" s="340" t="s">
        <v>814</v>
      </c>
      <c r="J5" s="56"/>
      <c r="K5" s="56"/>
    </row>
    <row r="6" spans="1:11" ht="15.5" x14ac:dyDescent="0.35">
      <c r="A6" s="359" t="s">
        <v>467</v>
      </c>
      <c r="B6" s="267"/>
      <c r="C6" s="253"/>
      <c r="D6" s="212">
        <v>0.06</v>
      </c>
      <c r="E6" s="211" t="s">
        <v>464</v>
      </c>
      <c r="F6" s="212" t="s">
        <v>655</v>
      </c>
      <c r="G6" s="254"/>
      <c r="H6" s="358" t="s">
        <v>469</v>
      </c>
      <c r="I6" s="253"/>
      <c r="J6" s="56"/>
      <c r="K6" s="56"/>
    </row>
    <row r="7" spans="1:11" ht="15.5" x14ac:dyDescent="0.35">
      <c r="A7" s="230" t="s">
        <v>534</v>
      </c>
      <c r="B7" s="210">
        <v>0.03</v>
      </c>
      <c r="C7" s="211" t="s">
        <v>464</v>
      </c>
      <c r="D7" s="212">
        <v>0.05</v>
      </c>
      <c r="E7" s="211" t="s">
        <v>464</v>
      </c>
      <c r="F7" s="212" t="s">
        <v>468</v>
      </c>
      <c r="G7" s="254"/>
      <c r="H7" s="212" t="s">
        <v>469</v>
      </c>
      <c r="I7" s="253"/>
      <c r="J7" s="56"/>
      <c r="K7" s="56"/>
    </row>
    <row r="8" spans="1:11" ht="15.5" x14ac:dyDescent="0.35">
      <c r="A8" s="230" t="s">
        <v>537</v>
      </c>
      <c r="B8" s="210">
        <v>0.11</v>
      </c>
      <c r="C8" s="211" t="s">
        <v>464</v>
      </c>
      <c r="D8" s="212">
        <v>0.11</v>
      </c>
      <c r="E8" s="211" t="s">
        <v>464</v>
      </c>
      <c r="F8" s="212">
        <v>0.11</v>
      </c>
      <c r="G8" s="213" t="s">
        <v>465</v>
      </c>
      <c r="H8" s="212">
        <v>0.11</v>
      </c>
      <c r="I8" s="341" t="s">
        <v>814</v>
      </c>
      <c r="J8" s="56"/>
      <c r="K8" s="56"/>
    </row>
    <row r="9" spans="1:11" ht="15.5" x14ac:dyDescent="0.35">
      <c r="A9" s="230" t="s">
        <v>610</v>
      </c>
      <c r="B9" s="210">
        <v>0.01</v>
      </c>
      <c r="C9" s="211" t="s">
        <v>464</v>
      </c>
      <c r="D9" s="212">
        <v>0.01</v>
      </c>
      <c r="E9" s="211" t="s">
        <v>464</v>
      </c>
      <c r="F9" s="212" t="s">
        <v>443</v>
      </c>
      <c r="G9" s="254"/>
      <c r="H9" s="212" t="s">
        <v>469</v>
      </c>
      <c r="I9" s="253"/>
      <c r="J9" s="56"/>
      <c r="K9" s="56"/>
    </row>
    <row r="10" spans="1:11" ht="15.5" x14ac:dyDescent="0.35">
      <c r="A10" s="230" t="s">
        <v>611</v>
      </c>
      <c r="B10" s="267"/>
      <c r="C10" s="253"/>
      <c r="D10" s="252"/>
      <c r="E10" s="253"/>
      <c r="F10" s="212" t="s">
        <v>443</v>
      </c>
      <c r="G10" s="254"/>
      <c r="H10" s="212" t="s">
        <v>469</v>
      </c>
      <c r="I10" s="253"/>
      <c r="J10" s="56"/>
      <c r="K10" s="56"/>
    </row>
    <row r="11" spans="1:11" ht="15.5" x14ac:dyDescent="0.35">
      <c r="A11" s="230" t="s">
        <v>542</v>
      </c>
      <c r="B11" s="267"/>
      <c r="C11" s="253"/>
      <c r="D11" s="212">
        <v>0.05</v>
      </c>
      <c r="E11" s="211" t="s">
        <v>464</v>
      </c>
      <c r="F11" s="212" t="s">
        <v>443</v>
      </c>
      <c r="G11" s="254"/>
      <c r="H11" s="212" t="s">
        <v>469</v>
      </c>
      <c r="I11" s="253"/>
      <c r="J11" s="56"/>
      <c r="K11" s="56"/>
    </row>
    <row r="12" spans="1:11" ht="15.5" x14ac:dyDescent="0.35">
      <c r="A12" s="230" t="s">
        <v>549</v>
      </c>
      <c r="B12" s="210">
        <v>0.08</v>
      </c>
      <c r="C12" s="211" t="s">
        <v>464</v>
      </c>
      <c r="D12" s="212">
        <v>0.08</v>
      </c>
      <c r="E12" s="211" t="s">
        <v>464</v>
      </c>
      <c r="F12" s="212">
        <v>0.08</v>
      </c>
      <c r="G12" s="213" t="s">
        <v>465</v>
      </c>
      <c r="H12" s="212">
        <v>0.08</v>
      </c>
      <c r="I12" s="342" t="s">
        <v>814</v>
      </c>
      <c r="J12" s="56"/>
      <c r="K12" s="56"/>
    </row>
    <row r="13" spans="1:11" ht="15.5" x14ac:dyDescent="0.35">
      <c r="A13" s="230" t="s">
        <v>551</v>
      </c>
      <c r="B13" s="210">
        <v>0.14000000000000001</v>
      </c>
      <c r="C13" s="211" t="s">
        <v>464</v>
      </c>
      <c r="D13" s="212">
        <v>0.14000000000000001</v>
      </c>
      <c r="E13" s="211" t="s">
        <v>464</v>
      </c>
      <c r="F13" s="212">
        <v>0.14000000000000001</v>
      </c>
      <c r="G13" s="213" t="s">
        <v>465</v>
      </c>
      <c r="H13" s="212">
        <v>0.14000000000000001</v>
      </c>
      <c r="I13" s="343" t="s">
        <v>814</v>
      </c>
      <c r="J13" s="56"/>
      <c r="K13" s="56"/>
    </row>
    <row r="14" spans="1:11" ht="15.5" x14ac:dyDescent="0.35">
      <c r="A14" s="230" t="s">
        <v>554</v>
      </c>
      <c r="B14" s="210">
        <v>0.15</v>
      </c>
      <c r="C14" s="211" t="s">
        <v>464</v>
      </c>
      <c r="D14" s="212">
        <v>0.11</v>
      </c>
      <c r="E14" s="211" t="s">
        <v>464</v>
      </c>
      <c r="F14" s="212">
        <v>0.155</v>
      </c>
      <c r="G14" s="213" t="s">
        <v>465</v>
      </c>
      <c r="H14" s="212">
        <v>0.15</v>
      </c>
      <c r="I14" s="344" t="s">
        <v>814</v>
      </c>
      <c r="J14" s="56"/>
      <c r="K14" s="56"/>
    </row>
    <row r="15" spans="1:11" ht="15.5" x14ac:dyDescent="0.35">
      <c r="A15" s="230" t="s">
        <v>557</v>
      </c>
      <c r="B15" s="210">
        <v>0.10249999999999999</v>
      </c>
      <c r="C15" s="211" t="s">
        <v>464</v>
      </c>
      <c r="D15" s="212">
        <v>0.10249999999999999</v>
      </c>
      <c r="E15" s="211" t="s">
        <v>464</v>
      </c>
      <c r="F15" s="212" t="s">
        <v>443</v>
      </c>
      <c r="G15" s="254"/>
      <c r="H15" s="212" t="s">
        <v>469</v>
      </c>
      <c r="I15" s="253"/>
      <c r="J15" s="56"/>
      <c r="K15" s="56"/>
    </row>
    <row r="16" spans="1:11" ht="15.5" x14ac:dyDescent="0.35">
      <c r="A16" s="230" t="s">
        <v>612</v>
      </c>
      <c r="B16" s="267"/>
      <c r="C16" s="253"/>
      <c r="D16" s="252"/>
      <c r="E16" s="253"/>
      <c r="F16" s="212" t="s">
        <v>443</v>
      </c>
      <c r="G16" s="254"/>
      <c r="H16" s="212" t="s">
        <v>469</v>
      </c>
      <c r="I16" s="253"/>
      <c r="J16" s="56"/>
      <c r="K16" s="56"/>
    </row>
    <row r="17" spans="1:11" ht="15.5" x14ac:dyDescent="0.35">
      <c r="A17" s="230" t="s">
        <v>613</v>
      </c>
      <c r="B17" s="210">
        <v>0.01</v>
      </c>
      <c r="C17" s="211" t="s">
        <v>464</v>
      </c>
      <c r="D17" s="212">
        <v>0.02</v>
      </c>
      <c r="E17" s="211" t="s">
        <v>464</v>
      </c>
      <c r="F17" s="214">
        <v>80</v>
      </c>
      <c r="G17" s="213" t="s">
        <v>470</v>
      </c>
      <c r="H17" s="336">
        <v>81.819999999999993</v>
      </c>
      <c r="I17" s="211" t="s">
        <v>805</v>
      </c>
      <c r="J17" s="56"/>
      <c r="K17" s="56"/>
    </row>
    <row r="18" spans="1:11" ht="15.5" x14ac:dyDescent="0.35">
      <c r="A18" s="230" t="s">
        <v>614</v>
      </c>
      <c r="B18" s="267"/>
      <c r="C18" s="253"/>
      <c r="D18" s="252"/>
      <c r="E18" s="253"/>
      <c r="F18" s="212" t="s">
        <v>443</v>
      </c>
      <c r="G18" s="254"/>
      <c r="H18" s="212" t="s">
        <v>469</v>
      </c>
      <c r="I18" s="253"/>
      <c r="J18" s="56"/>
      <c r="K18" s="56"/>
    </row>
    <row r="19" spans="1:11" ht="15.5" x14ac:dyDescent="0.35">
      <c r="A19" s="230" t="s">
        <v>563</v>
      </c>
      <c r="B19" s="210">
        <v>0.06</v>
      </c>
      <c r="C19" s="211" t="s">
        <v>464</v>
      </c>
      <c r="D19" s="212">
        <v>0.06</v>
      </c>
      <c r="E19" s="211" t="s">
        <v>464</v>
      </c>
      <c r="F19" s="212">
        <v>0.06</v>
      </c>
      <c r="G19" s="213" t="s">
        <v>465</v>
      </c>
      <c r="H19" s="212">
        <v>0.06</v>
      </c>
      <c r="I19" s="345" t="s">
        <v>814</v>
      </c>
      <c r="J19" s="56"/>
      <c r="K19" s="56"/>
    </row>
    <row r="20" spans="1:11" ht="15.5" x14ac:dyDescent="0.35">
      <c r="A20" s="230" t="s">
        <v>569</v>
      </c>
      <c r="B20" s="210">
        <v>0.05</v>
      </c>
      <c r="C20" s="211" t="s">
        <v>464</v>
      </c>
      <c r="D20" s="212">
        <v>0.05</v>
      </c>
      <c r="E20" s="211" t="s">
        <v>464</v>
      </c>
      <c r="F20" s="212">
        <v>0.05</v>
      </c>
      <c r="G20" s="213" t="s">
        <v>465</v>
      </c>
      <c r="H20" s="212">
        <v>0.05</v>
      </c>
      <c r="I20" s="346" t="s">
        <v>814</v>
      </c>
      <c r="J20" s="56"/>
      <c r="K20" s="56"/>
    </row>
    <row r="21" spans="1:11" ht="16" thickBot="1" x14ac:dyDescent="0.4">
      <c r="A21" s="231" t="s">
        <v>571</v>
      </c>
      <c r="B21" s="258">
        <v>0.16</v>
      </c>
      <c r="C21" s="220" t="s">
        <v>464</v>
      </c>
      <c r="D21" s="219">
        <v>0.12</v>
      </c>
      <c r="E21" s="220" t="s">
        <v>464</v>
      </c>
      <c r="F21" s="219">
        <v>0.16</v>
      </c>
      <c r="G21" s="259" t="s">
        <v>465</v>
      </c>
      <c r="H21" s="219">
        <v>0.16</v>
      </c>
      <c r="I21" s="347" t="s">
        <v>814</v>
      </c>
      <c r="J21" s="56"/>
      <c r="K21" s="56"/>
    </row>
    <row r="22" spans="1:11" ht="16" thickBot="1" x14ac:dyDescent="0.4">
      <c r="A22" s="269" t="s">
        <v>770</v>
      </c>
      <c r="B22" s="263"/>
      <c r="C22" s="264"/>
      <c r="D22" s="265"/>
      <c r="E22" s="266"/>
      <c r="F22" s="265"/>
      <c r="G22" s="266"/>
      <c r="H22" s="268"/>
      <c r="I22" s="266"/>
      <c r="J22" s="56"/>
      <c r="K22" s="56"/>
    </row>
    <row r="23" spans="1:11" ht="15.5" x14ac:dyDescent="0.35">
      <c r="A23" s="232" t="s">
        <v>604</v>
      </c>
      <c r="B23" s="260">
        <v>0.21</v>
      </c>
      <c r="C23" s="261" t="s">
        <v>464</v>
      </c>
      <c r="D23" s="260">
        <v>0.21</v>
      </c>
      <c r="E23" s="261" t="s">
        <v>464</v>
      </c>
      <c r="F23" s="260">
        <v>0.25</v>
      </c>
      <c r="G23" s="262" t="s">
        <v>465</v>
      </c>
      <c r="H23" s="260">
        <v>0.25</v>
      </c>
      <c r="I23" s="348" t="s">
        <v>814</v>
      </c>
      <c r="J23" s="56"/>
      <c r="K23" s="215"/>
    </row>
    <row r="24" spans="1:11" ht="15.5" x14ac:dyDescent="0.35">
      <c r="A24" s="232" t="s">
        <v>471</v>
      </c>
      <c r="B24" s="252"/>
      <c r="C24" s="253"/>
      <c r="D24" s="212">
        <v>0.05</v>
      </c>
      <c r="E24" s="211" t="s">
        <v>464</v>
      </c>
      <c r="F24" s="212" t="s">
        <v>655</v>
      </c>
      <c r="G24" s="254"/>
      <c r="H24" s="255"/>
      <c r="I24" s="256"/>
      <c r="J24" s="56"/>
      <c r="K24" s="215"/>
    </row>
    <row r="25" spans="1:11" ht="15.5" x14ac:dyDescent="0.35">
      <c r="A25" s="232" t="s">
        <v>605</v>
      </c>
      <c r="B25" s="212">
        <v>0.05</v>
      </c>
      <c r="C25" s="211" t="s">
        <v>464</v>
      </c>
      <c r="D25" s="212">
        <v>0.05</v>
      </c>
      <c r="E25" s="211" t="s">
        <v>464</v>
      </c>
      <c r="F25" s="212">
        <v>0.05</v>
      </c>
      <c r="G25" s="213" t="s">
        <v>465</v>
      </c>
      <c r="H25" s="212" t="s">
        <v>469</v>
      </c>
      <c r="I25" s="253"/>
      <c r="J25" s="56"/>
      <c r="K25" s="215"/>
    </row>
    <row r="26" spans="1:11" ht="15.5" x14ac:dyDescent="0.35">
      <c r="A26" s="232" t="s">
        <v>606</v>
      </c>
      <c r="B26" s="212">
        <v>0.24</v>
      </c>
      <c r="C26" s="211" t="s">
        <v>464</v>
      </c>
      <c r="D26" s="212">
        <v>0.24</v>
      </c>
      <c r="E26" s="211" t="s">
        <v>464</v>
      </c>
      <c r="F26" s="212">
        <v>0.25</v>
      </c>
      <c r="G26" s="213" t="s">
        <v>465</v>
      </c>
      <c r="H26" s="212">
        <v>0.27</v>
      </c>
      <c r="I26" s="349" t="s">
        <v>814</v>
      </c>
      <c r="J26" s="56"/>
      <c r="K26" s="215"/>
    </row>
    <row r="27" spans="1:11" ht="15.5" x14ac:dyDescent="0.35">
      <c r="A27" s="232" t="s">
        <v>607</v>
      </c>
      <c r="B27" s="212">
        <v>0.08</v>
      </c>
      <c r="C27" s="211" t="s">
        <v>464</v>
      </c>
      <c r="D27" s="212">
        <v>0.08</v>
      </c>
      <c r="E27" s="211" t="s">
        <v>464</v>
      </c>
      <c r="F27" s="212">
        <v>0.14000000000000001</v>
      </c>
      <c r="G27" s="213" t="s">
        <v>465</v>
      </c>
      <c r="H27" s="212" t="s">
        <v>469</v>
      </c>
      <c r="I27" s="350" t="s">
        <v>814</v>
      </c>
      <c r="J27" s="56"/>
      <c r="K27" s="215"/>
    </row>
    <row r="28" spans="1:11" ht="15.5" x14ac:dyDescent="0.35">
      <c r="A28" s="232" t="s">
        <v>608</v>
      </c>
      <c r="B28" s="212">
        <v>0.14000000000000001</v>
      </c>
      <c r="C28" s="211" t="s">
        <v>464</v>
      </c>
      <c r="D28" s="212">
        <v>0.14000000000000001</v>
      </c>
      <c r="E28" s="211" t="s">
        <v>464</v>
      </c>
      <c r="F28" s="212">
        <v>0.14000000000000001</v>
      </c>
      <c r="G28" s="213" t="s">
        <v>465</v>
      </c>
      <c r="H28" s="212">
        <v>0.17</v>
      </c>
      <c r="I28" s="253"/>
      <c r="J28" s="56"/>
      <c r="K28" s="215"/>
    </row>
    <row r="29" spans="1:11" ht="15.5" x14ac:dyDescent="0.35">
      <c r="A29" s="232" t="s">
        <v>780</v>
      </c>
      <c r="B29" s="212">
        <v>0.24</v>
      </c>
      <c r="C29" s="211" t="s">
        <v>464</v>
      </c>
      <c r="D29" s="252"/>
      <c r="E29" s="253"/>
      <c r="F29" s="212">
        <v>0.19</v>
      </c>
      <c r="G29" s="213" t="s">
        <v>465</v>
      </c>
      <c r="H29" s="255"/>
      <c r="I29" s="256"/>
      <c r="J29" s="56"/>
      <c r="K29" s="215"/>
    </row>
    <row r="30" spans="1:11" ht="15.5" x14ac:dyDescent="0.35">
      <c r="A30" s="232" t="s">
        <v>609</v>
      </c>
      <c r="B30" s="212">
        <v>0.11</v>
      </c>
      <c r="C30" s="211" t="s">
        <v>464</v>
      </c>
      <c r="D30" s="212">
        <v>0.11</v>
      </c>
      <c r="E30" s="211" t="s">
        <v>464</v>
      </c>
      <c r="F30" s="212">
        <v>0.12</v>
      </c>
      <c r="G30" s="213" t="s">
        <v>465</v>
      </c>
      <c r="H30" s="212">
        <v>0.1</v>
      </c>
      <c r="I30" s="351" t="s">
        <v>814</v>
      </c>
      <c r="J30" s="56"/>
      <c r="K30" s="215"/>
    </row>
    <row r="31" spans="1:11" ht="15.5" x14ac:dyDescent="0.35">
      <c r="A31" s="232" t="s">
        <v>472</v>
      </c>
      <c r="B31" s="257"/>
      <c r="C31" s="253"/>
      <c r="D31" s="212">
        <v>0.05</v>
      </c>
      <c r="E31" s="211" t="s">
        <v>464</v>
      </c>
      <c r="F31" s="212">
        <v>0.05</v>
      </c>
      <c r="G31" s="213" t="s">
        <v>465</v>
      </c>
      <c r="H31" s="255"/>
      <c r="I31" s="256"/>
      <c r="J31" s="56"/>
      <c r="K31" s="215"/>
    </row>
    <row r="32" spans="1:11" ht="15.5" x14ac:dyDescent="0.35">
      <c r="A32" s="232" t="s">
        <v>603</v>
      </c>
      <c r="B32" s="212">
        <v>0.25</v>
      </c>
      <c r="C32" s="211" t="s">
        <v>464</v>
      </c>
      <c r="D32" s="212">
        <v>0.25</v>
      </c>
      <c r="E32" s="211" t="s">
        <v>464</v>
      </c>
      <c r="F32" s="212">
        <v>0.28000000000000003</v>
      </c>
      <c r="G32" s="213" t="s">
        <v>465</v>
      </c>
      <c r="H32" s="212">
        <v>0.28000000000000003</v>
      </c>
      <c r="I32" s="352" t="s">
        <v>814</v>
      </c>
      <c r="J32" s="56"/>
      <c r="K32" s="215"/>
    </row>
    <row r="33" spans="1:11" ht="15.5" x14ac:dyDescent="0.35">
      <c r="A33" s="232" t="s">
        <v>473</v>
      </c>
      <c r="B33" s="252"/>
      <c r="C33" s="253"/>
      <c r="D33" s="212">
        <v>0.06</v>
      </c>
      <c r="E33" s="211" t="s">
        <v>464</v>
      </c>
      <c r="F33" s="212" t="s">
        <v>655</v>
      </c>
      <c r="G33" s="254"/>
      <c r="H33" s="255"/>
      <c r="I33" s="256"/>
      <c r="J33" s="56"/>
      <c r="K33" s="215"/>
    </row>
    <row r="34" spans="1:11" ht="15.5" x14ac:dyDescent="0.35">
      <c r="A34" s="232" t="s">
        <v>590</v>
      </c>
      <c r="B34" s="246"/>
      <c r="C34" s="247"/>
      <c r="D34" s="250"/>
      <c r="E34" s="251"/>
      <c r="F34" s="250"/>
      <c r="G34" s="251"/>
      <c r="H34" s="255"/>
      <c r="I34" s="256"/>
      <c r="J34" s="216"/>
      <c r="K34" s="217"/>
    </row>
    <row r="35" spans="1:11" ht="15.5" x14ac:dyDescent="0.35">
      <c r="A35" s="232" t="s">
        <v>474</v>
      </c>
      <c r="B35" s="252"/>
      <c r="C35" s="253"/>
      <c r="D35" s="255"/>
      <c r="E35" s="256"/>
      <c r="F35" s="212">
        <v>0.08</v>
      </c>
      <c r="G35" s="213" t="s">
        <v>465</v>
      </c>
      <c r="H35" s="255"/>
      <c r="I35" s="256"/>
      <c r="J35" s="56"/>
      <c r="K35" s="215"/>
    </row>
    <row r="36" spans="1:11" ht="15.5" x14ac:dyDescent="0.35">
      <c r="A36" s="232" t="s">
        <v>602</v>
      </c>
      <c r="B36" s="212">
        <v>0.1</v>
      </c>
      <c r="C36" s="211" t="s">
        <v>464</v>
      </c>
      <c r="D36" s="212">
        <v>0.09</v>
      </c>
      <c r="E36" s="211" t="s">
        <v>464</v>
      </c>
      <c r="F36" s="212" t="s">
        <v>655</v>
      </c>
      <c r="G36" s="213" t="s">
        <v>465</v>
      </c>
      <c r="H36" s="255"/>
      <c r="I36" s="256"/>
      <c r="J36" s="56"/>
      <c r="K36" s="215"/>
    </row>
    <row r="37" spans="1:11" ht="15.5" x14ac:dyDescent="0.35">
      <c r="A37" s="232" t="s">
        <v>475</v>
      </c>
      <c r="B37" s="252"/>
      <c r="C37" s="253"/>
      <c r="D37" s="255"/>
      <c r="E37" s="256"/>
      <c r="F37" s="212" t="s">
        <v>476</v>
      </c>
      <c r="G37" s="213" t="s">
        <v>465</v>
      </c>
      <c r="H37" s="255"/>
      <c r="I37" s="256"/>
      <c r="J37" s="56"/>
      <c r="K37" s="215"/>
    </row>
    <row r="38" spans="1:11" ht="15.5" x14ac:dyDescent="0.35">
      <c r="A38" s="232" t="s">
        <v>615</v>
      </c>
      <c r="B38" s="212">
        <v>0.25</v>
      </c>
      <c r="C38" s="211" t="s">
        <v>464</v>
      </c>
      <c r="D38" s="212">
        <v>0.25</v>
      </c>
      <c r="E38" s="211" t="s">
        <v>464</v>
      </c>
      <c r="F38" s="212">
        <v>0.25</v>
      </c>
      <c r="G38" s="213" t="s">
        <v>465</v>
      </c>
      <c r="H38" s="212">
        <v>0.28000000000000003</v>
      </c>
      <c r="I38" s="211" t="s">
        <v>466</v>
      </c>
      <c r="J38" s="56"/>
      <c r="K38" s="215"/>
    </row>
    <row r="39" spans="1:11" ht="15.5" x14ac:dyDescent="0.35">
      <c r="A39" s="232" t="s">
        <v>616</v>
      </c>
      <c r="B39" s="212">
        <v>0.34</v>
      </c>
      <c r="C39" s="211" t="s">
        <v>464</v>
      </c>
      <c r="D39" s="212">
        <v>0.34</v>
      </c>
      <c r="E39" s="211" t="s">
        <v>464</v>
      </c>
      <c r="F39" s="212">
        <v>0.34</v>
      </c>
      <c r="G39" s="213" t="s">
        <v>465</v>
      </c>
      <c r="H39" s="212">
        <v>0.35</v>
      </c>
      <c r="I39" s="211" t="s">
        <v>466</v>
      </c>
      <c r="J39" s="56"/>
      <c r="K39" s="215"/>
    </row>
    <row r="40" spans="1:11" ht="15.5" x14ac:dyDescent="0.35">
      <c r="A40" s="232" t="s">
        <v>617</v>
      </c>
      <c r="B40" s="252"/>
      <c r="C40" s="253"/>
      <c r="D40" s="212">
        <v>0.06</v>
      </c>
      <c r="E40" s="211" t="s">
        <v>464</v>
      </c>
      <c r="F40" s="252"/>
      <c r="G40" s="254"/>
      <c r="H40" s="252"/>
      <c r="I40" s="253"/>
      <c r="J40" s="56"/>
      <c r="K40" s="215"/>
    </row>
    <row r="41" spans="1:11" ht="15.5" x14ac:dyDescent="0.35">
      <c r="A41" s="232" t="s">
        <v>618</v>
      </c>
      <c r="B41" s="252"/>
      <c r="C41" s="253"/>
      <c r="D41" s="212" t="s">
        <v>619</v>
      </c>
      <c r="E41" s="211" t="s">
        <v>464</v>
      </c>
      <c r="F41" s="252"/>
      <c r="G41" s="254"/>
      <c r="H41" s="252"/>
      <c r="I41" s="253"/>
      <c r="J41" s="56"/>
      <c r="K41" s="215"/>
    </row>
    <row r="42" spans="1:11" ht="15.5" x14ac:dyDescent="0.35">
      <c r="A42" s="232" t="s">
        <v>621</v>
      </c>
      <c r="B42" s="212">
        <v>7.0000000000000007E-2</v>
      </c>
      <c r="C42" s="211" t="s">
        <v>464</v>
      </c>
      <c r="D42" s="252"/>
      <c r="E42" s="253"/>
      <c r="F42" s="212" t="s">
        <v>443</v>
      </c>
      <c r="G42" s="254"/>
      <c r="H42" s="212" t="s">
        <v>469</v>
      </c>
      <c r="I42" s="253"/>
      <c r="J42" s="56"/>
      <c r="K42" s="215"/>
    </row>
    <row r="43" spans="1:11" ht="15.5" x14ac:dyDescent="0.35">
      <c r="A43" s="232" t="s">
        <v>620</v>
      </c>
      <c r="B43" s="212">
        <v>8.5000000000000006E-2</v>
      </c>
      <c r="C43" s="211" t="s">
        <v>464</v>
      </c>
      <c r="D43" s="212">
        <v>8.5000000000000006E-2</v>
      </c>
      <c r="E43" s="211" t="s">
        <v>464</v>
      </c>
      <c r="F43" s="212">
        <v>0.08</v>
      </c>
      <c r="G43" s="213" t="s">
        <v>465</v>
      </c>
      <c r="H43" s="212" t="s">
        <v>469</v>
      </c>
      <c r="I43" s="253"/>
      <c r="J43" s="56"/>
      <c r="K43" s="215"/>
    </row>
    <row r="44" spans="1:11" ht="15.5" x14ac:dyDescent="0.35">
      <c r="A44" s="232" t="s">
        <v>622</v>
      </c>
      <c r="B44" s="252"/>
      <c r="C44" s="253"/>
      <c r="D44" s="212" t="s">
        <v>619</v>
      </c>
      <c r="E44" s="211" t="s">
        <v>464</v>
      </c>
      <c r="F44" s="252"/>
      <c r="G44" s="254"/>
      <c r="H44" s="252"/>
      <c r="I44" s="253"/>
      <c r="J44" s="56"/>
      <c r="K44" s="215"/>
    </row>
    <row r="45" spans="1:11" ht="15.5" x14ac:dyDescent="0.35">
      <c r="A45" s="232" t="s">
        <v>623</v>
      </c>
      <c r="B45" s="212">
        <v>0.18</v>
      </c>
      <c r="C45" s="211" t="s">
        <v>464</v>
      </c>
      <c r="D45" s="212">
        <v>0.18</v>
      </c>
      <c r="E45" s="211" t="s">
        <v>464</v>
      </c>
      <c r="F45" s="212">
        <v>0.2</v>
      </c>
      <c r="G45" s="213" t="s">
        <v>465</v>
      </c>
      <c r="H45" s="212">
        <v>0.22</v>
      </c>
      <c r="I45" s="353" t="s">
        <v>814</v>
      </c>
      <c r="J45" s="56"/>
      <c r="K45" s="215"/>
    </row>
    <row r="46" spans="1:11" ht="15.5" x14ac:dyDescent="0.35">
      <c r="A46" s="232" t="s">
        <v>624</v>
      </c>
      <c r="B46" s="212">
        <v>0.25</v>
      </c>
      <c r="C46" s="211" t="s">
        <v>464</v>
      </c>
      <c r="D46" s="212">
        <v>0.24</v>
      </c>
      <c r="E46" s="211" t="s">
        <v>464</v>
      </c>
      <c r="F46" s="212">
        <v>0.25</v>
      </c>
      <c r="G46" s="213" t="s">
        <v>465</v>
      </c>
      <c r="H46" s="212">
        <v>0.25</v>
      </c>
      <c r="I46" s="354" t="s">
        <v>814</v>
      </c>
      <c r="J46" s="56"/>
      <c r="K46" s="215"/>
    </row>
    <row r="47" spans="1:11" ht="15.5" x14ac:dyDescent="0.35">
      <c r="A47" s="232" t="s">
        <v>477</v>
      </c>
      <c r="B47" s="252"/>
      <c r="C47" s="253"/>
      <c r="D47" s="212">
        <v>0.05</v>
      </c>
      <c r="E47" s="211" t="s">
        <v>464</v>
      </c>
      <c r="F47" s="212" t="s">
        <v>655</v>
      </c>
      <c r="G47" s="254"/>
      <c r="H47" s="255"/>
      <c r="I47" s="256"/>
      <c r="J47" s="56"/>
      <c r="K47" s="215"/>
    </row>
    <row r="48" spans="1:11" ht="15.5" x14ac:dyDescent="0.35">
      <c r="A48" s="232" t="s">
        <v>625</v>
      </c>
      <c r="B48" s="212">
        <v>0.03</v>
      </c>
      <c r="C48" s="211" t="s">
        <v>464</v>
      </c>
      <c r="D48" s="212">
        <v>0.03</v>
      </c>
      <c r="E48" s="211" t="s">
        <v>464</v>
      </c>
      <c r="F48" s="212" t="s">
        <v>478</v>
      </c>
      <c r="G48" s="254"/>
      <c r="H48" s="212">
        <v>0.03</v>
      </c>
      <c r="I48" s="357" t="s">
        <v>814</v>
      </c>
      <c r="J48" s="56"/>
      <c r="K48" s="215"/>
    </row>
    <row r="49" spans="1:11" ht="15.5" x14ac:dyDescent="0.35">
      <c r="A49" s="232" t="s">
        <v>626</v>
      </c>
      <c r="B49" s="212">
        <v>0.05</v>
      </c>
      <c r="C49" s="211" t="s">
        <v>464</v>
      </c>
      <c r="D49" s="212">
        <v>0.04</v>
      </c>
      <c r="E49" s="211" t="s">
        <v>464</v>
      </c>
      <c r="F49" s="212">
        <v>0.05</v>
      </c>
      <c r="G49" s="213" t="s">
        <v>465</v>
      </c>
      <c r="H49" s="212" t="s">
        <v>469</v>
      </c>
      <c r="I49" s="253"/>
      <c r="J49" s="56"/>
      <c r="K49" s="215"/>
    </row>
    <row r="50" spans="1:11" ht="15.5" x14ac:dyDescent="0.35">
      <c r="A50" s="232" t="s">
        <v>627</v>
      </c>
      <c r="B50" s="212">
        <v>0.15</v>
      </c>
      <c r="C50" s="211" t="s">
        <v>464</v>
      </c>
      <c r="D50" s="212">
        <v>0.15</v>
      </c>
      <c r="E50" s="211" t="s">
        <v>464</v>
      </c>
      <c r="F50" s="212">
        <v>0.15</v>
      </c>
      <c r="G50" s="213" t="s">
        <v>465</v>
      </c>
      <c r="H50" s="212" t="s">
        <v>469</v>
      </c>
      <c r="I50" s="253"/>
      <c r="J50" s="56"/>
      <c r="K50" s="215"/>
    </row>
    <row r="51" spans="1:11" ht="15.5" x14ac:dyDescent="0.35">
      <c r="A51" s="232" t="s">
        <v>479</v>
      </c>
      <c r="B51" s="252"/>
      <c r="C51" s="253"/>
      <c r="D51" s="255"/>
      <c r="E51" s="256"/>
      <c r="F51" s="212">
        <v>0.1</v>
      </c>
      <c r="G51" s="213" t="s">
        <v>465</v>
      </c>
      <c r="H51" s="255"/>
      <c r="I51" s="256"/>
      <c r="J51" s="56"/>
      <c r="K51" s="215"/>
    </row>
    <row r="52" spans="1:11" ht="15.5" x14ac:dyDescent="0.35">
      <c r="A52" s="232" t="s">
        <v>628</v>
      </c>
      <c r="B52" s="212">
        <v>0.17</v>
      </c>
      <c r="C52" s="211" t="s">
        <v>464</v>
      </c>
      <c r="D52" s="212">
        <v>0.17</v>
      </c>
      <c r="E52" s="211" t="s">
        <v>464</v>
      </c>
      <c r="F52" s="212">
        <v>0.21</v>
      </c>
      <c r="G52" s="213" t="s">
        <v>465</v>
      </c>
      <c r="H52" s="255"/>
      <c r="I52" s="256"/>
      <c r="J52" s="56"/>
      <c r="K52" s="215"/>
    </row>
    <row r="53" spans="1:11" ht="15.5" x14ac:dyDescent="0.35">
      <c r="A53" s="232" t="s">
        <v>649</v>
      </c>
      <c r="B53" s="246"/>
      <c r="C53" s="247"/>
      <c r="D53" s="250"/>
      <c r="E53" s="251"/>
      <c r="F53" s="250"/>
      <c r="G53" s="251"/>
      <c r="H53" s="255"/>
      <c r="I53" s="256"/>
      <c r="J53" s="216"/>
      <c r="K53" s="217"/>
    </row>
    <row r="54" spans="1:11" ht="15.5" x14ac:dyDescent="0.35">
      <c r="A54" s="232" t="s">
        <v>480</v>
      </c>
      <c r="B54" s="246"/>
      <c r="C54" s="247"/>
      <c r="D54" s="250"/>
      <c r="E54" s="251"/>
      <c r="F54" s="218">
        <v>0.06</v>
      </c>
      <c r="G54" s="213" t="s">
        <v>465</v>
      </c>
      <c r="H54" s="255"/>
      <c r="I54" s="256"/>
      <c r="J54" s="216"/>
      <c r="K54" s="217"/>
    </row>
    <row r="55" spans="1:11" ht="15.5" x14ac:dyDescent="0.35">
      <c r="A55" s="232" t="s">
        <v>629</v>
      </c>
      <c r="B55" s="212">
        <v>0.1</v>
      </c>
      <c r="C55" s="211" t="s">
        <v>464</v>
      </c>
      <c r="D55" s="212">
        <v>7.4999999999999997E-2</v>
      </c>
      <c r="E55" s="211" t="s">
        <v>464</v>
      </c>
      <c r="F55" s="212">
        <v>0.1</v>
      </c>
      <c r="G55" s="213" t="s">
        <v>465</v>
      </c>
      <c r="H55" s="212">
        <v>0.1</v>
      </c>
      <c r="I55" s="357" t="s">
        <v>814</v>
      </c>
      <c r="J55" s="56"/>
      <c r="K55" s="215"/>
    </row>
    <row r="56" spans="1:11" ht="15.5" x14ac:dyDescent="0.35">
      <c r="A56" s="232" t="s">
        <v>630</v>
      </c>
      <c r="B56" s="212">
        <v>0.19</v>
      </c>
      <c r="C56" s="211" t="s">
        <v>464</v>
      </c>
      <c r="D56" s="212">
        <v>0.19</v>
      </c>
      <c r="E56" s="211" t="s">
        <v>464</v>
      </c>
      <c r="F56" s="212">
        <v>0.19</v>
      </c>
      <c r="G56" s="213" t="s">
        <v>465</v>
      </c>
      <c r="H56" s="212">
        <v>0.2</v>
      </c>
      <c r="I56" s="357" t="s">
        <v>814</v>
      </c>
      <c r="J56" s="56"/>
      <c r="K56" s="215"/>
    </row>
    <row r="57" spans="1:11" ht="15.5" x14ac:dyDescent="0.35">
      <c r="A57" s="232" t="s">
        <v>481</v>
      </c>
      <c r="B57" s="252"/>
      <c r="C57" s="253"/>
      <c r="D57" s="255"/>
      <c r="E57" s="256"/>
      <c r="F57" s="212" t="s">
        <v>655</v>
      </c>
      <c r="G57" s="213" t="s">
        <v>465</v>
      </c>
      <c r="H57" s="255"/>
      <c r="I57" s="256"/>
      <c r="J57" s="56"/>
      <c r="K57" s="215"/>
    </row>
    <row r="58" spans="1:11" ht="15.5" x14ac:dyDescent="0.35">
      <c r="A58" s="232" t="s">
        <v>631</v>
      </c>
      <c r="B58" s="252"/>
      <c r="C58" s="253"/>
      <c r="D58" s="212">
        <v>0.03</v>
      </c>
      <c r="E58" s="211" t="s">
        <v>464</v>
      </c>
      <c r="F58" s="252"/>
      <c r="G58" s="254"/>
      <c r="H58" s="255"/>
      <c r="I58" s="256"/>
      <c r="J58" s="56"/>
      <c r="K58" s="215"/>
    </row>
    <row r="59" spans="1:11" ht="15.5" x14ac:dyDescent="0.35">
      <c r="A59" s="232" t="s">
        <v>632</v>
      </c>
      <c r="B59" s="212">
        <v>0.19</v>
      </c>
      <c r="C59" s="211" t="s">
        <v>464</v>
      </c>
      <c r="D59" s="212">
        <v>0.17499999999999999</v>
      </c>
      <c r="E59" s="211" t="s">
        <v>464</v>
      </c>
      <c r="F59" s="212">
        <v>0.19</v>
      </c>
      <c r="G59" s="213" t="s">
        <v>465</v>
      </c>
      <c r="H59" s="212">
        <v>0.19</v>
      </c>
      <c r="I59" s="357" t="s">
        <v>814</v>
      </c>
      <c r="J59" s="56"/>
      <c r="K59" s="215"/>
    </row>
    <row r="60" spans="1:11" ht="15.5" x14ac:dyDescent="0.35">
      <c r="A60" s="232" t="s">
        <v>633</v>
      </c>
      <c r="B60" s="212">
        <v>0.06</v>
      </c>
      <c r="C60" s="211" t="s">
        <v>464</v>
      </c>
      <c r="D60" s="212">
        <v>0.05</v>
      </c>
      <c r="E60" s="211" t="s">
        <v>464</v>
      </c>
      <c r="F60" s="212">
        <v>0.02</v>
      </c>
      <c r="G60" s="213" t="s">
        <v>465</v>
      </c>
      <c r="H60" s="212">
        <v>0.1</v>
      </c>
      <c r="I60" s="357" t="s">
        <v>814</v>
      </c>
      <c r="J60" s="56"/>
      <c r="K60" s="215"/>
    </row>
    <row r="61" spans="1:11" ht="15.5" x14ac:dyDescent="0.35">
      <c r="A61" s="232" t="s">
        <v>634</v>
      </c>
      <c r="B61" s="212">
        <v>0.12</v>
      </c>
      <c r="C61" s="211" t="s">
        <v>464</v>
      </c>
      <c r="D61" s="212">
        <v>0.12</v>
      </c>
      <c r="E61" s="211" t="s">
        <v>464</v>
      </c>
      <c r="F61" s="212" t="s">
        <v>443</v>
      </c>
      <c r="G61" s="254"/>
      <c r="H61" s="212" t="s">
        <v>469</v>
      </c>
      <c r="I61" s="253"/>
      <c r="J61" s="56"/>
      <c r="K61" s="215"/>
    </row>
    <row r="62" spans="1:11" ht="15.5" x14ac:dyDescent="0.35">
      <c r="A62" s="232" t="s">
        <v>635</v>
      </c>
      <c r="B62" s="212">
        <v>0.25</v>
      </c>
      <c r="C62" s="211" t="s">
        <v>464</v>
      </c>
      <c r="D62" s="212">
        <v>0.25</v>
      </c>
      <c r="E62" s="211" t="s">
        <v>464</v>
      </c>
      <c r="F62" s="212">
        <v>0.25</v>
      </c>
      <c r="G62" s="213" t="s">
        <v>465</v>
      </c>
      <c r="H62" s="212">
        <v>0.25</v>
      </c>
      <c r="I62" s="357" t="s">
        <v>814</v>
      </c>
      <c r="J62" s="56"/>
      <c r="K62" s="215"/>
    </row>
    <row r="63" spans="1:11" ht="15.5" x14ac:dyDescent="0.35">
      <c r="A63" s="232" t="s">
        <v>650</v>
      </c>
      <c r="B63" s="212">
        <v>0.14000000000000001</v>
      </c>
      <c r="C63" s="211" t="s">
        <v>464</v>
      </c>
      <c r="D63" s="212">
        <v>0.14000000000000001</v>
      </c>
      <c r="E63" s="211" t="s">
        <v>464</v>
      </c>
      <c r="F63" s="212">
        <v>0.14000000000000001</v>
      </c>
      <c r="G63" s="213" t="s">
        <v>465</v>
      </c>
      <c r="H63" s="212">
        <v>0.21</v>
      </c>
      <c r="I63" s="357" t="s">
        <v>814</v>
      </c>
      <c r="J63" s="56"/>
      <c r="K63" s="215"/>
    </row>
    <row r="64" spans="1:11" ht="15.5" x14ac:dyDescent="0.35">
      <c r="A64" s="232" t="s">
        <v>636</v>
      </c>
      <c r="B64" s="212">
        <v>0.28999999999999998</v>
      </c>
      <c r="C64" s="211" t="s">
        <v>464</v>
      </c>
      <c r="D64" s="212">
        <v>0.28999999999999998</v>
      </c>
      <c r="E64" s="211" t="s">
        <v>464</v>
      </c>
      <c r="F64" s="212">
        <v>0.3</v>
      </c>
      <c r="G64" s="213" t="s">
        <v>465</v>
      </c>
      <c r="H64" s="212">
        <v>0.32</v>
      </c>
      <c r="I64" s="357" t="s">
        <v>814</v>
      </c>
      <c r="J64" s="56"/>
      <c r="K64" s="215"/>
    </row>
    <row r="65" spans="1:11" ht="15.5" x14ac:dyDescent="0.35">
      <c r="A65" s="232" t="s">
        <v>637</v>
      </c>
      <c r="B65" s="212">
        <v>0.09</v>
      </c>
      <c r="C65" s="211" t="s">
        <v>464</v>
      </c>
      <c r="D65" s="212">
        <v>0.09</v>
      </c>
      <c r="E65" s="211" t="s">
        <v>464</v>
      </c>
      <c r="F65" s="212">
        <v>0.09</v>
      </c>
      <c r="G65" s="213" t="s">
        <v>465</v>
      </c>
      <c r="H65" s="212" t="s">
        <v>469</v>
      </c>
      <c r="I65" s="357" t="s">
        <v>814</v>
      </c>
      <c r="J65" s="56"/>
      <c r="K65" s="215"/>
    </row>
    <row r="66" spans="1:11" ht="15.5" x14ac:dyDescent="0.35">
      <c r="A66" s="232" t="s">
        <v>651</v>
      </c>
      <c r="B66" s="212">
        <v>0.18</v>
      </c>
      <c r="C66" s="211" t="s">
        <v>464</v>
      </c>
      <c r="D66" s="212">
        <v>0.18</v>
      </c>
      <c r="E66" s="211" t="s">
        <v>464</v>
      </c>
      <c r="F66" s="212">
        <v>0.16</v>
      </c>
      <c r="G66" s="213" t="s">
        <v>465</v>
      </c>
      <c r="H66" s="212" t="s">
        <v>469</v>
      </c>
      <c r="I66" s="253"/>
      <c r="J66" s="56"/>
      <c r="K66" s="215"/>
    </row>
    <row r="67" spans="1:11" ht="15.5" x14ac:dyDescent="0.35">
      <c r="A67" s="232" t="s">
        <v>482</v>
      </c>
      <c r="B67" s="252"/>
      <c r="C67" s="253"/>
      <c r="D67" s="255"/>
      <c r="E67" s="256"/>
      <c r="F67" s="212">
        <v>0.06</v>
      </c>
      <c r="G67" s="213" t="s">
        <v>465</v>
      </c>
      <c r="H67" s="255"/>
      <c r="I67" s="256"/>
      <c r="J67" s="56"/>
      <c r="K67" s="215"/>
    </row>
    <row r="68" spans="1:11" ht="15.5" x14ac:dyDescent="0.35">
      <c r="A68" s="232" t="s">
        <v>594</v>
      </c>
      <c r="B68" s="252"/>
      <c r="C68" s="253"/>
      <c r="D68" s="255"/>
      <c r="E68" s="256"/>
      <c r="F68" s="212">
        <v>7.4999999999999997E-2</v>
      </c>
      <c r="G68" s="213" t="s">
        <v>465</v>
      </c>
      <c r="H68" s="255"/>
      <c r="I68" s="256"/>
      <c r="J68" s="56"/>
      <c r="K68" s="215"/>
    </row>
    <row r="69" spans="1:11" ht="15.5" x14ac:dyDescent="0.35">
      <c r="A69" s="232" t="s">
        <v>638</v>
      </c>
      <c r="B69" s="212">
        <v>0.03</v>
      </c>
      <c r="C69" s="211" t="s">
        <v>464</v>
      </c>
      <c r="D69" s="212">
        <v>0.02</v>
      </c>
      <c r="E69" s="211" t="s">
        <v>464</v>
      </c>
      <c r="F69" s="212">
        <v>0.02</v>
      </c>
      <c r="G69" s="254"/>
      <c r="H69" s="255"/>
      <c r="I69" s="256"/>
      <c r="J69" s="56"/>
      <c r="K69" s="215"/>
    </row>
    <row r="70" spans="1:11" ht="15.5" x14ac:dyDescent="0.35">
      <c r="A70" s="232" t="s">
        <v>639</v>
      </c>
      <c r="B70" s="212">
        <v>0.11600000000000001</v>
      </c>
      <c r="C70" s="211" t="s">
        <v>464</v>
      </c>
      <c r="D70" s="212">
        <v>0.16</v>
      </c>
      <c r="E70" s="211" t="s">
        <v>464</v>
      </c>
      <c r="F70" s="212">
        <v>0.11600000000000001</v>
      </c>
      <c r="G70" s="213" t="s">
        <v>465</v>
      </c>
      <c r="H70" s="255"/>
      <c r="I70" s="256"/>
      <c r="J70" s="56"/>
      <c r="K70" s="215"/>
    </row>
    <row r="71" spans="1:11" ht="15.5" x14ac:dyDescent="0.35">
      <c r="A71" s="232" t="s">
        <v>593</v>
      </c>
      <c r="B71" s="252"/>
      <c r="C71" s="253"/>
      <c r="D71" s="252"/>
      <c r="E71" s="253"/>
      <c r="F71" s="212">
        <v>0.05</v>
      </c>
      <c r="G71" s="213" t="s">
        <v>465</v>
      </c>
      <c r="H71" s="255"/>
      <c r="I71" s="256"/>
      <c r="J71" s="56"/>
      <c r="K71" s="215"/>
    </row>
    <row r="72" spans="1:11" ht="15.5" x14ac:dyDescent="0.35">
      <c r="A72" s="232" t="s">
        <v>652</v>
      </c>
      <c r="B72" s="212">
        <v>0.1</v>
      </c>
      <c r="C72" s="211" t="s">
        <v>464</v>
      </c>
      <c r="D72" s="252"/>
      <c r="E72" s="253"/>
      <c r="F72" s="212">
        <v>0.06</v>
      </c>
      <c r="G72" s="213" t="s">
        <v>465</v>
      </c>
      <c r="H72" s="255"/>
      <c r="I72" s="256"/>
      <c r="J72" s="56"/>
      <c r="K72" s="215"/>
    </row>
    <row r="73" spans="1:11" ht="15.5" x14ac:dyDescent="0.35">
      <c r="A73" s="232" t="s">
        <v>640</v>
      </c>
      <c r="B73" s="212">
        <v>0.25</v>
      </c>
      <c r="C73" s="211" t="s">
        <v>464</v>
      </c>
      <c r="D73" s="212">
        <v>0.25</v>
      </c>
      <c r="E73" s="211" t="s">
        <v>464</v>
      </c>
      <c r="F73" s="212">
        <v>0.25</v>
      </c>
      <c r="G73" s="213" t="s">
        <v>465</v>
      </c>
      <c r="H73" s="212">
        <v>0.25</v>
      </c>
      <c r="I73" s="357" t="s">
        <v>814</v>
      </c>
      <c r="J73" s="56"/>
      <c r="K73" s="215"/>
    </row>
    <row r="74" spans="1:11" ht="15.5" x14ac:dyDescent="0.35">
      <c r="A74" s="232" t="s">
        <v>563</v>
      </c>
      <c r="B74" s="252"/>
      <c r="C74" s="253"/>
      <c r="D74" s="212">
        <v>0.06</v>
      </c>
      <c r="E74" s="211" t="s">
        <v>464</v>
      </c>
      <c r="F74" s="252"/>
      <c r="G74" s="254"/>
      <c r="H74" s="252"/>
      <c r="I74" s="253"/>
      <c r="J74" s="56"/>
      <c r="K74" s="215"/>
    </row>
    <row r="75" spans="1:11" ht="15.5" x14ac:dyDescent="0.35">
      <c r="A75" s="232" t="s">
        <v>592</v>
      </c>
      <c r="B75" s="252"/>
      <c r="C75" s="253"/>
      <c r="D75" s="252"/>
      <c r="E75" s="253"/>
      <c r="F75" s="212">
        <v>0.05</v>
      </c>
      <c r="G75" s="213" t="s">
        <v>465</v>
      </c>
      <c r="H75" s="252"/>
      <c r="I75" s="253"/>
      <c r="J75" s="56"/>
      <c r="K75" s="215"/>
    </row>
    <row r="76" spans="1:11" ht="15.5" x14ac:dyDescent="0.35">
      <c r="A76" s="232" t="s">
        <v>483</v>
      </c>
      <c r="B76" s="246"/>
      <c r="C76" s="247"/>
      <c r="D76" s="250"/>
      <c r="E76" s="251"/>
      <c r="F76" s="212">
        <v>0.05</v>
      </c>
      <c r="G76" s="213" t="s">
        <v>465</v>
      </c>
      <c r="H76" s="252"/>
      <c r="I76" s="253"/>
      <c r="J76" s="216"/>
      <c r="K76" s="217"/>
    </row>
    <row r="77" spans="1:11" ht="15.5" x14ac:dyDescent="0.35">
      <c r="A77" s="232" t="s">
        <v>641</v>
      </c>
      <c r="B77" s="246"/>
      <c r="C77" s="247"/>
      <c r="D77" s="212">
        <v>0.06</v>
      </c>
      <c r="E77" s="211" t="s">
        <v>464</v>
      </c>
      <c r="F77" s="250"/>
      <c r="G77" s="251"/>
      <c r="H77" s="252"/>
      <c r="I77" s="253"/>
      <c r="J77" s="216"/>
      <c r="K77" s="217"/>
    </row>
    <row r="78" spans="1:11" ht="15.5" x14ac:dyDescent="0.35">
      <c r="A78" s="232" t="s">
        <v>653</v>
      </c>
      <c r="B78" s="212">
        <v>7.4999999999999997E-2</v>
      </c>
      <c r="C78" s="211" t="s">
        <v>464</v>
      </c>
      <c r="D78" s="212">
        <v>4.4999999999999998E-2</v>
      </c>
      <c r="E78" s="211" t="s">
        <v>464</v>
      </c>
      <c r="F78" s="212">
        <v>0.1</v>
      </c>
      <c r="G78" s="213" t="s">
        <v>465</v>
      </c>
      <c r="H78" s="212">
        <v>0.1</v>
      </c>
      <c r="I78" s="357" t="s">
        <v>814</v>
      </c>
      <c r="J78" s="56"/>
      <c r="K78" s="215"/>
    </row>
    <row r="79" spans="1:11" ht="15.5" x14ac:dyDescent="0.35">
      <c r="A79" s="232" t="s">
        <v>654</v>
      </c>
      <c r="B79" s="212">
        <v>0.17</v>
      </c>
      <c r="C79" s="211" t="s">
        <v>464</v>
      </c>
      <c r="D79" s="212">
        <v>0.19</v>
      </c>
      <c r="E79" s="211" t="s">
        <v>464</v>
      </c>
      <c r="F79" s="212">
        <v>0.17</v>
      </c>
      <c r="G79" s="213" t="s">
        <v>465</v>
      </c>
      <c r="H79" s="252"/>
      <c r="I79" s="253"/>
      <c r="J79" s="56"/>
      <c r="K79" s="215"/>
    </row>
    <row r="80" spans="1:11" ht="15.5" x14ac:dyDescent="0.35">
      <c r="A80" s="232" t="s">
        <v>642</v>
      </c>
      <c r="B80" s="252"/>
      <c r="C80" s="253"/>
      <c r="D80" s="212">
        <v>0.18</v>
      </c>
      <c r="E80" s="211" t="s">
        <v>464</v>
      </c>
      <c r="F80" s="252"/>
      <c r="G80" s="254"/>
      <c r="H80" s="252"/>
      <c r="I80" s="253"/>
      <c r="J80" s="56"/>
      <c r="K80" s="215"/>
    </row>
    <row r="81" spans="1:11" ht="15.5" x14ac:dyDescent="0.35">
      <c r="A81" s="232" t="s">
        <v>643</v>
      </c>
      <c r="B81" s="212">
        <v>0.17</v>
      </c>
      <c r="C81" s="211" t="s">
        <v>464</v>
      </c>
      <c r="D81" s="212">
        <v>0.17</v>
      </c>
      <c r="E81" s="211" t="s">
        <v>464</v>
      </c>
      <c r="F81" s="212">
        <v>0.2</v>
      </c>
      <c r="G81" s="213" t="s">
        <v>465</v>
      </c>
      <c r="H81" s="212">
        <v>0.2</v>
      </c>
      <c r="I81" s="357" t="s">
        <v>814</v>
      </c>
      <c r="J81" s="56"/>
      <c r="K81" s="215"/>
    </row>
    <row r="82" spans="1:11" ht="15.5" x14ac:dyDescent="0.35">
      <c r="A82" s="232" t="s">
        <v>484</v>
      </c>
      <c r="B82" s="246"/>
      <c r="C82" s="247"/>
      <c r="D82" s="212">
        <v>0.06</v>
      </c>
      <c r="E82" s="211" t="s">
        <v>464</v>
      </c>
      <c r="F82" s="212">
        <v>0.05</v>
      </c>
      <c r="G82" s="213" t="s">
        <v>465</v>
      </c>
      <c r="H82" s="252"/>
      <c r="I82" s="253"/>
      <c r="J82" s="216"/>
      <c r="K82" s="217"/>
    </row>
    <row r="83" spans="1:11" ht="15.5" x14ac:dyDescent="0.35">
      <c r="A83" s="239" t="s">
        <v>582</v>
      </c>
      <c r="B83" s="246"/>
      <c r="C83" s="247"/>
      <c r="D83" s="250"/>
      <c r="E83" s="251"/>
      <c r="F83" s="250"/>
      <c r="G83" s="251"/>
      <c r="H83" s="252"/>
      <c r="I83" s="253"/>
      <c r="J83" s="216"/>
      <c r="K83" s="217"/>
    </row>
    <row r="84" spans="1:11" ht="15.5" x14ac:dyDescent="0.35">
      <c r="A84" s="232" t="s">
        <v>645</v>
      </c>
      <c r="B84" s="212">
        <v>0.315</v>
      </c>
      <c r="C84" s="211" t="s">
        <v>464</v>
      </c>
      <c r="D84" s="212">
        <v>0.315</v>
      </c>
      <c r="E84" s="211" t="s">
        <v>464</v>
      </c>
      <c r="F84" s="212">
        <v>0.32</v>
      </c>
      <c r="G84" s="213" t="s">
        <v>465</v>
      </c>
      <c r="H84" s="212">
        <v>0.33</v>
      </c>
      <c r="I84" s="357" t="s">
        <v>814</v>
      </c>
      <c r="J84" s="56"/>
      <c r="K84" s="215"/>
    </row>
    <row r="85" spans="1:11" ht="15.5" x14ac:dyDescent="0.35">
      <c r="A85" s="232" t="s">
        <v>589</v>
      </c>
      <c r="B85" s="252"/>
      <c r="C85" s="253"/>
      <c r="D85" s="212">
        <v>0.06</v>
      </c>
      <c r="E85" s="211" t="s">
        <v>464</v>
      </c>
      <c r="F85" s="212" t="s">
        <v>655</v>
      </c>
      <c r="G85" s="254"/>
      <c r="H85" s="212">
        <v>0.1</v>
      </c>
      <c r="I85" s="357" t="s">
        <v>814</v>
      </c>
      <c r="J85" s="56"/>
      <c r="K85" s="215"/>
    </row>
    <row r="86" spans="1:11" ht="15.5" x14ac:dyDescent="0.35">
      <c r="A86" s="232" t="s">
        <v>644</v>
      </c>
      <c r="B86" s="212">
        <v>0.08</v>
      </c>
      <c r="C86" s="211" t="s">
        <v>464</v>
      </c>
      <c r="D86" s="212">
        <v>0.08</v>
      </c>
      <c r="E86" s="211" t="s">
        <v>464</v>
      </c>
      <c r="F86" s="212">
        <v>0.14000000000000001</v>
      </c>
      <c r="G86" s="213" t="s">
        <v>465</v>
      </c>
      <c r="H86" s="252"/>
      <c r="I86" s="253"/>
      <c r="J86" s="56"/>
      <c r="K86" s="215"/>
    </row>
    <row r="87" spans="1:11" ht="15.5" x14ac:dyDescent="0.35">
      <c r="A87" s="232" t="s">
        <v>485</v>
      </c>
      <c r="B87" s="246"/>
      <c r="C87" s="247"/>
      <c r="D87" s="250"/>
      <c r="E87" s="251"/>
      <c r="F87" s="212">
        <v>0.06</v>
      </c>
      <c r="G87" s="213" t="s">
        <v>465</v>
      </c>
      <c r="H87" s="252"/>
      <c r="I87" s="253"/>
      <c r="J87" s="216"/>
      <c r="K87" s="217"/>
    </row>
    <row r="88" spans="1:11" ht="15.5" x14ac:dyDescent="0.35">
      <c r="A88" s="232" t="s">
        <v>486</v>
      </c>
      <c r="B88" s="246"/>
      <c r="C88" s="247"/>
      <c r="D88" s="250"/>
      <c r="E88" s="251"/>
      <c r="F88" s="250"/>
      <c r="G88" s="251"/>
      <c r="H88" s="252"/>
      <c r="I88" s="253"/>
      <c r="J88" s="216"/>
      <c r="K88" s="217"/>
    </row>
    <row r="89" spans="1:11" ht="15.5" x14ac:dyDescent="0.35">
      <c r="A89" s="232" t="s">
        <v>487</v>
      </c>
      <c r="B89" s="246"/>
      <c r="C89" s="247"/>
      <c r="D89" s="250"/>
      <c r="E89" s="251"/>
      <c r="F89" s="212">
        <v>0.14000000000000001</v>
      </c>
      <c r="G89" s="213" t="s">
        <v>465</v>
      </c>
      <c r="H89" s="212">
        <v>0.14000000000000001</v>
      </c>
      <c r="I89" s="357" t="s">
        <v>814</v>
      </c>
      <c r="J89" s="216"/>
      <c r="K89" s="217"/>
    </row>
    <row r="90" spans="1:11" ht="15.5" x14ac:dyDescent="0.35">
      <c r="A90" s="232" t="s">
        <v>646</v>
      </c>
      <c r="B90" s="212">
        <v>0.1915</v>
      </c>
      <c r="C90" s="211" t="s">
        <v>464</v>
      </c>
      <c r="D90" s="212">
        <v>0.1915</v>
      </c>
      <c r="E90" s="211" t="s">
        <v>464</v>
      </c>
      <c r="F90" s="212">
        <v>0.2</v>
      </c>
      <c r="G90" s="213" t="s">
        <v>465</v>
      </c>
      <c r="H90" s="212">
        <v>0.19</v>
      </c>
      <c r="I90" s="357" t="s">
        <v>814</v>
      </c>
      <c r="J90" s="56"/>
      <c r="K90" s="215"/>
    </row>
    <row r="91" spans="1:11" ht="15.5" x14ac:dyDescent="0.35">
      <c r="A91" s="232" t="s">
        <v>647</v>
      </c>
      <c r="B91" s="212">
        <v>0.05</v>
      </c>
      <c r="C91" s="211" t="s">
        <v>464</v>
      </c>
      <c r="D91" s="212">
        <v>0.05</v>
      </c>
      <c r="E91" s="211" t="s">
        <v>464</v>
      </c>
      <c r="F91" s="212">
        <v>0.05</v>
      </c>
      <c r="G91" s="213" t="s">
        <v>465</v>
      </c>
      <c r="H91" s="252"/>
      <c r="I91" s="253"/>
      <c r="J91" s="56"/>
      <c r="K91" s="215"/>
    </row>
    <row r="92" spans="1:11" ht="15.5" x14ac:dyDescent="0.35">
      <c r="A92" s="232" t="s">
        <v>488</v>
      </c>
      <c r="B92" s="246"/>
      <c r="C92" s="247"/>
      <c r="D92" s="250"/>
      <c r="E92" s="251"/>
      <c r="F92" s="250"/>
      <c r="G92" s="251"/>
      <c r="H92" s="252"/>
      <c r="I92" s="253"/>
      <c r="J92" s="216"/>
      <c r="K92" s="217"/>
    </row>
    <row r="93" spans="1:11" ht="15.5" x14ac:dyDescent="0.35">
      <c r="A93" s="233" t="s">
        <v>648</v>
      </c>
      <c r="B93" s="246"/>
      <c r="C93" s="247"/>
      <c r="D93" s="212">
        <v>0.15</v>
      </c>
      <c r="E93" s="211" t="s">
        <v>464</v>
      </c>
      <c r="F93" s="250"/>
      <c r="G93" s="251"/>
      <c r="H93" s="252"/>
      <c r="I93" s="253"/>
      <c r="J93" s="216"/>
      <c r="K93" s="217"/>
    </row>
    <row r="94" spans="1:11" ht="15.5" x14ac:dyDescent="0.35">
      <c r="A94" s="233" t="s">
        <v>489</v>
      </c>
      <c r="B94" s="246"/>
      <c r="C94" s="247"/>
      <c r="D94" s="212">
        <v>0.17</v>
      </c>
      <c r="E94" s="211" t="s">
        <v>464</v>
      </c>
      <c r="F94" s="212">
        <v>0.15</v>
      </c>
      <c r="G94" s="213" t="s">
        <v>465</v>
      </c>
      <c r="H94" s="252"/>
      <c r="I94" s="253"/>
      <c r="J94" s="216"/>
      <c r="K94" s="217"/>
    </row>
    <row r="95" spans="1:11" ht="16" thickBot="1" x14ac:dyDescent="0.4">
      <c r="A95" s="232" t="s">
        <v>591</v>
      </c>
      <c r="B95" s="248"/>
      <c r="C95" s="249"/>
      <c r="D95" s="212">
        <v>0.06</v>
      </c>
      <c r="E95" s="211" t="s">
        <v>464</v>
      </c>
      <c r="F95" s="212">
        <v>0.06</v>
      </c>
      <c r="G95" s="213" t="s">
        <v>465</v>
      </c>
      <c r="H95" s="219">
        <v>0.17</v>
      </c>
      <c r="I95" s="211" t="s">
        <v>466</v>
      </c>
      <c r="J95" s="216"/>
      <c r="K95" s="217"/>
    </row>
    <row r="96" spans="1:11" ht="42" customHeight="1" thickBot="1" x14ac:dyDescent="0.4">
      <c r="A96" s="240" t="s">
        <v>490</v>
      </c>
      <c r="B96" s="241"/>
      <c r="C96" s="242"/>
      <c r="D96" s="243"/>
      <c r="E96" s="244"/>
      <c r="F96" s="241"/>
      <c r="G96" s="245"/>
      <c r="H96" s="404" t="s">
        <v>793</v>
      </c>
      <c r="I96" s="405"/>
      <c r="J96" s="56"/>
      <c r="K96" s="215"/>
    </row>
    <row r="97" spans="1:11" ht="15.5" x14ac:dyDescent="0.35">
      <c r="A97" s="221"/>
      <c r="B97" s="221"/>
      <c r="C97" s="221"/>
      <c r="D97" s="222"/>
      <c r="E97" s="222"/>
      <c r="F97" s="222"/>
      <c r="G97" s="222"/>
      <c r="H97" s="222"/>
      <c r="I97" s="222"/>
      <c r="J97" s="223"/>
      <c r="K97" s="223"/>
    </row>
    <row r="98" spans="1:11" ht="15.5" x14ac:dyDescent="0.35">
      <c r="A98" s="221"/>
      <c r="B98" s="221"/>
      <c r="C98" s="221"/>
      <c r="D98" s="222"/>
      <c r="E98" s="222"/>
      <c r="F98" s="222"/>
      <c r="G98" s="222"/>
      <c r="H98" s="222"/>
      <c r="I98" s="222"/>
      <c r="J98" s="223"/>
      <c r="K98" s="223"/>
    </row>
    <row r="99" spans="1:11" ht="15.5" x14ac:dyDescent="0.35">
      <c r="A99" s="221"/>
      <c r="B99" s="221"/>
      <c r="C99" s="221"/>
      <c r="D99" s="222"/>
      <c r="E99" s="222"/>
      <c r="F99" s="222"/>
      <c r="G99" s="222"/>
      <c r="H99" s="222"/>
      <c r="I99" s="222"/>
      <c r="J99" s="223"/>
      <c r="K99" s="223"/>
    </row>
    <row r="100" spans="1:11" ht="15.5" x14ac:dyDescent="0.35">
      <c r="A100" s="221"/>
      <c r="B100" s="221"/>
      <c r="C100" s="221"/>
      <c r="D100" s="222"/>
      <c r="E100" s="222"/>
      <c r="F100" s="222"/>
      <c r="G100" s="222"/>
      <c r="H100" s="222"/>
      <c r="I100" s="222"/>
      <c r="J100" s="223"/>
      <c r="K100" s="223"/>
    </row>
    <row r="101" spans="1:11" ht="15.5" x14ac:dyDescent="0.35">
      <c r="A101" s="221"/>
      <c r="B101" s="221"/>
      <c r="C101" s="221"/>
      <c r="D101" s="222"/>
      <c r="E101" s="222"/>
      <c r="F101" s="222"/>
      <c r="G101" s="222"/>
      <c r="H101" s="222"/>
      <c r="I101" s="222"/>
      <c r="J101" s="223"/>
      <c r="K101" s="223"/>
    </row>
    <row r="102" spans="1:11" ht="15.5" x14ac:dyDescent="0.35">
      <c r="A102" s="221"/>
      <c r="B102" s="221"/>
      <c r="C102" s="221"/>
      <c r="D102" s="222"/>
      <c r="E102" s="222"/>
      <c r="F102" s="222"/>
      <c r="G102" s="222"/>
      <c r="H102" s="222"/>
      <c r="I102" s="222"/>
      <c r="J102" s="223"/>
      <c r="K102" s="223"/>
    </row>
    <row r="103" spans="1:11" ht="15.5" x14ac:dyDescent="0.35">
      <c r="A103" s="221"/>
      <c r="B103" s="221"/>
      <c r="C103" s="221"/>
      <c r="D103" s="222"/>
      <c r="E103" s="222"/>
      <c r="F103" s="222"/>
      <c r="G103" s="222"/>
      <c r="H103" s="222"/>
      <c r="I103" s="222"/>
      <c r="J103" s="223"/>
      <c r="K103" s="223"/>
    </row>
    <row r="104" spans="1:11" ht="15.5" x14ac:dyDescent="0.35">
      <c r="A104" s="221"/>
      <c r="B104" s="221"/>
      <c r="C104" s="221"/>
      <c r="D104" s="222"/>
      <c r="E104" s="222"/>
      <c r="F104" s="222"/>
      <c r="G104" s="222"/>
      <c r="H104" s="222"/>
      <c r="I104" s="222"/>
      <c r="J104" s="223"/>
      <c r="K104" s="223"/>
    </row>
    <row r="105" spans="1:11" ht="15.5" x14ac:dyDescent="0.35">
      <c r="A105" s="221"/>
      <c r="B105" s="221"/>
      <c r="C105" s="221"/>
      <c r="D105" s="222"/>
      <c r="E105" s="222"/>
      <c r="F105" s="222"/>
      <c r="G105" s="222"/>
      <c r="H105" s="222"/>
      <c r="I105" s="222"/>
      <c r="J105" s="223"/>
      <c r="K105" s="223"/>
    </row>
    <row r="106" spans="1:11" ht="15.5" x14ac:dyDescent="0.35">
      <c r="A106" s="224"/>
      <c r="B106" s="224"/>
      <c r="C106" s="224"/>
      <c r="D106" s="222"/>
      <c r="E106" s="222"/>
      <c r="F106" s="222"/>
      <c r="G106" s="222"/>
      <c r="H106" s="222"/>
      <c r="I106" s="222"/>
      <c r="J106" s="223"/>
      <c r="K106" s="223"/>
    </row>
    <row r="107" spans="1:11" ht="15.5" x14ac:dyDescent="0.35">
      <c r="A107" s="225"/>
      <c r="B107" s="226"/>
      <c r="C107" s="224"/>
      <c r="D107" s="222"/>
      <c r="E107" s="222"/>
      <c r="F107" s="222"/>
      <c r="G107" s="222"/>
      <c r="H107" s="222"/>
      <c r="I107" s="222"/>
      <c r="J107" s="223"/>
      <c r="K107" s="223"/>
    </row>
    <row r="108" spans="1:11" ht="15.5" x14ac:dyDescent="0.35">
      <c r="A108" s="225"/>
      <c r="B108" s="226"/>
      <c r="C108" s="224"/>
      <c r="D108" s="222"/>
      <c r="E108" s="222"/>
      <c r="F108" s="222"/>
      <c r="G108" s="222"/>
      <c r="H108" s="222"/>
      <c r="I108" s="222"/>
      <c r="J108" s="223"/>
      <c r="K108" s="223"/>
    </row>
    <row r="109" spans="1:11" ht="15.5" x14ac:dyDescent="0.35">
      <c r="A109" s="225"/>
      <c r="B109" s="226"/>
      <c r="C109" s="224"/>
      <c r="D109" s="222"/>
      <c r="E109" s="222"/>
      <c r="F109" s="222"/>
      <c r="G109" s="222"/>
      <c r="H109" s="222"/>
      <c r="I109" s="222"/>
      <c r="J109" s="223"/>
      <c r="K109" s="223"/>
    </row>
    <row r="110" spans="1:11" ht="15.5" x14ac:dyDescent="0.35">
      <c r="A110" s="225"/>
      <c r="B110" s="226"/>
      <c r="C110" s="224"/>
      <c r="D110" s="222"/>
      <c r="E110" s="222"/>
      <c r="F110" s="222"/>
      <c r="G110" s="222"/>
      <c r="H110" s="222"/>
      <c r="I110" s="222"/>
      <c r="J110" s="223"/>
      <c r="K110" s="223"/>
    </row>
    <row r="111" spans="1:11" ht="15.5" x14ac:dyDescent="0.35">
      <c r="A111" s="225"/>
      <c r="B111" s="226"/>
      <c r="C111" s="224"/>
      <c r="D111" s="222"/>
      <c r="E111" s="222"/>
      <c r="F111" s="222"/>
      <c r="G111" s="222"/>
      <c r="H111" s="222"/>
      <c r="I111" s="222"/>
      <c r="J111" s="223"/>
      <c r="K111" s="223"/>
    </row>
    <row r="112" spans="1:11" ht="15.5" x14ac:dyDescent="0.35">
      <c r="A112" s="225"/>
      <c r="B112" s="226"/>
      <c r="C112" s="224"/>
      <c r="D112" s="222"/>
      <c r="E112" s="222"/>
      <c r="F112" s="222"/>
      <c r="G112" s="222"/>
      <c r="H112" s="222"/>
      <c r="I112" s="222"/>
      <c r="J112" s="223"/>
      <c r="K112" s="223"/>
    </row>
    <row r="113" spans="1:11" ht="15.5" x14ac:dyDescent="0.35">
      <c r="A113" s="225"/>
      <c r="B113" s="226"/>
      <c r="C113" s="224"/>
      <c r="D113" s="222"/>
      <c r="E113" s="222"/>
      <c r="F113" s="222"/>
      <c r="G113" s="222"/>
      <c r="H113" s="222"/>
      <c r="I113" s="222"/>
      <c r="J113" s="223"/>
      <c r="K113" s="223"/>
    </row>
    <row r="114" spans="1:11" ht="15.5" x14ac:dyDescent="0.35">
      <c r="A114" s="225"/>
      <c r="B114" s="226"/>
      <c r="C114" s="224"/>
      <c r="D114" s="222"/>
      <c r="E114" s="222"/>
      <c r="F114" s="222"/>
      <c r="G114" s="222"/>
      <c r="H114" s="222"/>
      <c r="I114" s="222"/>
      <c r="J114" s="223"/>
      <c r="K114" s="223"/>
    </row>
    <row r="115" spans="1:11" ht="15.5" x14ac:dyDescent="0.35">
      <c r="A115" s="225"/>
      <c r="B115" s="226"/>
      <c r="C115" s="224"/>
      <c r="D115" s="222"/>
      <c r="E115" s="222"/>
      <c r="F115" s="222"/>
      <c r="G115" s="222"/>
      <c r="H115" s="222"/>
      <c r="I115" s="222"/>
      <c r="J115" s="223"/>
      <c r="K115" s="223"/>
    </row>
    <row r="116" spans="1:11" ht="15.5" x14ac:dyDescent="0.35">
      <c r="A116" s="225"/>
      <c r="B116" s="226"/>
      <c r="C116" s="224"/>
      <c r="D116" s="222"/>
      <c r="E116" s="222"/>
      <c r="F116" s="222"/>
      <c r="G116" s="222"/>
      <c r="H116" s="222"/>
      <c r="I116" s="222"/>
      <c r="J116" s="223"/>
      <c r="K116" s="223"/>
    </row>
    <row r="117" spans="1:11" ht="15.5" x14ac:dyDescent="0.35">
      <c r="A117" s="225"/>
      <c r="B117" s="226"/>
      <c r="C117" s="224"/>
      <c r="D117" s="222"/>
      <c r="E117" s="222"/>
      <c r="F117" s="222"/>
      <c r="G117" s="222"/>
      <c r="H117" s="222"/>
      <c r="I117" s="222"/>
      <c r="J117" s="223"/>
      <c r="K117" s="223"/>
    </row>
    <row r="118" spans="1:11" ht="15.5" x14ac:dyDescent="0.35">
      <c r="A118" s="129"/>
      <c r="B118" s="129"/>
      <c r="C118" s="224"/>
      <c r="D118" s="222"/>
      <c r="E118" s="222"/>
      <c r="F118" s="222"/>
      <c r="G118" s="222"/>
      <c r="H118" s="222"/>
      <c r="I118" s="222"/>
      <c r="J118" s="223"/>
      <c r="K118" s="223"/>
    </row>
    <row r="119" spans="1:11" ht="15.5" x14ac:dyDescent="0.35">
      <c r="A119" s="129"/>
      <c r="B119" s="129"/>
      <c r="C119" s="224"/>
      <c r="D119" s="222"/>
      <c r="E119" s="222"/>
      <c r="F119" s="222"/>
      <c r="G119" s="222"/>
      <c r="H119" s="222"/>
      <c r="I119" s="222"/>
      <c r="J119" s="223"/>
      <c r="K119" s="223"/>
    </row>
    <row r="120" spans="1:11" ht="15.5" x14ac:dyDescent="0.35">
      <c r="A120" s="221"/>
      <c r="B120" s="221"/>
      <c r="C120" s="221"/>
      <c r="D120" s="222"/>
      <c r="E120" s="222"/>
      <c r="F120" s="222"/>
      <c r="G120" s="222"/>
      <c r="H120" s="222"/>
      <c r="I120" s="222"/>
      <c r="J120" s="223"/>
      <c r="K120" s="223"/>
    </row>
    <row r="121" spans="1:11" ht="15.5" x14ac:dyDescent="0.35">
      <c r="A121" s="221"/>
      <c r="B121" s="221"/>
      <c r="C121" s="221"/>
      <c r="D121" s="222"/>
      <c r="E121" s="222"/>
      <c r="F121" s="222"/>
      <c r="G121" s="222"/>
      <c r="H121" s="222"/>
      <c r="I121" s="222"/>
      <c r="J121" s="223"/>
      <c r="K121" s="223"/>
    </row>
    <row r="122" spans="1:11" ht="15.5" x14ac:dyDescent="0.35">
      <c r="A122" s="221"/>
      <c r="B122" s="221"/>
      <c r="C122" s="221"/>
      <c r="D122" s="222"/>
      <c r="E122" s="222"/>
      <c r="F122" s="222"/>
      <c r="G122" s="222"/>
      <c r="H122" s="222"/>
      <c r="I122" s="222"/>
      <c r="J122" s="223"/>
      <c r="K122" s="223"/>
    </row>
    <row r="123" spans="1:11" ht="15.5" x14ac:dyDescent="0.35">
      <c r="A123" s="221"/>
      <c r="B123" s="221"/>
      <c r="C123" s="221"/>
      <c r="D123" s="222"/>
      <c r="E123" s="222"/>
      <c r="F123" s="222"/>
      <c r="G123" s="222"/>
      <c r="H123" s="222"/>
      <c r="I123" s="222"/>
      <c r="J123" s="223"/>
      <c r="K123" s="223"/>
    </row>
    <row r="124" spans="1:11" ht="15.5" x14ac:dyDescent="0.35">
      <c r="A124" s="221"/>
      <c r="B124" s="221"/>
      <c r="C124" s="221"/>
      <c r="D124" s="222"/>
      <c r="E124" s="222"/>
      <c r="F124" s="222"/>
      <c r="G124" s="222"/>
      <c r="H124" s="222"/>
      <c r="I124" s="222"/>
      <c r="J124" s="223"/>
      <c r="K124" s="223"/>
    </row>
    <row r="125" spans="1:11" ht="15.5" x14ac:dyDescent="0.35">
      <c r="A125" s="221"/>
      <c r="B125" s="221"/>
      <c r="C125" s="221"/>
      <c r="D125" s="222"/>
      <c r="E125" s="222"/>
      <c r="F125" s="222"/>
      <c r="G125" s="222"/>
      <c r="H125" s="222"/>
      <c r="I125" s="222"/>
      <c r="J125" s="223"/>
      <c r="K125" s="223"/>
    </row>
    <row r="126" spans="1:11" ht="15.5" x14ac:dyDescent="0.35">
      <c r="A126" s="221"/>
      <c r="B126" s="221"/>
      <c r="C126" s="221"/>
      <c r="D126" s="222"/>
      <c r="E126" s="222"/>
      <c r="F126" s="222"/>
      <c r="G126" s="222"/>
      <c r="H126" s="222"/>
      <c r="I126" s="222"/>
      <c r="J126" s="223"/>
      <c r="K126" s="223"/>
    </row>
    <row r="127" spans="1:11" ht="15.5" x14ac:dyDescent="0.35">
      <c r="A127" s="221"/>
      <c r="B127" s="221"/>
      <c r="C127" s="221"/>
      <c r="D127" s="222"/>
      <c r="E127" s="222"/>
      <c r="F127" s="222"/>
      <c r="G127" s="222"/>
      <c r="H127" s="222"/>
      <c r="I127" s="222"/>
      <c r="J127" s="223"/>
      <c r="K127" s="223"/>
    </row>
    <row r="128" spans="1:11" ht="15.5" x14ac:dyDescent="0.35">
      <c r="A128" s="221"/>
      <c r="B128" s="221"/>
      <c r="C128" s="221"/>
      <c r="D128" s="222"/>
      <c r="E128" s="222"/>
      <c r="F128" s="222"/>
      <c r="G128" s="222"/>
      <c r="H128" s="222"/>
      <c r="I128" s="222"/>
      <c r="J128" s="223"/>
      <c r="K128" s="223"/>
    </row>
    <row r="129" spans="1:11" ht="15.5" x14ac:dyDescent="0.35">
      <c r="A129" s="221"/>
      <c r="B129" s="221"/>
      <c r="C129" s="221"/>
      <c r="D129" s="222"/>
      <c r="E129" s="222"/>
      <c r="F129" s="222"/>
      <c r="G129" s="222"/>
      <c r="H129" s="222"/>
      <c r="I129" s="222"/>
      <c r="J129" s="223"/>
      <c r="K129" s="223"/>
    </row>
    <row r="130" spans="1:11" ht="15.5" x14ac:dyDescent="0.35">
      <c r="A130" s="221"/>
      <c r="B130" s="221"/>
      <c r="C130" s="221"/>
      <c r="D130" s="222"/>
      <c r="E130" s="222"/>
      <c r="F130" s="222"/>
      <c r="G130" s="222"/>
      <c r="H130" s="222"/>
      <c r="I130" s="222"/>
      <c r="J130" s="223"/>
      <c r="K130" s="223"/>
    </row>
    <row r="131" spans="1:11" ht="15.5" x14ac:dyDescent="0.35">
      <c r="A131" s="221"/>
      <c r="B131" s="221"/>
      <c r="C131" s="221"/>
      <c r="D131" s="222"/>
      <c r="E131" s="222"/>
      <c r="F131" s="222"/>
      <c r="G131" s="222"/>
      <c r="H131" s="222"/>
      <c r="I131" s="222"/>
      <c r="J131" s="223"/>
      <c r="K131" s="223"/>
    </row>
    <row r="132" spans="1:11" ht="15.5" x14ac:dyDescent="0.35">
      <c r="A132" s="221"/>
      <c r="B132" s="221"/>
      <c r="C132" s="221"/>
      <c r="D132" s="222"/>
      <c r="E132" s="222"/>
      <c r="F132" s="222"/>
      <c r="G132" s="222"/>
      <c r="H132" s="222"/>
      <c r="I132" s="222"/>
      <c r="J132" s="223"/>
      <c r="K132" s="223"/>
    </row>
    <row r="133" spans="1:11" ht="15.5" x14ac:dyDescent="0.35">
      <c r="A133" s="221"/>
      <c r="B133" s="221"/>
      <c r="C133" s="221"/>
      <c r="D133" s="222"/>
      <c r="E133" s="222"/>
      <c r="F133" s="222"/>
      <c r="G133" s="222"/>
      <c r="H133" s="222"/>
      <c r="I133" s="222"/>
      <c r="J133" s="223"/>
      <c r="K133" s="223"/>
    </row>
    <row r="134" spans="1:11" ht="15.5" x14ac:dyDescent="0.35">
      <c r="A134" s="221"/>
      <c r="B134" s="221"/>
      <c r="C134" s="221"/>
      <c r="D134" s="222"/>
      <c r="E134" s="222"/>
      <c r="F134" s="222"/>
      <c r="G134" s="222"/>
      <c r="H134" s="222"/>
      <c r="I134" s="222"/>
      <c r="J134" s="223"/>
      <c r="K134" s="223"/>
    </row>
    <row r="135" spans="1:11" ht="15.5" x14ac:dyDescent="0.35">
      <c r="A135" s="221"/>
      <c r="B135" s="221"/>
      <c r="C135" s="221"/>
      <c r="D135" s="222"/>
      <c r="E135" s="222"/>
      <c r="F135" s="222"/>
      <c r="G135" s="222"/>
      <c r="H135" s="222"/>
      <c r="I135" s="222"/>
      <c r="J135" s="223"/>
      <c r="K135" s="223"/>
    </row>
    <row r="136" spans="1:11" ht="15.5" x14ac:dyDescent="0.35">
      <c r="A136" s="221"/>
      <c r="B136" s="221"/>
      <c r="C136" s="221"/>
      <c r="D136" s="222"/>
      <c r="E136" s="222"/>
      <c r="F136" s="222"/>
      <c r="G136" s="222"/>
      <c r="H136" s="222"/>
      <c r="I136" s="222"/>
      <c r="J136" s="223"/>
      <c r="K136" s="223"/>
    </row>
    <row r="137" spans="1:11" ht="15.5" x14ac:dyDescent="0.35">
      <c r="A137" s="221"/>
      <c r="B137" s="221"/>
      <c r="C137" s="221"/>
      <c r="D137" s="222"/>
      <c r="E137" s="222"/>
      <c r="F137" s="222"/>
      <c r="G137" s="222"/>
      <c r="H137" s="222"/>
      <c r="I137" s="222"/>
      <c r="J137" s="223"/>
      <c r="K137" s="223"/>
    </row>
    <row r="138" spans="1:11" ht="15.5" x14ac:dyDescent="0.35">
      <c r="A138" s="221"/>
      <c r="B138" s="221"/>
      <c r="C138" s="221"/>
      <c r="D138" s="222"/>
      <c r="E138" s="222"/>
      <c r="F138" s="222"/>
      <c r="G138" s="222"/>
      <c r="H138" s="222"/>
      <c r="I138" s="222"/>
      <c r="J138" s="223"/>
      <c r="K138" s="223"/>
    </row>
    <row r="139" spans="1:11" ht="15.5" x14ac:dyDescent="0.35">
      <c r="A139" s="221"/>
      <c r="B139" s="221"/>
      <c r="C139" s="221"/>
      <c r="D139" s="222"/>
      <c r="E139" s="222"/>
      <c r="F139" s="222"/>
      <c r="G139" s="222"/>
      <c r="H139" s="222"/>
      <c r="I139" s="222"/>
      <c r="J139" s="223"/>
      <c r="K139" s="223"/>
    </row>
    <row r="140" spans="1:11" ht="15.5" x14ac:dyDescent="0.35">
      <c r="A140" s="221"/>
      <c r="B140" s="221"/>
      <c r="C140" s="221"/>
      <c r="D140" s="222"/>
      <c r="E140" s="222"/>
      <c r="F140" s="222"/>
      <c r="G140" s="222"/>
      <c r="H140" s="222"/>
      <c r="I140" s="222"/>
      <c r="J140" s="223"/>
      <c r="K140" s="223"/>
    </row>
    <row r="141" spans="1:11" ht="15.5" x14ac:dyDescent="0.35">
      <c r="A141" s="221"/>
      <c r="B141" s="221"/>
      <c r="C141" s="221"/>
      <c r="D141" s="222"/>
      <c r="E141" s="222"/>
      <c r="F141" s="222"/>
      <c r="G141" s="222"/>
      <c r="H141" s="222"/>
      <c r="I141" s="222"/>
      <c r="J141" s="223"/>
      <c r="K141" s="223"/>
    </row>
    <row r="142" spans="1:11" ht="15.5" x14ac:dyDescent="0.35">
      <c r="A142" s="221"/>
      <c r="B142" s="221"/>
      <c r="C142" s="221"/>
      <c r="D142" s="222"/>
      <c r="E142" s="222"/>
      <c r="F142" s="222"/>
      <c r="G142" s="222"/>
      <c r="H142" s="222"/>
      <c r="I142" s="222"/>
      <c r="J142" s="223"/>
      <c r="K142" s="223"/>
    </row>
    <row r="143" spans="1:11" ht="15.5" x14ac:dyDescent="0.35">
      <c r="A143" s="221"/>
      <c r="B143" s="221"/>
      <c r="C143" s="221"/>
      <c r="D143" s="222"/>
      <c r="E143" s="222"/>
      <c r="F143" s="222"/>
      <c r="G143" s="222"/>
      <c r="H143" s="222"/>
      <c r="I143" s="222"/>
      <c r="J143" s="223"/>
      <c r="K143" s="223"/>
    </row>
    <row r="144" spans="1:11" ht="15.5" x14ac:dyDescent="0.35">
      <c r="A144" s="221"/>
      <c r="B144" s="221"/>
      <c r="C144" s="221"/>
      <c r="D144" s="222"/>
      <c r="E144" s="222"/>
      <c r="F144" s="222"/>
      <c r="G144" s="222"/>
      <c r="H144" s="222"/>
      <c r="I144" s="222"/>
      <c r="J144" s="223"/>
      <c r="K144" s="223"/>
    </row>
    <row r="145" spans="1:11" ht="15.5" x14ac:dyDescent="0.35">
      <c r="A145" s="221"/>
      <c r="B145" s="221"/>
      <c r="C145" s="221"/>
      <c r="D145" s="222"/>
      <c r="E145" s="222"/>
      <c r="F145" s="222"/>
      <c r="G145" s="222"/>
      <c r="H145" s="222"/>
      <c r="I145" s="222"/>
      <c r="J145" s="223"/>
      <c r="K145" s="223"/>
    </row>
    <row r="146" spans="1:11" ht="15.5" x14ac:dyDescent="0.35">
      <c r="A146" s="221"/>
      <c r="B146" s="221"/>
      <c r="C146" s="221"/>
      <c r="D146" s="222"/>
      <c r="E146" s="222"/>
      <c r="F146" s="222"/>
      <c r="G146" s="222"/>
      <c r="H146" s="222"/>
      <c r="I146" s="222"/>
      <c r="J146" s="223"/>
      <c r="K146" s="223"/>
    </row>
    <row r="147" spans="1:11" ht="15.5" x14ac:dyDescent="0.35">
      <c r="A147" s="221"/>
      <c r="B147" s="221"/>
      <c r="C147" s="221"/>
      <c r="D147" s="222"/>
      <c r="E147" s="222"/>
      <c r="F147" s="222"/>
      <c r="G147" s="222"/>
      <c r="H147" s="222"/>
      <c r="I147" s="222"/>
      <c r="J147" s="223"/>
      <c r="K147" s="223"/>
    </row>
    <row r="148" spans="1:11" ht="15.5" x14ac:dyDescent="0.35">
      <c r="A148" s="221"/>
      <c r="B148" s="221"/>
      <c r="C148" s="221"/>
      <c r="D148" s="222"/>
      <c r="E148" s="222"/>
      <c r="F148" s="222"/>
      <c r="G148" s="222"/>
      <c r="H148" s="222"/>
      <c r="I148" s="222"/>
      <c r="J148" s="223"/>
      <c r="K148" s="223"/>
    </row>
    <row r="149" spans="1:11" ht="15.5" x14ac:dyDescent="0.35">
      <c r="A149" s="221"/>
      <c r="B149" s="221"/>
      <c r="C149" s="221"/>
      <c r="D149" s="222"/>
      <c r="E149" s="222"/>
      <c r="F149" s="222"/>
      <c r="G149" s="222"/>
      <c r="H149" s="222"/>
      <c r="I149" s="222"/>
      <c r="J149" s="223"/>
      <c r="K149" s="223"/>
    </row>
  </sheetData>
  <mergeCells count="2">
    <mergeCell ref="A1:E1"/>
    <mergeCell ref="H96:I9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15"/>
  <sheetViews>
    <sheetView tabSelected="1" topLeftCell="A7" zoomScale="80" zoomScaleNormal="80" workbookViewId="0">
      <selection activeCell="F14" sqref="F14"/>
    </sheetView>
  </sheetViews>
  <sheetFormatPr defaultRowHeight="14.5" x14ac:dyDescent="0.35"/>
  <cols>
    <col min="1" max="7" width="30.7265625" customWidth="1"/>
    <col min="8" max="34" width="9.1796875" style="85"/>
  </cols>
  <sheetData>
    <row r="1" spans="1:11" ht="41.25" customHeight="1" thickBot="1" x14ac:dyDescent="0.4">
      <c r="A1" s="406" t="s">
        <v>491</v>
      </c>
      <c r="B1" s="406"/>
      <c r="C1" s="406"/>
      <c r="D1" s="406"/>
      <c r="E1" s="406"/>
      <c r="F1" s="406"/>
      <c r="G1" s="406"/>
    </row>
    <row r="2" spans="1:11" ht="76.5" customHeight="1" thickBot="1" x14ac:dyDescent="0.4">
      <c r="A2" s="293" t="s">
        <v>492</v>
      </c>
      <c r="B2" s="295" t="s">
        <v>493</v>
      </c>
      <c r="C2" s="293" t="s">
        <v>494</v>
      </c>
      <c r="D2" s="295" t="s">
        <v>495</v>
      </c>
      <c r="E2" s="296" t="s">
        <v>23</v>
      </c>
      <c r="F2" s="295" t="s">
        <v>789</v>
      </c>
      <c r="G2" s="294" t="s">
        <v>496</v>
      </c>
      <c r="J2" s="277"/>
      <c r="K2" s="277"/>
    </row>
    <row r="3" spans="1:11" ht="61.5" customHeight="1" thickBot="1" x14ac:dyDescent="0.4">
      <c r="A3" s="271" t="s">
        <v>497</v>
      </c>
      <c r="B3" s="310" t="s">
        <v>498</v>
      </c>
      <c r="C3" s="274"/>
      <c r="D3" s="274"/>
      <c r="E3" s="274"/>
      <c r="F3" s="30" t="s">
        <v>673</v>
      </c>
      <c r="G3" s="31" t="s">
        <v>499</v>
      </c>
    </row>
    <row r="4" spans="1:11" ht="50.15" customHeight="1" thickBot="1" x14ac:dyDescent="0.4">
      <c r="A4" s="272" t="s">
        <v>500</v>
      </c>
      <c r="B4" s="311" t="s">
        <v>501</v>
      </c>
      <c r="C4" s="275"/>
      <c r="D4" s="31" t="s">
        <v>671</v>
      </c>
      <c r="E4" s="274"/>
      <c r="F4" s="275"/>
      <c r="G4" s="31" t="s">
        <v>499</v>
      </c>
    </row>
    <row r="5" spans="1:11" ht="50.15" customHeight="1" thickBot="1" x14ac:dyDescent="0.4">
      <c r="A5" s="272" t="s">
        <v>503</v>
      </c>
      <c r="B5" s="311" t="s">
        <v>504</v>
      </c>
      <c r="C5" s="275"/>
      <c r="D5" s="32" t="s">
        <v>672</v>
      </c>
      <c r="E5" s="275"/>
      <c r="F5" s="275"/>
      <c r="G5" s="31" t="s">
        <v>499</v>
      </c>
    </row>
    <row r="6" spans="1:11" ht="50.15" customHeight="1" thickBot="1" x14ac:dyDescent="0.4">
      <c r="A6" s="272" t="s">
        <v>505</v>
      </c>
      <c r="B6" s="311" t="s">
        <v>506</v>
      </c>
      <c r="C6" s="66" t="s">
        <v>675</v>
      </c>
      <c r="D6" s="32" t="s">
        <v>675</v>
      </c>
      <c r="E6" s="275"/>
      <c r="F6" s="31" t="s">
        <v>674</v>
      </c>
      <c r="G6" s="31" t="s">
        <v>499</v>
      </c>
    </row>
    <row r="7" spans="1:11" ht="50.15" customHeight="1" thickBot="1" x14ac:dyDescent="0.4">
      <c r="A7" s="271" t="s">
        <v>507</v>
      </c>
      <c r="B7" s="310" t="s">
        <v>597</v>
      </c>
      <c r="C7" s="76" t="s">
        <v>676</v>
      </c>
      <c r="D7" s="81" t="s">
        <v>676</v>
      </c>
      <c r="E7" s="276"/>
      <c r="F7" s="276"/>
      <c r="G7" s="76" t="s">
        <v>499</v>
      </c>
    </row>
    <row r="8" spans="1:11" ht="50.15" customHeight="1" thickBot="1" x14ac:dyDescent="0.4">
      <c r="A8" s="272" t="s">
        <v>508</v>
      </c>
      <c r="B8" s="311" t="s">
        <v>509</v>
      </c>
      <c r="C8" s="275"/>
      <c r="D8" s="32" t="s">
        <v>677</v>
      </c>
      <c r="E8" s="31" t="s">
        <v>678</v>
      </c>
      <c r="F8" s="275"/>
      <c r="G8" s="83" t="s">
        <v>499</v>
      </c>
    </row>
    <row r="9" spans="1:11" ht="61.5" customHeight="1" thickBot="1" x14ac:dyDescent="0.4">
      <c r="A9" s="272" t="s">
        <v>510</v>
      </c>
      <c r="B9" s="311" t="s">
        <v>511</v>
      </c>
      <c r="C9" s="275"/>
      <c r="D9" s="275"/>
      <c r="E9" s="31" t="s">
        <v>679</v>
      </c>
      <c r="F9" s="275"/>
      <c r="G9" s="31" t="s">
        <v>499</v>
      </c>
    </row>
    <row r="10" spans="1:11" ht="50.15" customHeight="1" thickBot="1" x14ac:dyDescent="0.4">
      <c r="A10" s="271" t="s">
        <v>512</v>
      </c>
      <c r="B10" s="310" t="s">
        <v>596</v>
      </c>
      <c r="C10" s="81" t="s">
        <v>680</v>
      </c>
      <c r="D10" s="81" t="s">
        <v>680</v>
      </c>
      <c r="E10" s="276"/>
      <c r="F10" s="276"/>
      <c r="G10" s="76" t="s">
        <v>499</v>
      </c>
    </row>
    <row r="11" spans="1:11" ht="119.25" customHeight="1" thickBot="1" x14ac:dyDescent="0.4">
      <c r="A11" s="272" t="s">
        <v>513</v>
      </c>
      <c r="B11" s="311" t="s">
        <v>514</v>
      </c>
      <c r="C11" s="31" t="s">
        <v>681</v>
      </c>
      <c r="D11" s="275"/>
      <c r="E11" s="31" t="s">
        <v>682</v>
      </c>
      <c r="F11" s="31" t="s">
        <v>683</v>
      </c>
      <c r="G11" s="31" t="s">
        <v>499</v>
      </c>
    </row>
    <row r="12" spans="1:11" ht="50.15" customHeight="1" thickBot="1" x14ac:dyDescent="0.4">
      <c r="A12" s="272" t="s">
        <v>515</v>
      </c>
      <c r="B12" s="311" t="s">
        <v>516</v>
      </c>
      <c r="C12" s="67" t="s">
        <v>685</v>
      </c>
      <c r="D12" s="32" t="s">
        <v>685</v>
      </c>
      <c r="E12" s="31" t="s">
        <v>684</v>
      </c>
      <c r="F12" s="31" t="s">
        <v>502</v>
      </c>
      <c r="G12" s="31" t="s">
        <v>499</v>
      </c>
    </row>
    <row r="13" spans="1:11" ht="69" customHeight="1" thickBot="1" x14ac:dyDescent="0.4">
      <c r="A13" s="272" t="s">
        <v>517</v>
      </c>
      <c r="B13" s="311" t="s">
        <v>518</v>
      </c>
      <c r="C13" s="67" t="s">
        <v>686</v>
      </c>
      <c r="D13" s="32" t="s">
        <v>686</v>
      </c>
      <c r="E13" s="31" t="s">
        <v>687</v>
      </c>
      <c r="F13" s="31" t="s">
        <v>783</v>
      </c>
      <c r="G13" s="31" t="s">
        <v>499</v>
      </c>
    </row>
    <row r="14" spans="1:11" ht="50.15" customHeight="1" thickBot="1" x14ac:dyDescent="0.4">
      <c r="A14" s="271" t="s">
        <v>519</v>
      </c>
      <c r="B14" s="311" t="s">
        <v>516</v>
      </c>
      <c r="C14" s="67" t="s">
        <v>785</v>
      </c>
      <c r="D14" s="32" t="s">
        <v>784</v>
      </c>
      <c r="E14" s="276"/>
      <c r="F14" s="276"/>
      <c r="G14" s="31" t="s">
        <v>499</v>
      </c>
    </row>
    <row r="15" spans="1:11" ht="78" customHeight="1" thickBot="1" x14ac:dyDescent="0.4">
      <c r="A15" s="272" t="s">
        <v>520</v>
      </c>
      <c r="B15" s="311" t="s">
        <v>521</v>
      </c>
      <c r="C15" s="68" t="s">
        <v>688</v>
      </c>
      <c r="D15" s="275"/>
      <c r="E15" s="276"/>
      <c r="F15" s="276"/>
      <c r="G15" s="31" t="s">
        <v>499</v>
      </c>
    </row>
    <row r="16" spans="1:11" ht="50.15" customHeight="1" thickBot="1" x14ac:dyDescent="0.4">
      <c r="A16" s="272" t="s">
        <v>522</v>
      </c>
      <c r="B16" s="311" t="s">
        <v>523</v>
      </c>
      <c r="C16" s="31" t="s">
        <v>689</v>
      </c>
      <c r="D16" s="32" t="s">
        <v>690</v>
      </c>
      <c r="E16" s="31" t="s">
        <v>691</v>
      </c>
      <c r="F16" s="31" t="s">
        <v>692</v>
      </c>
      <c r="G16" s="31" t="s">
        <v>499</v>
      </c>
    </row>
    <row r="17" spans="1:7" ht="50.15" customHeight="1" thickBot="1" x14ac:dyDescent="0.4">
      <c r="A17" s="270"/>
      <c r="B17" s="270"/>
      <c r="C17" s="270"/>
      <c r="D17" s="270"/>
      <c r="E17" s="270"/>
      <c r="F17" s="283"/>
      <c r="G17" s="284"/>
    </row>
    <row r="18" spans="1:7" ht="50.15" customHeight="1" thickBot="1" x14ac:dyDescent="0.4">
      <c r="A18" s="271" t="s">
        <v>524</v>
      </c>
      <c r="B18" s="310" t="s">
        <v>525</v>
      </c>
      <c r="C18" s="30" t="s">
        <v>696</v>
      </c>
      <c r="D18" s="34" t="s">
        <v>695</v>
      </c>
      <c r="E18" s="30" t="s">
        <v>694</v>
      </c>
      <c r="F18" s="30" t="s">
        <v>693</v>
      </c>
      <c r="G18" s="31" t="s">
        <v>526</v>
      </c>
    </row>
    <row r="19" spans="1:7" ht="50.15" customHeight="1" thickBot="1" x14ac:dyDescent="0.4">
      <c r="A19" s="272" t="s">
        <v>527</v>
      </c>
      <c r="B19" s="311" t="s">
        <v>528</v>
      </c>
      <c r="C19" s="31" t="s">
        <v>697</v>
      </c>
      <c r="D19" s="275"/>
      <c r="E19" s="31" t="s">
        <v>698</v>
      </c>
      <c r="F19" s="314" t="s">
        <v>782</v>
      </c>
      <c r="G19" s="31" t="s">
        <v>526</v>
      </c>
    </row>
    <row r="20" spans="1:7" ht="50.15" customHeight="1" thickBot="1" x14ac:dyDescent="0.4">
      <c r="A20" s="272" t="s">
        <v>529</v>
      </c>
      <c r="B20" s="311" t="s">
        <v>530</v>
      </c>
      <c r="C20" s="275"/>
      <c r="D20" s="275"/>
      <c r="E20" s="83" t="s">
        <v>699</v>
      </c>
      <c r="F20" s="275"/>
      <c r="G20" s="31" t="s">
        <v>526</v>
      </c>
    </row>
    <row r="21" spans="1:7" ht="50.15" customHeight="1" thickBot="1" x14ac:dyDescent="0.4">
      <c r="A21" s="282"/>
      <c r="B21" s="282"/>
      <c r="C21" s="270"/>
      <c r="D21" s="270"/>
      <c r="E21" s="270"/>
      <c r="F21" s="283"/>
      <c r="G21" s="284"/>
    </row>
    <row r="22" spans="1:7" ht="50.15" customHeight="1" thickBot="1" x14ac:dyDescent="0.4">
      <c r="A22" s="271" t="s">
        <v>534</v>
      </c>
      <c r="B22" s="310" t="s">
        <v>535</v>
      </c>
      <c r="C22" s="34" t="s">
        <v>700</v>
      </c>
      <c r="D22" s="34" t="s">
        <v>701</v>
      </c>
      <c r="E22" s="274"/>
      <c r="F22" s="274"/>
      <c r="G22" s="31" t="s">
        <v>536</v>
      </c>
    </row>
    <row r="23" spans="1:7" ht="50.15" customHeight="1" thickBot="1" x14ac:dyDescent="0.4">
      <c r="A23" s="272" t="s">
        <v>538</v>
      </c>
      <c r="B23" s="311"/>
      <c r="C23" s="78" t="s">
        <v>702</v>
      </c>
      <c r="D23" s="275"/>
      <c r="E23" s="275"/>
      <c r="F23" s="275"/>
      <c r="G23" s="31" t="s">
        <v>536</v>
      </c>
    </row>
    <row r="24" spans="1:7" ht="50.15" customHeight="1" thickBot="1" x14ac:dyDescent="0.4">
      <c r="A24" s="272" t="s">
        <v>537</v>
      </c>
      <c r="B24" s="311"/>
      <c r="C24" s="79" t="s">
        <v>703</v>
      </c>
      <c r="D24" s="78" t="s">
        <v>704</v>
      </c>
      <c r="E24" s="31" t="s">
        <v>704</v>
      </c>
      <c r="F24" s="78" t="s">
        <v>704</v>
      </c>
      <c r="G24" s="31" t="s">
        <v>536</v>
      </c>
    </row>
    <row r="25" spans="1:7" ht="50.15" customHeight="1" thickBot="1" x14ac:dyDescent="0.4">
      <c r="A25" s="272" t="s">
        <v>541</v>
      </c>
      <c r="B25" s="311" t="s">
        <v>540</v>
      </c>
      <c r="C25" s="68" t="s">
        <v>706</v>
      </c>
      <c r="D25" s="79" t="s">
        <v>705</v>
      </c>
      <c r="E25" s="275"/>
      <c r="F25" s="275"/>
      <c r="G25" s="31" t="s">
        <v>536</v>
      </c>
    </row>
    <row r="26" spans="1:7" ht="50.15" customHeight="1" thickBot="1" x14ac:dyDescent="0.4">
      <c r="A26" s="272" t="s">
        <v>539</v>
      </c>
      <c r="B26" s="311" t="s">
        <v>540</v>
      </c>
      <c r="C26" s="69" t="s">
        <v>707</v>
      </c>
      <c r="D26" s="32" t="s">
        <v>708</v>
      </c>
      <c r="E26" s="275"/>
      <c r="F26" s="275"/>
      <c r="G26" s="31" t="s">
        <v>536</v>
      </c>
    </row>
    <row r="27" spans="1:7" ht="50.15" customHeight="1" thickBot="1" x14ac:dyDescent="0.4">
      <c r="A27" s="272" t="s">
        <v>542</v>
      </c>
      <c r="B27" s="311" t="s">
        <v>543</v>
      </c>
      <c r="C27" s="68" t="s">
        <v>701</v>
      </c>
      <c r="D27" s="275"/>
      <c r="E27" s="275"/>
      <c r="F27" s="275"/>
      <c r="G27" s="31" t="s">
        <v>536</v>
      </c>
    </row>
    <row r="28" spans="1:7" ht="50.15" customHeight="1" thickBot="1" x14ac:dyDescent="0.4">
      <c r="A28" s="272" t="s">
        <v>544</v>
      </c>
      <c r="B28" s="311" t="s">
        <v>545</v>
      </c>
      <c r="C28" s="70" t="s">
        <v>709</v>
      </c>
      <c r="D28" s="275"/>
      <c r="E28" s="275"/>
      <c r="F28" s="275"/>
      <c r="G28" s="31" t="s">
        <v>536</v>
      </c>
    </row>
    <row r="29" spans="1:7" ht="50.15" customHeight="1" thickBot="1" x14ac:dyDescent="0.4">
      <c r="A29" s="272" t="s">
        <v>547</v>
      </c>
      <c r="B29" s="311" t="s">
        <v>546</v>
      </c>
      <c r="C29" s="68" t="s">
        <v>710</v>
      </c>
      <c r="D29" s="79" t="s">
        <v>711</v>
      </c>
      <c r="E29" s="31" t="s">
        <v>712</v>
      </c>
      <c r="F29" s="275"/>
      <c r="G29" s="31" t="s">
        <v>536</v>
      </c>
    </row>
    <row r="30" spans="1:7" ht="50.15" customHeight="1" thickBot="1" x14ac:dyDescent="0.4">
      <c r="A30" s="272" t="s">
        <v>549</v>
      </c>
      <c r="B30" s="311" t="s">
        <v>550</v>
      </c>
      <c r="C30" s="68" t="s">
        <v>714</v>
      </c>
      <c r="D30" s="32" t="s">
        <v>714</v>
      </c>
      <c r="E30" s="79" t="s">
        <v>713</v>
      </c>
      <c r="F30" s="31" t="s">
        <v>502</v>
      </c>
      <c r="G30" s="31" t="s">
        <v>536</v>
      </c>
    </row>
    <row r="31" spans="1:7" ht="50.15" customHeight="1" thickBot="1" x14ac:dyDescent="0.4">
      <c r="A31" s="271" t="s">
        <v>595</v>
      </c>
      <c r="B31" s="311" t="s">
        <v>548</v>
      </c>
      <c r="C31" s="68" t="s">
        <v>715</v>
      </c>
      <c r="D31" s="275"/>
      <c r="E31" s="31" t="s">
        <v>716</v>
      </c>
      <c r="F31" s="78" t="s">
        <v>717</v>
      </c>
      <c r="G31" s="31" t="s">
        <v>536</v>
      </c>
    </row>
    <row r="32" spans="1:7" ht="50.15" customHeight="1" thickBot="1" x14ac:dyDescent="0.4">
      <c r="A32" s="272" t="s">
        <v>551</v>
      </c>
      <c r="B32" s="311" t="s">
        <v>552</v>
      </c>
      <c r="C32" s="71" t="s">
        <v>701</v>
      </c>
      <c r="D32" s="32" t="s">
        <v>719</v>
      </c>
      <c r="E32" s="78" t="s">
        <v>718</v>
      </c>
      <c r="F32" s="31" t="s">
        <v>502</v>
      </c>
      <c r="G32" s="31" t="s">
        <v>536</v>
      </c>
    </row>
    <row r="33" spans="1:34" ht="50.15" customHeight="1" thickBot="1" x14ac:dyDescent="0.4">
      <c r="A33" s="272" t="s">
        <v>553</v>
      </c>
      <c r="B33" s="311" t="s">
        <v>552</v>
      </c>
      <c r="C33" s="78" t="s">
        <v>721</v>
      </c>
      <c r="D33" s="275"/>
      <c r="E33" s="275"/>
      <c r="F33" s="31" t="s">
        <v>720</v>
      </c>
      <c r="G33" s="31" t="s">
        <v>536</v>
      </c>
    </row>
    <row r="34" spans="1:34" ht="50.15" customHeight="1" thickBot="1" x14ac:dyDescent="0.4">
      <c r="A34" s="272" t="s">
        <v>554</v>
      </c>
      <c r="B34" s="311" t="s">
        <v>555</v>
      </c>
      <c r="C34" s="31" t="s">
        <v>701</v>
      </c>
      <c r="D34" s="32" t="s">
        <v>701</v>
      </c>
      <c r="E34" s="31" t="s">
        <v>722</v>
      </c>
      <c r="F34" s="31" t="s">
        <v>502</v>
      </c>
      <c r="G34" s="31" t="s">
        <v>536</v>
      </c>
    </row>
    <row r="35" spans="1:34" ht="50.15" customHeight="1" thickBot="1" x14ac:dyDescent="0.4">
      <c r="A35" s="272" t="s">
        <v>556</v>
      </c>
      <c r="B35" s="311"/>
      <c r="C35" s="72" t="s">
        <v>721</v>
      </c>
      <c r="D35" s="275"/>
      <c r="E35" s="275"/>
      <c r="F35" s="275"/>
      <c r="G35" s="31" t="s">
        <v>536</v>
      </c>
    </row>
    <row r="36" spans="1:34" s="82" customFormat="1" ht="50.15" customHeight="1" thickBot="1" x14ac:dyDescent="0.4">
      <c r="A36" s="272" t="s">
        <v>557</v>
      </c>
      <c r="B36" s="311" t="s">
        <v>558</v>
      </c>
      <c r="C36" s="78" t="s">
        <v>701</v>
      </c>
      <c r="D36" s="79" t="s">
        <v>723</v>
      </c>
      <c r="E36" s="275"/>
      <c r="F36" s="275"/>
      <c r="G36" s="78" t="s">
        <v>536</v>
      </c>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row>
    <row r="37" spans="1:34" s="80" customFormat="1" ht="50.15" customHeight="1" thickBot="1" x14ac:dyDescent="0.4">
      <c r="A37" s="272" t="s">
        <v>598</v>
      </c>
      <c r="B37" s="311" t="s">
        <v>559</v>
      </c>
      <c r="C37" s="78" t="s">
        <v>710</v>
      </c>
      <c r="D37" s="32" t="s">
        <v>724</v>
      </c>
      <c r="E37" s="78" t="s">
        <v>727</v>
      </c>
      <c r="F37" s="275"/>
      <c r="G37" s="78" t="s">
        <v>536</v>
      </c>
      <c r="H37" s="85"/>
      <c r="I37" s="85"/>
      <c r="J37" s="85"/>
      <c r="K37" s="85"/>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row>
    <row r="38" spans="1:34" ht="50.15" customHeight="1" thickBot="1" x14ac:dyDescent="0.4">
      <c r="A38" s="272" t="s">
        <v>560</v>
      </c>
      <c r="B38" s="311"/>
      <c r="C38" s="73" t="s">
        <v>725</v>
      </c>
      <c r="D38" s="275"/>
      <c r="E38" s="275"/>
      <c r="F38" s="275"/>
      <c r="G38" s="31" t="s">
        <v>536</v>
      </c>
    </row>
    <row r="39" spans="1:34" ht="50.15" customHeight="1" thickBot="1" x14ac:dyDescent="0.4">
      <c r="A39" s="272" t="s">
        <v>561</v>
      </c>
      <c r="B39" s="311" t="s">
        <v>562</v>
      </c>
      <c r="C39" s="74" t="s">
        <v>726</v>
      </c>
      <c r="D39" s="275"/>
      <c r="E39" s="275"/>
      <c r="F39" s="275"/>
      <c r="G39" s="31" t="s">
        <v>536</v>
      </c>
    </row>
    <row r="40" spans="1:34" ht="50.15" customHeight="1" thickBot="1" x14ac:dyDescent="0.4">
      <c r="A40" s="272" t="s">
        <v>563</v>
      </c>
      <c r="B40" s="311" t="s">
        <v>564</v>
      </c>
      <c r="C40" s="31" t="s">
        <v>701</v>
      </c>
      <c r="D40" s="32" t="s">
        <v>701</v>
      </c>
      <c r="E40" s="31" t="s">
        <v>728</v>
      </c>
      <c r="F40" s="31" t="s">
        <v>502</v>
      </c>
      <c r="G40" s="31" t="s">
        <v>536</v>
      </c>
    </row>
    <row r="41" spans="1:34" ht="50.15" customHeight="1" thickBot="1" x14ac:dyDescent="0.4">
      <c r="A41" s="272" t="s">
        <v>565</v>
      </c>
      <c r="B41" s="311" t="s">
        <v>532</v>
      </c>
      <c r="C41" s="75" t="s">
        <v>728</v>
      </c>
      <c r="D41" s="32" t="s">
        <v>728</v>
      </c>
      <c r="E41" s="275"/>
      <c r="F41" s="275"/>
      <c r="G41" s="31" t="s">
        <v>536</v>
      </c>
    </row>
    <row r="42" spans="1:34" ht="50.15" customHeight="1" thickBot="1" x14ac:dyDescent="0.4">
      <c r="A42" s="272" t="s">
        <v>566</v>
      </c>
      <c r="B42" s="311" t="s">
        <v>567</v>
      </c>
      <c r="C42" s="75" t="s">
        <v>729</v>
      </c>
      <c r="D42" s="275"/>
      <c r="E42" s="275"/>
      <c r="F42" s="275"/>
      <c r="G42" s="31" t="s">
        <v>536</v>
      </c>
    </row>
    <row r="43" spans="1:34" ht="50.15" customHeight="1" thickBot="1" x14ac:dyDescent="0.4">
      <c r="A43" s="271" t="s">
        <v>568</v>
      </c>
      <c r="B43" s="311" t="s">
        <v>567</v>
      </c>
      <c r="C43" s="83" t="s">
        <v>730</v>
      </c>
      <c r="D43" s="275"/>
      <c r="E43" s="275"/>
      <c r="F43" s="78" t="s">
        <v>731</v>
      </c>
      <c r="G43" s="31" t="s">
        <v>536</v>
      </c>
    </row>
    <row r="44" spans="1:34" ht="50.15" customHeight="1" thickBot="1" x14ac:dyDescent="0.4">
      <c r="A44" s="273" t="s">
        <v>569</v>
      </c>
      <c r="B44" s="312" t="s">
        <v>570</v>
      </c>
      <c r="C44" s="35" t="s">
        <v>701</v>
      </c>
      <c r="D44" s="35" t="s">
        <v>701</v>
      </c>
      <c r="E44" s="33" t="s">
        <v>732</v>
      </c>
      <c r="F44" s="33" t="s">
        <v>502</v>
      </c>
      <c r="G44" s="31" t="s">
        <v>536</v>
      </c>
    </row>
    <row r="45" spans="1:34" ht="50.15" customHeight="1" thickBot="1" x14ac:dyDescent="0.4">
      <c r="A45" s="271" t="s">
        <v>571</v>
      </c>
      <c r="B45" s="310" t="s">
        <v>572</v>
      </c>
      <c r="C45" s="77" t="s">
        <v>701</v>
      </c>
      <c r="D45" s="34" t="s">
        <v>701</v>
      </c>
      <c r="E45" s="77" t="s">
        <v>733</v>
      </c>
      <c r="F45" s="77" t="s">
        <v>502</v>
      </c>
      <c r="G45" s="31" t="s">
        <v>536</v>
      </c>
    </row>
    <row r="46" spans="1:34" ht="50.15" customHeight="1" thickBot="1" x14ac:dyDescent="0.4">
      <c r="A46" s="272" t="s">
        <v>573</v>
      </c>
      <c r="B46" s="311" t="s">
        <v>532</v>
      </c>
      <c r="C46" s="275"/>
      <c r="D46" s="275"/>
      <c r="E46" s="275"/>
      <c r="F46" s="31" t="s">
        <v>781</v>
      </c>
      <c r="G46" s="31" t="s">
        <v>536</v>
      </c>
    </row>
    <row r="47" spans="1:34" ht="50.15" customHeight="1" thickBot="1" x14ac:dyDescent="0.4">
      <c r="A47" s="272" t="s">
        <v>574</v>
      </c>
      <c r="B47" s="313"/>
      <c r="C47" s="280"/>
      <c r="D47" s="79" t="s">
        <v>734</v>
      </c>
      <c r="E47" s="280"/>
      <c r="F47" s="280"/>
      <c r="G47" s="31" t="s">
        <v>575</v>
      </c>
    </row>
    <row r="48" spans="1:34" ht="50.15" customHeight="1" thickBot="1" x14ac:dyDescent="0.4">
      <c r="A48" s="272" t="s">
        <v>531</v>
      </c>
      <c r="B48" s="311" t="s">
        <v>532</v>
      </c>
      <c r="C48" s="275"/>
      <c r="D48" s="79" t="s">
        <v>735</v>
      </c>
      <c r="E48" s="275"/>
      <c r="F48" s="275"/>
      <c r="G48" s="31" t="s">
        <v>533</v>
      </c>
    </row>
    <row r="49" spans="1:1" s="85" customFormat="1" x14ac:dyDescent="0.35">
      <c r="A49" s="281"/>
    </row>
    <row r="50" spans="1:1" s="85" customFormat="1" x14ac:dyDescent="0.35"/>
    <row r="51" spans="1:1" s="85" customFormat="1" x14ac:dyDescent="0.35"/>
    <row r="52" spans="1:1" s="85" customFormat="1" x14ac:dyDescent="0.35"/>
    <row r="53" spans="1:1" s="85" customFormat="1" x14ac:dyDescent="0.35"/>
    <row r="54" spans="1:1" s="85" customFormat="1" x14ac:dyDescent="0.35"/>
    <row r="55" spans="1:1" s="85" customFormat="1" x14ac:dyDescent="0.35"/>
    <row r="56" spans="1:1" s="85" customFormat="1" x14ac:dyDescent="0.35"/>
    <row r="57" spans="1:1" s="85" customFormat="1" x14ac:dyDescent="0.35"/>
    <row r="58" spans="1:1" s="85" customFormat="1" x14ac:dyDescent="0.35"/>
    <row r="59" spans="1:1" s="85" customFormat="1" x14ac:dyDescent="0.35"/>
    <row r="60" spans="1:1" s="85" customFormat="1" x14ac:dyDescent="0.35"/>
    <row r="61" spans="1:1" s="85" customFormat="1" x14ac:dyDescent="0.35"/>
    <row r="62" spans="1:1" s="85" customFormat="1" x14ac:dyDescent="0.35"/>
    <row r="63" spans="1:1" s="85" customFormat="1" x14ac:dyDescent="0.35"/>
    <row r="64" spans="1:1" s="85" customFormat="1" x14ac:dyDescent="0.35"/>
    <row r="65" s="85" customFormat="1" x14ac:dyDescent="0.35"/>
    <row r="66" s="85" customFormat="1" x14ac:dyDescent="0.35"/>
    <row r="67" s="85" customFormat="1" x14ac:dyDescent="0.35"/>
    <row r="68" s="85" customFormat="1" x14ac:dyDescent="0.35"/>
    <row r="69" s="85" customFormat="1" x14ac:dyDescent="0.35"/>
    <row r="70" s="85" customFormat="1" x14ac:dyDescent="0.35"/>
    <row r="71" s="85" customFormat="1" x14ac:dyDescent="0.35"/>
    <row r="72" s="85" customFormat="1" x14ac:dyDescent="0.35"/>
    <row r="73" s="85" customFormat="1" x14ac:dyDescent="0.35"/>
    <row r="74" s="85" customFormat="1" x14ac:dyDescent="0.35"/>
    <row r="75" s="85" customFormat="1" x14ac:dyDescent="0.35"/>
    <row r="76" s="85" customFormat="1" x14ac:dyDescent="0.35"/>
    <row r="77" s="85" customFormat="1" x14ac:dyDescent="0.35"/>
    <row r="78" s="85" customFormat="1" x14ac:dyDescent="0.35"/>
    <row r="79" s="85" customFormat="1" x14ac:dyDescent="0.35"/>
    <row r="80" s="85" customFormat="1" x14ac:dyDescent="0.35"/>
    <row r="81" s="85" customFormat="1" x14ac:dyDescent="0.35"/>
    <row r="82" s="85" customFormat="1" x14ac:dyDescent="0.35"/>
    <row r="83" s="85" customFormat="1" x14ac:dyDescent="0.35"/>
    <row r="84" s="85" customFormat="1" x14ac:dyDescent="0.35"/>
    <row r="85" s="85" customFormat="1" x14ac:dyDescent="0.35"/>
    <row r="86" s="85" customFormat="1" x14ac:dyDescent="0.35"/>
    <row r="87" s="85" customFormat="1" x14ac:dyDescent="0.35"/>
    <row r="88" s="85" customFormat="1" x14ac:dyDescent="0.35"/>
    <row r="89" s="85" customFormat="1" x14ac:dyDescent="0.35"/>
    <row r="90" s="85" customFormat="1" x14ac:dyDescent="0.35"/>
    <row r="91" s="85" customFormat="1" x14ac:dyDescent="0.35"/>
    <row r="92" s="85" customFormat="1" x14ac:dyDescent="0.35"/>
    <row r="93" s="85" customFormat="1" x14ac:dyDescent="0.35"/>
    <row r="94" s="85" customFormat="1" x14ac:dyDescent="0.35"/>
    <row r="95" s="85" customFormat="1" x14ac:dyDescent="0.35"/>
    <row r="96" s="85" customFormat="1" x14ac:dyDescent="0.35"/>
    <row r="97" s="85" customFormat="1" x14ac:dyDescent="0.35"/>
    <row r="98" s="85" customFormat="1" x14ac:dyDescent="0.35"/>
    <row r="99" s="85" customFormat="1" x14ac:dyDescent="0.35"/>
    <row r="100" s="85" customFormat="1" x14ac:dyDescent="0.35"/>
    <row r="101" s="85" customFormat="1" x14ac:dyDescent="0.35"/>
    <row r="102" s="85" customFormat="1" x14ac:dyDescent="0.35"/>
    <row r="103" s="85" customFormat="1" x14ac:dyDescent="0.35"/>
    <row r="104" s="85" customFormat="1" x14ac:dyDescent="0.35"/>
    <row r="105" s="85" customFormat="1" x14ac:dyDescent="0.35"/>
    <row r="106" s="85" customFormat="1" x14ac:dyDescent="0.35"/>
    <row r="107" s="85" customFormat="1" x14ac:dyDescent="0.35"/>
    <row r="108" s="85" customFormat="1" x14ac:dyDescent="0.35"/>
    <row r="109" s="85" customFormat="1" x14ac:dyDescent="0.35"/>
    <row r="110" s="85" customFormat="1" x14ac:dyDescent="0.35"/>
    <row r="111" s="85" customFormat="1" x14ac:dyDescent="0.35"/>
    <row r="112" s="85" customFormat="1" x14ac:dyDescent="0.35"/>
    <row r="113" s="85" customFormat="1" x14ac:dyDescent="0.35"/>
    <row r="114" s="85" customFormat="1" x14ac:dyDescent="0.35"/>
    <row r="115" s="85" customFormat="1" x14ac:dyDescent="0.35"/>
  </sheetData>
  <sortState xmlns:xlrd2="http://schemas.microsoft.com/office/spreadsheetml/2017/richdata2" ref="A23:K50">
    <sortCondition ref="A23"/>
  </sortState>
  <mergeCells count="1">
    <mergeCell ref="A1:G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6E52E8008D564B8992AB073CF25EF4" ma:contentTypeVersion="7" ma:contentTypeDescription="Create a new document." ma:contentTypeScope="" ma:versionID="d3a8b693ba36d649e6c7108b5844a370">
  <xsd:schema xmlns:xsd="http://www.w3.org/2001/XMLSchema" xmlns:xs="http://www.w3.org/2001/XMLSchema" xmlns:p="http://schemas.microsoft.com/office/2006/metadata/properties" xmlns:ns3="ed28cfd6-81c7-43f7-acd5-f91561b7a70a" targetNamespace="http://schemas.microsoft.com/office/2006/metadata/properties" ma:root="true" ma:fieldsID="6e70ff3b65737c171f6379ef3c9eb34c" ns3:_="">
    <xsd:import namespace="ed28cfd6-81c7-43f7-acd5-f91561b7a70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28cfd6-81c7-43f7-acd5-f91561b7a7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7799B1-C07B-450A-95FE-87F915258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28cfd6-81c7-43f7-acd5-f91561b7a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546A27-8BCB-4C29-A419-C006F03F8348}">
  <ds:schemaRefs>
    <ds:schemaRef ds:uri="http://schemas.microsoft.com/sharepoint/v3/contenttype/forms"/>
  </ds:schemaRefs>
</ds:datastoreItem>
</file>

<file path=customXml/itemProps3.xml><?xml version="1.0" encoding="utf-8"?>
<ds:datastoreItem xmlns:ds="http://schemas.openxmlformats.org/officeDocument/2006/customXml" ds:itemID="{4AEA27B2-85BC-4C2E-B04F-2E9B31C7FAB5}">
  <ds:schemaRefs>
    <ds:schemaRef ds:uri="http://www.w3.org/XML/1998/namespace"/>
    <ds:schemaRef ds:uri="http://purl.org/dc/terms/"/>
    <ds:schemaRef ds:uri="http://schemas.microsoft.com/office/2006/documentManagement/types"/>
    <ds:schemaRef ds:uri="http://schemas.openxmlformats.org/package/2006/metadata/core-properties"/>
    <ds:schemaRef ds:uri="http://purl.org/dc/elements/1.1/"/>
    <ds:schemaRef ds:uri="ed28cfd6-81c7-43f7-acd5-f91561b7a70a"/>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Self Insured Rates Inc. GST</vt:lpstr>
      <vt:lpstr>Contractor Insured Rate Inc GST</vt:lpstr>
      <vt:lpstr>Additional Fees</vt:lpstr>
      <vt:lpstr>Premium Location Fees </vt:lpstr>
      <vt:lpstr>Contractor WA Locations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Maher, Keva</dc:creator>
  <cp:lastModifiedBy>Maher, Keva</cp:lastModifiedBy>
  <dcterms:created xsi:type="dcterms:W3CDTF">2019-06-04T08:57:41Z</dcterms:created>
  <dcterms:modified xsi:type="dcterms:W3CDTF">2022-09-12T02:10:17Z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0x0101006A6E52E8008D564B8992AB073CF25EF4</vt:lpwstr>
  </property>
</Properties>
</file>