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P:\CUA\10. CUAs Current\CUATEL2021 - Mobile Telecommunications\7 - TEL21 Contract Management\1 - Core Resources\Forms\"/>
    </mc:Choice>
  </mc:AlternateContent>
  <xr:revisionPtr revIDLastSave="0" documentId="13_ncr:1_{51AEB0DA-CBD2-4896-8EC8-D854A1C5BC0C}" xr6:coauthVersionLast="47" xr6:coauthVersionMax="47" xr10:uidLastSave="{00000000-0000-0000-0000-000000000000}"/>
  <workbookProtection workbookAlgorithmName="SHA-512" workbookHashValue="oSwpe/RBl8rVxRwMjqv1KfeMb9KBQRGozLqyfJwCBaCTDcLHvSVVjK1kzlsW25PUqAflouV4syrcDoUwySAZOA==" workbookSaltValue="RmQlBvkJt5LJWl7csBrK1A==" workbookSpinCount="100000" lockStructure="1"/>
  <bookViews>
    <workbookView xWindow="-120" yWindow="-120" windowWidth="38640" windowHeight="15225" activeTab="1" xr2:uid="{00000000-000D-0000-FFFF-FFFF00000000}"/>
  </bookViews>
  <sheets>
    <sheet name="Quote_Summary" sheetId="6" r:id="rId1"/>
    <sheet name="Appendix_A" sheetId="20" r:id="rId2"/>
    <sheet name="Lookups" sheetId="13" state="hidden" r:id="rId3"/>
  </sheets>
  <definedNames>
    <definedName name="_xlnm._FilterDatabase" localSheetId="1" hidden="1">Appendix_A!$A$6:$Q$6</definedName>
    <definedName name="Contractors">Lookups!$P$1:$P$3</definedName>
    <definedName name="CTerm">Lookups!$N$1:$N$5</definedName>
    <definedName name="Extensions">Lookups!$B$1:$B$2</definedName>
    <definedName name="Hardware1">Lookups!$E$1:$E$11</definedName>
    <definedName name="Hardware2">Lookups!$F$1:$F$9</definedName>
    <definedName name="OrderType">Lookups!$H$1:$H$4</definedName>
    <definedName name="Orgs1">Lookups!$K$1:$K$122</definedName>
    <definedName name="Orgs2">Lookups!$L$1:$L$38</definedName>
    <definedName name="Orgs3">Lookups!$M$1:$M$27</definedName>
    <definedName name="Orgs4">Lookups!$N$1</definedName>
    <definedName name="Orgs5">Lookups!$O$1:$O$305</definedName>
    <definedName name="OrgType">Lookups!$J$1:$J$6</definedName>
    <definedName name="Panel">Lookups!$I$1:$I$2</definedName>
    <definedName name="PlanTypes">Lookups!$I$1:$I$7</definedName>
    <definedName name="ProdGrade">Lookups!$C$1:$C$3</definedName>
    <definedName name="ProdType">Lookups!$E$1:$E$12</definedName>
    <definedName name="PType">Lookups!$D$1:$D$4</definedName>
    <definedName name="PurchaseType">Lookups!$U$1:$U$3</definedName>
    <definedName name="RegionLoc">Lookups!$H$1:$H$22</definedName>
    <definedName name="Services">Lookups!$G$1:$G$6</definedName>
    <definedName name="Term">Lookups!$A$1:$A$5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6" l="1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B31" i="6"/>
  <c r="G1" i="6" l="1"/>
  <c r="A8" i="20"/>
  <c r="A7" i="20"/>
  <c r="C10" i="6"/>
  <c r="C9" i="6"/>
  <c r="D10" i="6"/>
  <c r="B9" i="6"/>
  <c r="D9" i="6" l="1"/>
  <c r="D50" i="6" l="1"/>
  <c r="B50" i="6"/>
  <c r="D49" i="6"/>
  <c r="D36" i="6" l="1"/>
  <c r="B11" i="6" l="1"/>
  <c r="C11" i="6" l="1"/>
  <c r="D1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Finance</author>
  </authors>
  <commentList>
    <comment ref="A15" authorId="0" shapeId="0" xr:uid="{E1F8AF6A-CD9F-4E73-BFA9-26D550B7EDC8}">
      <text>
        <r>
          <rPr>
            <sz val="10"/>
            <color indexed="81"/>
            <rFont val="Arial"/>
            <family val="2"/>
          </rPr>
          <t>Customer to reference Attachment outlining Other Mobility Solutions / Other Satellite Solutions requirements</t>
        </r>
      </text>
    </comment>
    <comment ref="A18" authorId="0" shapeId="0" xr:uid="{00000000-0006-0000-0000-000001000000}">
      <text>
        <r>
          <rPr>
            <sz val="10"/>
            <color indexed="81"/>
            <rFont val="Arial"/>
            <family val="2"/>
          </rPr>
          <t>Name of the Public Authority or other Approved User of the CUA.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8" authorId="0" shapeId="0" xr:uid="{00000000-0006-0000-0000-000002000000}">
      <text>
        <r>
          <rPr>
            <b/>
            <sz val="10"/>
            <color indexed="81"/>
            <rFont val="Arial"/>
            <family val="2"/>
          </rPr>
          <t>Requirements:</t>
        </r>
        <r>
          <rPr>
            <sz val="10"/>
            <color indexed="81"/>
            <rFont val="Arial"/>
            <family val="2"/>
          </rPr>
          <t xml:space="preserve">
- Delivery Acceptance; 
- Time Requirements; 
- Installation; and 
- Other requirements relating to delivery.</t>
        </r>
      </text>
    </comment>
    <comment ref="A58" authorId="0" shapeId="0" xr:uid="{E8D4344A-2C14-4234-8160-1CE986BE21C6}">
      <text>
        <r>
          <rPr>
            <sz val="10"/>
            <color indexed="81"/>
            <rFont val="Arial"/>
            <family val="2"/>
          </rPr>
          <t xml:space="preserve">Contractor to reference Attachment outlining Other Mobility Solutions / Other Satellite Solutions response.
(if applicable)
</t>
        </r>
      </text>
    </comment>
    <comment ref="A59" authorId="0" shapeId="0" xr:uid="{205F0CEF-39DC-4DD9-AF2C-A0DEEE980971}">
      <text>
        <r>
          <rPr>
            <sz val="10"/>
            <color indexed="81"/>
            <rFont val="Arial"/>
            <family val="2"/>
          </rPr>
          <t xml:space="preserve">Contractor to provide a summary on its ability to deliver requirements of this Request for Quote.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Finance</author>
  </authors>
  <commentList>
    <comment ref="K6" authorId="0" shapeId="0" xr:uid="{68FD9F51-1994-4540-AA1E-1D0193D09095}">
      <text>
        <r>
          <rPr>
            <sz val="11"/>
            <color indexed="81"/>
            <rFont val="Arial"/>
            <family val="2"/>
          </rPr>
          <t xml:space="preserve">Specify the Contract Term in </t>
        </r>
        <r>
          <rPr>
            <b/>
            <sz val="11"/>
            <color indexed="81"/>
            <rFont val="Arial"/>
            <family val="2"/>
          </rPr>
          <t xml:space="preserve">Months </t>
        </r>
        <r>
          <rPr>
            <sz val="11"/>
            <color indexed="81"/>
            <rFont val="Arial"/>
            <family val="2"/>
          </rPr>
          <t>requirements for opex purchases (e.g. 12 months, 24 months etc).
Leave BLANK for One-Off (Outright) Purchases.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6" authorId="0" shapeId="0" xr:uid="{1616A417-8531-4CA7-8D7D-D5B5174FD7F9}">
      <text>
        <r>
          <rPr>
            <sz val="11"/>
            <color indexed="81"/>
            <rFont val="Arial"/>
            <family val="2"/>
          </rPr>
          <t>For Opex purchases this should be the Unit Price for the Term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<sst xmlns="http://schemas.openxmlformats.org/spreadsheetml/2006/main" count="563" uniqueCount="541">
  <si>
    <t>Description</t>
  </si>
  <si>
    <t>One (1) Year</t>
  </si>
  <si>
    <t>Two (2) Years</t>
  </si>
  <si>
    <t>Three (3) Years</t>
  </si>
  <si>
    <t>Four (4) Years</t>
  </si>
  <si>
    <t>Five (5) Years</t>
  </si>
  <si>
    <t>Brand</t>
  </si>
  <si>
    <t>Model</t>
  </si>
  <si>
    <t>Supplier Product Code</t>
  </si>
  <si>
    <t>Smartphone</t>
  </si>
  <si>
    <t>Feature Phone</t>
  </si>
  <si>
    <t>Animal Resources Authority</t>
  </si>
  <si>
    <t>Botanic Gardens and Parks Authority</t>
  </si>
  <si>
    <t>The Burswood Park Board</t>
  </si>
  <si>
    <t>Central Regional TAFE</t>
  </si>
  <si>
    <t>Chemistry Centre (WA)</t>
  </si>
  <si>
    <t>Child and Adolescent Health Service</t>
  </si>
  <si>
    <t>Commissioner for Children and Young People</t>
  </si>
  <si>
    <t>Corruption and Crime Commission</t>
  </si>
  <si>
    <t xml:space="preserve">Department of Biodiversity, Conservation and Attractions </t>
  </si>
  <si>
    <t>Department of Communities</t>
  </si>
  <si>
    <t xml:space="preserve">Department of Education </t>
  </si>
  <si>
    <t>Department of Finance</t>
  </si>
  <si>
    <t>Department of Fire and Emergency Services</t>
  </si>
  <si>
    <t>Department of Health</t>
  </si>
  <si>
    <t>Department of Jobs, Tourism, Science and Innovation</t>
  </si>
  <si>
    <t>Department of Justice</t>
  </si>
  <si>
    <t>Department of Local Government, Sport and Cultural Industries</t>
  </si>
  <si>
    <t>Department of Mines, Industry Regulation and Safety</t>
  </si>
  <si>
    <t>Department of Planning, Lands and Heritage</t>
  </si>
  <si>
    <t>Department of the Premier and Cabinet</t>
  </si>
  <si>
    <t>Department of Primary Industries and Regional Development</t>
  </si>
  <si>
    <t>Department of the Registrar, WA Industrial Relations Commission</t>
  </si>
  <si>
    <t>Department of Training and Workforce Development</t>
  </si>
  <si>
    <t>Department of Transport</t>
  </si>
  <si>
    <t xml:space="preserve">Department of Treasury </t>
  </si>
  <si>
    <t>Department of Water and Environmental Regulation</t>
  </si>
  <si>
    <t>East Metropolitan Health Service</t>
  </si>
  <si>
    <t>Economic Regulation Authority</t>
  </si>
  <si>
    <t>Equal Opportunity Commission</t>
  </si>
  <si>
    <t>Forest Products Commission</t>
  </si>
  <si>
    <t>Gascoyne Development Commission</t>
  </si>
  <si>
    <t>Gold Corporation</t>
  </si>
  <si>
    <t>Goldfields Esperance Development Commission</t>
  </si>
  <si>
    <t>Government Employees’ Superannuation Board</t>
  </si>
  <si>
    <t>Great Southern Development Commission</t>
  </si>
  <si>
    <t>Health and Disability Services Complaint Office</t>
  </si>
  <si>
    <t>Health Support Services</t>
  </si>
  <si>
    <t>Heritage Council of Western Australia</t>
  </si>
  <si>
    <t>Insurance Commission of Western Australia</t>
  </si>
  <si>
    <t>Kimberley Development Commission</t>
  </si>
  <si>
    <t>Law Reform Commission of Western Australia</t>
  </si>
  <si>
    <t>Lotteries Commission of Western Australia (Lotterywest)</t>
  </si>
  <si>
    <t>Main Roads Western Australia</t>
  </si>
  <si>
    <t>Mental Health Commission</t>
  </si>
  <si>
    <t>Metropolitan Cemeteries Board</t>
  </si>
  <si>
    <t>Metropolitan Redevelopment Authority</t>
  </si>
  <si>
    <t>Mid West Development Commission</t>
  </si>
  <si>
    <t>Minerals Research Institute of Western Australia</t>
  </si>
  <si>
    <t>North Metropolitan Health Service</t>
  </si>
  <si>
    <t>North Metropolitan TAFE</t>
  </si>
  <si>
    <t>North Regional TAFE</t>
  </si>
  <si>
    <t>Office of the Auditor General</t>
  </si>
  <si>
    <t>Office of the Director of Public Prosecutions</t>
  </si>
  <si>
    <t>Office of the Information Commissioner</t>
  </si>
  <si>
    <t>Office of the Inspector of Custodial Services</t>
  </si>
  <si>
    <t>Parliamentary Commissioner for Administrative Investigations</t>
  </si>
  <si>
    <t>PathWest Laboratory Medicine WA</t>
  </si>
  <si>
    <t>Peel Development Commission</t>
  </si>
  <si>
    <t>Pilbara Development Commission</t>
  </si>
  <si>
    <t>Public Sector Commission</t>
  </si>
  <si>
    <t>Public Transport Authority of Western Australia</t>
  </si>
  <si>
    <t>Public Trustee</t>
  </si>
  <si>
    <t>Quadriplegic Centre</t>
  </si>
  <si>
    <t>Rottnest Island Authority</t>
  </si>
  <si>
    <t>Rural Business Development Corporation</t>
  </si>
  <si>
    <t>School Curriculum and Standards Authority</t>
  </si>
  <si>
    <t>Small Business Development Corporation</t>
  </si>
  <si>
    <t>South Metropolitan Health Service</t>
  </si>
  <si>
    <t>South Metropolitan TAFE</t>
  </si>
  <si>
    <t>South Regional TAFE</t>
  </si>
  <si>
    <t>South West Development Commission</t>
  </si>
  <si>
    <t>Trustees of the Public Education Endowment Trust</t>
  </si>
  <si>
    <t>Western Australian Tourism Commission</t>
  </si>
  <si>
    <t>WA Country Health Service</t>
  </si>
  <si>
    <t>Western Australia Police Force</t>
  </si>
  <si>
    <t>Western Australian Electoral Commission</t>
  </si>
  <si>
    <t>Western Australian Health Promotion Foundation (Healthway)</t>
  </si>
  <si>
    <t>Western Australian Land Information Authority (Landgate)</t>
  </si>
  <si>
    <t>Western Australian Meat Industry Authority</t>
  </si>
  <si>
    <t>Western Australian Planning Commission</t>
  </si>
  <si>
    <t>Western Australian Sports Centre Trust (VenuesWest)</t>
  </si>
  <si>
    <t>Western Australian Treasury Corporation</t>
  </si>
  <si>
    <t>Wheatbelt Development Commission</t>
  </si>
  <si>
    <t>WorkCover Western Australia</t>
  </si>
  <si>
    <t>Zoological Parks Authority</t>
  </si>
  <si>
    <t xml:space="preserve"> Department of Justice - Albany Regional Prison</t>
  </si>
  <si>
    <t xml:space="preserve"> Department of Justice - Bandyup Women's Prison</t>
  </si>
  <si>
    <t xml:space="preserve"> Department of Justice - Boronia Pre-release Centre for Women</t>
  </si>
  <si>
    <t xml:space="preserve"> Department of Justice - Broome Regional Prison</t>
  </si>
  <si>
    <t xml:space="preserve"> Department of Justice - Bunbury Regional Prison</t>
  </si>
  <si>
    <t xml:space="preserve"> Department of Justice - Casuarina Prison</t>
  </si>
  <si>
    <t xml:space="preserve"> Department of Justice - Eastern Goldfields Regional Prison</t>
  </si>
  <si>
    <t xml:space="preserve"> Department of Justice - Greenough Regional Prison</t>
  </si>
  <si>
    <t xml:space="preserve"> Department of Justice - Hakea Prison</t>
  </si>
  <si>
    <t xml:space="preserve"> Department of Justice - Karnet Prison</t>
  </si>
  <si>
    <t xml:space="preserve"> Department of Justice - Pardelup Prison</t>
  </si>
  <si>
    <t xml:space="preserve"> Department of Justice - Roebourne Prison</t>
  </si>
  <si>
    <t xml:space="preserve"> Department of Justice - West Kimberley Regional Prison</t>
  </si>
  <si>
    <t xml:space="preserve"> Department of Justice - Wooroloo Prison</t>
  </si>
  <si>
    <t xml:space="preserve"> Department of Justice - Banksia Hill Detention Centre</t>
  </si>
  <si>
    <t xml:space="preserve"> Department of Justice - Regional Juvenile Remand Centres</t>
  </si>
  <si>
    <t xml:space="preserve"> Department of Justice - Office of the Public Advocate</t>
  </si>
  <si>
    <t xml:space="preserve"> Department of Justice - Registry of Births, Deaths and Marriages</t>
  </si>
  <si>
    <t xml:space="preserve"> DLGSC - The Board of the Art Gallery of Western Australia</t>
  </si>
  <si>
    <t xml:space="preserve"> DLGSC - The Western Australian Museum</t>
  </si>
  <si>
    <t xml:space="preserve"> DLGSC - Perth Theatre Trust</t>
  </si>
  <si>
    <t xml:space="preserve"> DLGSC - ArtsWA</t>
  </si>
  <si>
    <t xml:space="preserve"> DLGSC - State Records Office</t>
  </si>
  <si>
    <t xml:space="preserve"> DLGSC - The Library Board of Western Australia</t>
  </si>
  <si>
    <t xml:space="preserve"> Department of the Premier and Cabinet - State Law Publisher</t>
  </si>
  <si>
    <t xml:space="preserve"> Western Australia Police Force - Road Safety Commission</t>
  </si>
  <si>
    <t xml:space="preserve"> Western Australia Police Force - HBF Arena</t>
  </si>
  <si>
    <t xml:space="preserve"> VenuesWest - HBF Stadium</t>
  </si>
  <si>
    <t xml:space="preserve"> VenuesWest - SpeedDome</t>
  </si>
  <si>
    <t xml:space="preserve"> VenuesWest - WA Athletics Stadium</t>
  </si>
  <si>
    <t xml:space="preserve"> VenuesWest - Champion Lakes Regatta Centre</t>
  </si>
  <si>
    <t xml:space="preserve"> VenuesWest - RAC Arena</t>
  </si>
  <si>
    <t xml:space="preserve"> VenuesWest - Motorplex</t>
  </si>
  <si>
    <t xml:space="preserve"> VenuesWest - NIB Stadium</t>
  </si>
  <si>
    <t xml:space="preserve"> VenuesWest - Bendat Basketball Centre</t>
  </si>
  <si>
    <t xml:space="preserve"> VenuesWest - WA Rugby Centre</t>
  </si>
  <si>
    <t>4 - Local Government Authorities</t>
  </si>
  <si>
    <t>Boab Health Services Pty Ltd</t>
  </si>
  <si>
    <t>Edith Cowan University</t>
  </si>
  <si>
    <t>Geographe Catchment Council</t>
  </si>
  <si>
    <t>Healthdirect Australia Ltd</t>
  </si>
  <si>
    <t>Kimberley Aboriginal Medical Services’ Council Inc</t>
  </si>
  <si>
    <t>Murdoch University</t>
  </si>
  <si>
    <t>Perth Childrens Hospital Foundation Limited</t>
  </si>
  <si>
    <t>Perth Region NRM Inc</t>
  </si>
  <si>
    <t>Torbay Catchment Group Inc.</t>
  </si>
  <si>
    <t>UnitingCare West</t>
  </si>
  <si>
    <t>The University of Western Australia</t>
  </si>
  <si>
    <t>UWA Sport</t>
  </si>
  <si>
    <t>The University Club of Western Australia Pty Ltd</t>
  </si>
  <si>
    <t>The University of Queensland</t>
  </si>
  <si>
    <t>Australian Health Practitioner Regulation Agency</t>
  </si>
  <si>
    <t>Bunbury Water Corporation (Aqwest)</t>
  </si>
  <si>
    <t>Busselton Water Corporation</t>
  </si>
  <si>
    <t>Commonwealth Parliamentary Association WA Branch</t>
  </si>
  <si>
    <t>Fremantle Ports Authority</t>
  </si>
  <si>
    <t>Governor's Establishment</t>
  </si>
  <si>
    <t>Horizon Power</t>
  </si>
  <si>
    <t>Kimberley Ports Authority</t>
  </si>
  <si>
    <t>Western Australian Land Authority (Landcorp)</t>
  </si>
  <si>
    <t>Legal Practice Board Western Australia</t>
  </si>
  <si>
    <t>Legislative Assembly</t>
  </si>
  <si>
    <t>Legislative Council</t>
  </si>
  <si>
    <t>Mid West Ports Authority</t>
  </si>
  <si>
    <t>Parliamentary Services Department (WA)</t>
  </si>
  <si>
    <t>Pilbara Ports Authority</t>
  </si>
  <si>
    <t>South Coast Natural Resource Management Inc</t>
  </si>
  <si>
    <t>Southern Ports Authority</t>
  </si>
  <si>
    <t>State Government Ministerial and Electorate Offices (CUA purchases not to be used for party political purposes)</t>
  </si>
  <si>
    <t>Electricity Generation and Retail Corporation (Synergy)</t>
  </si>
  <si>
    <t>Teacher Registration Board of Western Australia</t>
  </si>
  <si>
    <t>Veterinary Surgeons Board of Western Australia</t>
  </si>
  <si>
    <t>Water Corporation</t>
  </si>
  <si>
    <t>Western Power</t>
  </si>
  <si>
    <t>55 Central Inc</t>
  </si>
  <si>
    <t>Ability Centre Australasia</t>
  </si>
  <si>
    <t>Aboriginal Health Council of WA</t>
  </si>
  <si>
    <t>Aboriginal Hostels Limited</t>
  </si>
  <si>
    <t>Aboriginal Legal Service of WA Inc</t>
  </si>
  <si>
    <t>Access Housing Australia Ltd</t>
  </si>
  <si>
    <t>ACTIV Foundation Inc</t>
  </si>
  <si>
    <t>Advocare Incorporated</t>
  </si>
  <si>
    <t>Alzheimer's WA</t>
  </si>
  <si>
    <t>Amaroo Care Services Inc</t>
  </si>
  <si>
    <t>Anglicare WA</t>
  </si>
  <si>
    <t>Arthritis Foundation of WA Inc</t>
  </si>
  <si>
    <t>Ashburton Aboriginal Corporation</t>
  </si>
  <si>
    <t>Association for Service to Torture and Trauma Survivors Inc</t>
  </si>
  <si>
    <t>Asthma Foundation of WA Inc</t>
  </si>
  <si>
    <t>Air Force Association (Western Australian Division) Inc</t>
  </si>
  <si>
    <t>Avivo: Live Life Inc</t>
  </si>
  <si>
    <t>Avon Youth Community &amp; Family Services Inc</t>
  </si>
  <si>
    <t>Bedingfeld Park Inc</t>
  </si>
  <si>
    <t>Bizlink Inc.</t>
  </si>
  <si>
    <t>Breast Cancer Care WA inc</t>
  </si>
  <si>
    <t>Brightwater Care Group (Inc)</t>
  </si>
  <si>
    <t>Cancer Council of Western Australia (Inc)</t>
  </si>
  <si>
    <t>Care Options Inc</t>
  </si>
  <si>
    <t>Carers Association of Western Australia Inc</t>
  </si>
  <si>
    <t>Casson Homes Inc</t>
  </si>
  <si>
    <t>Catholic Homes Inc</t>
  </si>
  <si>
    <t>Central Desert Native Title Services Limited</t>
  </si>
  <si>
    <t>Clontarf Foundation</t>
  </si>
  <si>
    <t>Communicare Inc</t>
  </si>
  <si>
    <t>Community Vision</t>
  </si>
  <si>
    <t>Council on the Ageing WA Inc</t>
  </si>
  <si>
    <t>Crosslinks Inc</t>
  </si>
  <si>
    <t>Crossways Community Services</t>
  </si>
  <si>
    <t>Cystic Fibrosis Association of WA Inc</t>
  </si>
  <si>
    <t>Derbarl Yerrigan Health Service Inc</t>
  </si>
  <si>
    <t>Derby Aboriginal Health Service Council Aboriginal Corporation</t>
  </si>
  <si>
    <t>Desert Support Services Pty Ltd</t>
  </si>
  <si>
    <t>Diabetes WA Ltd</t>
  </si>
  <si>
    <t>Edge Employment Solutions Inc</t>
  </si>
  <si>
    <t>Epilepsy Association of Western Australia (Inc)</t>
  </si>
  <si>
    <t>Esperance Tjaltjraak Native Title Aboriginal Corporation</t>
  </si>
  <si>
    <t>Ethnic Communities Council of WA</t>
  </si>
  <si>
    <t>Ethnic Disability Advocacy Centre</t>
  </si>
  <si>
    <t>Fairbridge Western Australia Inc</t>
  </si>
  <si>
    <t>Foodbank of Western Australia</t>
  </si>
  <si>
    <t>Forgotten Australians Coming Together Inc – trading as ‘Tuart Place’</t>
  </si>
  <si>
    <t>Free Reformed Retirement Village Assn Inc</t>
  </si>
  <si>
    <t>Fremantle Italian Aged Persons Service Association Inc</t>
  </si>
  <si>
    <t>Fremantle Women’s Health Centre Inc</t>
  </si>
  <si>
    <t>Geraldton Regional Aboriginal Medical Service Inc</t>
  </si>
  <si>
    <t>Geraldton Streetwork Aboriginal Corporation</t>
  </si>
  <si>
    <t>Good Samaritan Industries</t>
  </si>
  <si>
    <t>Gosnells Community Legal Centre Inc</t>
  </si>
  <si>
    <t>Green Skills Inc</t>
  </si>
  <si>
    <t>Gumala Aboriginal Corporation</t>
  </si>
  <si>
    <t>Hellenic Community Benevolent Association lnc</t>
  </si>
  <si>
    <t>Hocart Lodge Aged Centre Inc</t>
  </si>
  <si>
    <t>Hope Community Services Inc</t>
  </si>
  <si>
    <t>Huntington’s WA (Inc)</t>
  </si>
  <si>
    <t>identitywa</t>
  </si>
  <si>
    <t>Inclusion WA Inc</t>
  </si>
  <si>
    <t>Interchange Inc</t>
  </si>
  <si>
    <t>Life Without Barriers</t>
  </si>
  <si>
    <t>Lifeplan Recreation and Leisure Association</t>
  </si>
  <si>
    <t>Mandurah Retirement Village Inc</t>
  </si>
  <si>
    <t>Maurice Zeffert Home (Inc)</t>
  </si>
  <si>
    <t>Mawarnkarra Health Service Aboriginal Corporation</t>
  </si>
  <si>
    <t>Meath Care Inc</t>
  </si>
  <si>
    <t>Meerilinga Young Children's Services Incorporated</t>
  </si>
  <si>
    <t>Melville Cares Inc</t>
  </si>
  <si>
    <t>MercyCare Limited</t>
  </si>
  <si>
    <t>Midway Community Care</t>
  </si>
  <si>
    <t>Mosaic Community Care Inc</t>
  </si>
  <si>
    <t>Multiple Sclerosis Society of WA Inc</t>
  </si>
  <si>
    <t>Narrogin Cottage Homes Inc</t>
  </si>
  <si>
    <t>National Heart Foundation of Australia (WA) Division</t>
  </si>
  <si>
    <t>Ngala Community Services</t>
  </si>
  <si>
    <t>Ngangganawili Aboriginal Community Controlled Health &amp; Medical Service Aboriginal Corporation</t>
  </si>
  <si>
    <t>Nirrumbuk Aboriginal Corporation</t>
  </si>
  <si>
    <t>Nomads Charitable and Educational Foundation</t>
  </si>
  <si>
    <t>Northern Suburbs Community Legal Centre Inc</t>
  </si>
  <si>
    <t>Nyamba Buru Yawuru Ltd</t>
  </si>
  <si>
    <t>Palmerston Association Inc</t>
  </si>
  <si>
    <t>Parkerville Children and Youth Care Inc</t>
  </si>
  <si>
    <t>Pilbara Community Legal Service</t>
  </si>
  <si>
    <t>Presbyterian Church in WA Presbyterian Homes for the Aged</t>
  </si>
  <si>
    <t>Relationships Australia (Western Australia) Inc</t>
  </si>
  <si>
    <t>Richmond Fellowship of Western Australia Inc</t>
  </si>
  <si>
    <t>Rise Network Inc</t>
  </si>
  <si>
    <t>Riverview Community Services Inc</t>
  </si>
  <si>
    <t>Rosewood Care Group (Inc)</t>
  </si>
  <si>
    <t>Ruah Community Services</t>
  </si>
  <si>
    <t>Save the Children Australia</t>
  </si>
  <si>
    <t>Senses Australia</t>
  </si>
  <si>
    <t>Sexuality Education Counselling &amp; Consulting Agency – SECCA</t>
  </si>
  <si>
    <t>Shelter WA Inc</t>
  </si>
  <si>
    <t>Silver Chain Group Limited</t>
  </si>
  <si>
    <t>South Metropolitan Youth Link</t>
  </si>
  <si>
    <t>South Perth Hospital Inc</t>
  </si>
  <si>
    <t>Southcare Inc</t>
  </si>
  <si>
    <t>Southern Cross Care (WA) Inc</t>
  </si>
  <si>
    <t>Alinea Inc.</t>
  </si>
  <si>
    <t>St Basil’s Aged Care in Western Australia (Vasileias) Inc</t>
  </si>
  <si>
    <t>St John Ambulance Australia (WA Ambulance Service Inc)</t>
  </si>
  <si>
    <t>Stellar Living Ltd</t>
  </si>
  <si>
    <t>Stirling Ethnic Aged Homes Assoc Inc</t>
  </si>
  <si>
    <t>Surf Life Saving Western Australia Inc</t>
  </si>
  <si>
    <t>Sussex Street Community Law Service Inc</t>
  </si>
  <si>
    <t>SwanCare Group Inc</t>
  </si>
  <si>
    <t>Telethon Speech &amp; Hearing Ltd</t>
  </si>
  <si>
    <t>The Bethanie Group Inc</t>
  </si>
  <si>
    <t>The Dyslexia-SPELD Foundation WA Inc</t>
  </si>
  <si>
    <t>The Goldfields Indigenous Housing Organisation</t>
  </si>
  <si>
    <t>The Home Away from Home Incorporated &amp; Ronald McDonald House</t>
  </si>
  <si>
    <t>The Smith Family</t>
  </si>
  <si>
    <t>Therapy Focus Ltd</t>
  </si>
  <si>
    <t>Torchbearers for Legacy in Western Australia Inc</t>
  </si>
  <si>
    <t>Uniting Church Homes</t>
  </si>
  <si>
    <t>Variety WA Incorporated</t>
  </si>
  <si>
    <t>Villa Dalmacia Association Inc</t>
  </si>
  <si>
    <t>Volunteer Marine Rescue Western Australia (Inc)</t>
  </si>
  <si>
    <t>Volunteer Centre of Western Australia (Volunteering WA)</t>
  </si>
  <si>
    <t>WA AIDS Council Inc</t>
  </si>
  <si>
    <t>WA Assn for Mental Health Inc</t>
  </si>
  <si>
    <t>WA Blue Sky Inc</t>
  </si>
  <si>
    <t>WA Primary Health Alliance</t>
  </si>
  <si>
    <t>Waardi Limited</t>
  </si>
  <si>
    <t>Waratah Support Centre (South West Region) Inc</t>
  </si>
  <si>
    <t>Wattle Hill Lodge</t>
  </si>
  <si>
    <t>Westcare Inc</t>
  </si>
  <si>
    <t>Western Desert Lands Aboriginal Corporation (Jamukurnu-Yapalikunu)</t>
  </si>
  <si>
    <t>Western Desert Puntukurnaparna Aboriginal Corporation</t>
  </si>
  <si>
    <t>Workpower Inc</t>
  </si>
  <si>
    <t>Yakanarra Aboriginal Corporation</t>
  </si>
  <si>
    <t>Yamatji Marlpa Aboriginal Corporation</t>
  </si>
  <si>
    <t>Yorganop Association Inc</t>
  </si>
  <si>
    <t>Yulella Aboriginal Corporation</t>
  </si>
  <si>
    <t>Email Address:</t>
  </si>
  <si>
    <t>Phone Number:</t>
  </si>
  <si>
    <t>Qty</t>
  </si>
  <si>
    <t>Purchase Type</t>
  </si>
  <si>
    <t>Contractor Name:</t>
  </si>
  <si>
    <t>Specify Name of LGA in Cell Below</t>
  </si>
  <si>
    <t>Customer Type:</t>
  </si>
  <si>
    <t>Contractor Trading Name:</t>
  </si>
  <si>
    <t>Contractor ACN:</t>
  </si>
  <si>
    <t>Contractor ABN:</t>
  </si>
  <si>
    <t>Name:</t>
  </si>
  <si>
    <t>Phone:</t>
  </si>
  <si>
    <t>Email:</t>
  </si>
  <si>
    <t>Customer's Representative (Contract Manager) Details</t>
  </si>
  <si>
    <t>Contact Name:</t>
  </si>
  <si>
    <t>Branch:</t>
  </si>
  <si>
    <t>Address for invoice (if applicable):</t>
  </si>
  <si>
    <t>Email for invoice (if applicable):</t>
  </si>
  <si>
    <t>Comments / Attachments</t>
  </si>
  <si>
    <t>Contract Commencement:</t>
  </si>
  <si>
    <t>Quote Form Instructions</t>
  </si>
  <si>
    <t>Subject:</t>
  </si>
  <si>
    <t>Date Requested:</t>
  </si>
  <si>
    <t>Customer Information</t>
  </si>
  <si>
    <t>PART A - Quote Summary (Customer to Complete)</t>
  </si>
  <si>
    <t>Tablet</t>
  </si>
  <si>
    <t>Phablet</t>
  </si>
  <si>
    <t>Peripheral</t>
  </si>
  <si>
    <t>Accessory</t>
  </si>
  <si>
    <t>Business Grade</t>
  </si>
  <si>
    <t>Consumer Grade</t>
  </si>
  <si>
    <t>Section 1 - Customer Requirements (Customer to Specify)</t>
  </si>
  <si>
    <t>Device</t>
  </si>
  <si>
    <t>Peripheral &amp; Accessory</t>
  </si>
  <si>
    <t>Upgrade &amp; Component</t>
  </si>
  <si>
    <t>All Grades</t>
  </si>
  <si>
    <t>Customer Quote Reference:</t>
  </si>
  <si>
    <t>Contractor Authorisation</t>
  </si>
  <si>
    <t>Date:</t>
  </si>
  <si>
    <t>Perth Metropolitan Region &amp; City of Mandurah</t>
  </si>
  <si>
    <t>Gascoyne Region: Shire of Carnarvon LGA
(within 20km of Carnarvon town)</t>
  </si>
  <si>
    <t>Gascoyne Region: All Other Locations</t>
  </si>
  <si>
    <t>Goldfields-Esperance: Shire of Esperance LGA (Only within 20km of Esperance Town)</t>
  </si>
  <si>
    <t>Goldfields-Esperance: City Kalgoorlie-Boulder LGA (specified postcodes only)</t>
  </si>
  <si>
    <t>Goldfields-Esperance: All Other Locations</t>
  </si>
  <si>
    <t>Great Southern: City of Albany LGA</t>
  </si>
  <si>
    <t>Great Southern: All Other Locations</t>
  </si>
  <si>
    <t>Kimberley: Shire of Broome LGA (Only within 20km of Broome town required)</t>
  </si>
  <si>
    <t>Kimberley: Shire of Wyndham-East Kimberley LGA (Only within 20km of Kununurra town)</t>
  </si>
  <si>
    <t>Kimberley: Other Other Locations</t>
  </si>
  <si>
    <t>Mid-West: City of Greater Geraldton LGA (specified postcodes)</t>
  </si>
  <si>
    <t>Mid-West: All Other Locations</t>
  </si>
  <si>
    <t>Peel: All Locations Except City of Mandurah</t>
  </si>
  <si>
    <t>Pilbara: Town of Port Hedland LGA including Port Hedland, South Hedland and Wedgefield.</t>
  </si>
  <si>
    <t>Pilbara: City of Karratha LGA</t>
  </si>
  <si>
    <t>Pilbara: All Other Locations</t>
  </si>
  <si>
    <t>South West: City of Bunbury LGA and surrounds (including Australind)</t>
  </si>
  <si>
    <t>South West: City of Busselton LGA</t>
  </si>
  <si>
    <t>South West: All Other Locations</t>
  </si>
  <si>
    <t>Wheatbelt: Shire of Northam LGA</t>
  </si>
  <si>
    <t>Wheatbelt: All Other Locations</t>
  </si>
  <si>
    <t>Customer Requirements Summary</t>
  </si>
  <si>
    <t>Section 2 - Contractor Pricing (Contractor to Respond)</t>
  </si>
  <si>
    <t>Instructions (Expand to Display):</t>
  </si>
  <si>
    <t>Delivery Details</t>
  </si>
  <si>
    <t>Delivery Region / Area:</t>
  </si>
  <si>
    <t>Invoicing Details</t>
  </si>
  <si>
    <t>Total Quantity</t>
  </si>
  <si>
    <t>Purchasing Officer Details</t>
  </si>
  <si>
    <t>Contractor Signature:</t>
  </si>
  <si>
    <t>Unique Product / Service Types</t>
  </si>
  <si>
    <t>Customer / Department:</t>
  </si>
  <si>
    <t xml:space="preserve">Customer Area / Branch: </t>
  </si>
  <si>
    <t>Customer Street Address:</t>
  </si>
  <si>
    <t>Payment &amp; Invoicing Method:</t>
  </si>
  <si>
    <t>Account Payment / Invoicing Instructions (if applicable):</t>
  </si>
  <si>
    <t>Shipping Address:</t>
  </si>
  <si>
    <t>Delivery Requirements:</t>
  </si>
  <si>
    <t>Ancillary Service</t>
  </si>
  <si>
    <t>Job Title:</t>
  </si>
  <si>
    <r>
      <t xml:space="preserve">General Notes: 
</t>
    </r>
    <r>
      <rPr>
        <sz val="10.5"/>
        <rFont val="Arial"/>
        <family val="2"/>
      </rPr>
      <t xml:space="preserve">1- All offered pricing must be </t>
    </r>
    <r>
      <rPr>
        <b/>
        <u/>
        <sz val="10.5"/>
        <rFont val="Arial"/>
        <family val="2"/>
      </rPr>
      <t>GST Inclusive.</t>
    </r>
    <r>
      <rPr>
        <sz val="10.5"/>
        <rFont val="Arial"/>
        <family val="2"/>
      </rPr>
      <t xml:space="preserve">
2- Please add rows to the table below where additional hardware is required.</t>
    </r>
    <r>
      <rPr>
        <b/>
        <sz val="10.5"/>
        <rFont val="Arial"/>
        <family val="2"/>
      </rPr>
      <t xml:space="preserve">
3</t>
    </r>
    <r>
      <rPr>
        <sz val="10.5"/>
        <rFont val="Arial"/>
        <family val="2"/>
      </rPr>
      <t xml:space="preserve"> - Hover over Commented Cells for further details on completing this Appendix A.</t>
    </r>
  </si>
  <si>
    <t>Delivery</t>
  </si>
  <si>
    <t>Installation</t>
  </si>
  <si>
    <t>Warranty</t>
  </si>
  <si>
    <t>Collection</t>
  </si>
  <si>
    <t>Data Sanitisation</t>
  </si>
  <si>
    <t>Disposal</t>
  </si>
  <si>
    <t>Job Title (if applicable):</t>
  </si>
  <si>
    <t xml:space="preserve">Total </t>
  </si>
  <si>
    <t>Total Price 
($ Inc GST from Contractor)</t>
  </si>
  <si>
    <t>Contractor Street Address:</t>
  </si>
  <si>
    <t>Panel(s):</t>
  </si>
  <si>
    <t>1 - State Agency</t>
  </si>
  <si>
    <t xml:space="preserve">2 - Other WA Government Entities </t>
  </si>
  <si>
    <t>3 - Universities and Other Government Entities</t>
  </si>
  <si>
    <t>5 - Charitable Institutions</t>
  </si>
  <si>
    <t>Architects Board of Western Australia</t>
  </si>
  <si>
    <t>4Lifeskills Inc</t>
  </si>
  <si>
    <t>Curtin University</t>
  </si>
  <si>
    <t>The University of Notre Dame</t>
  </si>
  <si>
    <t>Department of Industry, Science, Energy and Resources</t>
  </si>
  <si>
    <t>Department of Infrastructure, Transport, Regional Development and Communications</t>
  </si>
  <si>
    <t>Access Plus WA Deaf Inc</t>
  </si>
  <si>
    <t>National Offshore Petroleum Safety and Environmental Management Authority</t>
  </si>
  <si>
    <t>Infrastructure WA</t>
  </si>
  <si>
    <t>Adult &amp; Teen Challenge WA Inc</t>
  </si>
  <si>
    <t>Amana Living Incorporated</t>
  </si>
  <si>
    <t>Australian Red Cross Society - Western Australian Division</t>
  </si>
  <si>
    <t>Autism Association of Western Australia Inc</t>
  </si>
  <si>
    <t>Banjima Native Title Aboriginal Corporation</t>
  </si>
  <si>
    <t>Baptistcare WA Limited</t>
  </si>
  <si>
    <t>Bladder and Bowel Health Australia</t>
  </si>
  <si>
    <t>Centrecare Inc</t>
  </si>
  <si>
    <t>Collective Hope Community Services Ltd</t>
  </si>
  <si>
    <t>DADAA Ltd</t>
  </si>
  <si>
    <t>Directions Disability Support Services Inc</t>
  </si>
  <si>
    <t>Grand Lodge of Western Australia Freemasons Homes for the Aged Inc</t>
  </si>
  <si>
    <t>Harold Hawthorne Senior Citizens’ Centre and Homes</t>
  </si>
  <si>
    <t>Holyoake Australian Institute for Alcohol and Drug Addiction Resolution Inc</t>
  </si>
  <si>
    <t>Indigo Australasia Incorporated</t>
  </si>
  <si>
    <t>Intelife Group Limited</t>
  </si>
  <si>
    <t>Italian Aged Care Incorporated</t>
  </si>
  <si>
    <t>John Curtin Aged Care Inc</t>
  </si>
  <si>
    <t>Kids Camps Inc trading as Cahoots Org</t>
  </si>
  <si>
    <t>Kuditj Pty Ltd</t>
  </si>
  <si>
    <t>Lions Eye Institute of Western Australia Inc</t>
  </si>
  <si>
    <t>Mercy Community Services Ltd</t>
  </si>
  <si>
    <t>Mercy Human Services Ltd</t>
  </si>
  <si>
    <t>Mission Australia</t>
  </si>
  <si>
    <t>Multicultural Futures Inc</t>
  </si>
  <si>
    <t>My Place WA Ltd</t>
  </si>
  <si>
    <t>Northern Agricultural Catchments Council</t>
  </si>
  <si>
    <t>Nulsen Group Inc</t>
  </si>
  <si>
    <t>Outcare Ltd</t>
  </si>
  <si>
    <t>Parkinson's Western Australia Inc</t>
  </si>
  <si>
    <t>Pat Thomas House Inc</t>
  </si>
  <si>
    <t>Peel-Harvey Catchment Council</t>
  </si>
  <si>
    <t>Peer Based Harm Reduction WA Incorporated</t>
  </si>
  <si>
    <t>Puntukurnu Aboriginal Medical Services (PAMS)</t>
  </si>
  <si>
    <t>Ray Village Aged Services Inc</t>
  </si>
  <si>
    <t>Rebound WA Inc</t>
  </si>
  <si>
    <t>Rocky Bay Limited</t>
  </si>
  <si>
    <t>Royal Flying Doctor Service of Australia (Western Operations)</t>
  </si>
  <si>
    <t>Ruah Legal Services Ltd</t>
  </si>
  <si>
    <t>Scitech Discovery Centre</t>
  </si>
  <si>
    <t>SecondBite WA</t>
  </si>
  <si>
    <t>SHQ (Sexual Health Quarters)</t>
  </si>
  <si>
    <t>SolarisCare Foundation</t>
  </si>
  <si>
    <t>South West Aboriginal Land &amp; Sea Council</t>
  </si>
  <si>
    <t>South West Catchments Council</t>
  </si>
  <si>
    <t>St Vincent De Paul Society (WA) Inc</t>
  </si>
  <si>
    <t>Starick Services Inc</t>
  </si>
  <si>
    <t>Technology for Ageing and Disability WA Inc</t>
  </si>
  <si>
    <t>The Patricia Giles Centre Inc</t>
  </si>
  <si>
    <t>The Royal Life Saving Society – Western Australia Inc</t>
  </si>
  <si>
    <t>The Trustee for the Salvation Army (WA) Social Work</t>
  </si>
  <si>
    <t>Visibility Limited</t>
  </si>
  <si>
    <t>Wanslea Limited</t>
  </si>
  <si>
    <t>Wheatbelt Natural Resource Management Inc</t>
  </si>
  <si>
    <t>Women and Infant Research Foundation Ltd</t>
  </si>
  <si>
    <t>Yaandina Community Services Limited</t>
  </si>
  <si>
    <t>Yamatji Southern Regional Corporation Ltd</t>
  </si>
  <si>
    <t>YMCA of Western Australia Youth and Community Services Incorporated</t>
  </si>
  <si>
    <t>Youth Focus Inc</t>
  </si>
  <si>
    <t>Ref</t>
  </si>
  <si>
    <t>Panel</t>
  </si>
  <si>
    <t>Account Number</t>
  </si>
  <si>
    <t>Charge Type</t>
  </si>
  <si>
    <t>Contract Term
(Months, If Applicable)</t>
  </si>
  <si>
    <t>Unit Price 
($ Inc GST)</t>
  </si>
  <si>
    <t>Total Price 
($ Inc GST)</t>
  </si>
  <si>
    <t>Mobile</t>
  </si>
  <si>
    <t>Satellite</t>
  </si>
  <si>
    <t>Hybrid</t>
  </si>
  <si>
    <t>Wireless Modem / Router</t>
  </si>
  <si>
    <t>Mobility Solutions Hardware</t>
  </si>
  <si>
    <t>Services</t>
  </si>
  <si>
    <t>Other Hardware</t>
  </si>
  <si>
    <t>Satellite Phone</t>
  </si>
  <si>
    <t>Hybrid Satellite Smartphone</t>
  </si>
  <si>
    <t>Antenna / Portable Terminal</t>
  </si>
  <si>
    <t>Adaptor</t>
  </si>
  <si>
    <t>Personnel Tracking Device</t>
  </si>
  <si>
    <t>Satellite Solutions Hardware</t>
  </si>
  <si>
    <t>Other Satellite Hardware</t>
  </si>
  <si>
    <t>Hardware / Service Type</t>
  </si>
  <si>
    <t>Hardware</t>
  </si>
  <si>
    <t>Additional Services</t>
  </si>
  <si>
    <t>Total Delivery Price (if Applicable)</t>
  </si>
  <si>
    <t>Customer Comment</t>
  </si>
  <si>
    <t>Hardware and Additional Services Summary (from Appendix A)</t>
  </si>
  <si>
    <r>
      <rPr>
        <sz val="10.5"/>
        <rFont val="Arial"/>
        <family val="2"/>
      </rPr>
      <t xml:space="preserve">• The </t>
    </r>
    <r>
      <rPr>
        <b/>
        <sz val="10.5"/>
        <rFont val="Arial"/>
        <family val="2"/>
      </rPr>
      <t>Customer</t>
    </r>
    <r>
      <rPr>
        <sz val="10.5"/>
        <rFont val="Arial"/>
        <family val="2"/>
      </rPr>
      <t xml:space="preserve"> must complete </t>
    </r>
    <r>
      <rPr>
        <b/>
        <sz val="10.5"/>
        <rFont val="Arial"/>
        <family val="2"/>
      </rPr>
      <t xml:space="preserve">Section 1 </t>
    </r>
    <r>
      <rPr>
        <sz val="10.5"/>
        <rFont val="Arial"/>
        <family val="2"/>
      </rPr>
      <t xml:space="preserve">of the table below specifying all Hardware and/or Additional Services required.
• The </t>
    </r>
    <r>
      <rPr>
        <b/>
        <sz val="10.5"/>
        <rFont val="Arial"/>
        <family val="2"/>
      </rPr>
      <t>Contractor</t>
    </r>
    <r>
      <rPr>
        <sz val="10.5"/>
        <rFont val="Arial"/>
        <family val="2"/>
      </rPr>
      <t xml:space="preserve"> must quote pricing for all Products in </t>
    </r>
    <r>
      <rPr>
        <b/>
        <sz val="10.5"/>
        <rFont val="Arial"/>
        <family val="2"/>
      </rPr>
      <t xml:space="preserve">Section 2. 
   </t>
    </r>
    <r>
      <rPr>
        <sz val="10.5"/>
        <rFont val="Arial"/>
        <family val="2"/>
      </rPr>
      <t xml:space="preserve">Where a regional delivery surcharge applies the price in column M must reflect the price for total quantity rather than a unit price. </t>
    </r>
  </si>
  <si>
    <t>CUATEL2021 Quote Form Panel 1 and 2 - Appendix A - Hardware &amp; Additional Services</t>
  </si>
  <si>
    <t>Other Mobility and Satellite Solutions</t>
  </si>
  <si>
    <t>Other Mobility and Satellite Solutions:</t>
  </si>
  <si>
    <t>Attachment Reference:</t>
  </si>
  <si>
    <t>CUATEL2021 QUOTE FORM (PANEL 1 &amp; 2)</t>
  </si>
  <si>
    <t>Customer</t>
  </si>
  <si>
    <t>PART B - Quote Summary (CUATEL2021 Contractor to Complete)</t>
  </si>
  <si>
    <r>
      <t xml:space="preserve">Contractor Response Summary 
</t>
    </r>
    <r>
      <rPr>
        <sz val="11"/>
        <rFont val="Arial"/>
        <family val="2"/>
      </rPr>
      <t>(Contractor to address Customer Requirements per reference numbers below)</t>
    </r>
  </si>
  <si>
    <t>Optus Networks Pty Ltd</t>
  </si>
  <si>
    <t>Pivotel Satellite Pty Ltd</t>
  </si>
  <si>
    <t>Telstra Limited</t>
  </si>
  <si>
    <t>Optus Enterprise</t>
  </si>
  <si>
    <t>Pivotel</t>
  </si>
  <si>
    <t>Telstra</t>
  </si>
  <si>
    <t>008 570 330</t>
  </si>
  <si>
    <t>099 917 398</t>
  </si>
  <si>
    <t xml:space="preserve">92 008 570 330 </t>
  </si>
  <si>
    <t>81 099 917 398</t>
  </si>
  <si>
    <t>086 174 781</t>
  </si>
  <si>
    <t>64 086 174 781</t>
  </si>
  <si>
    <r>
      <t xml:space="preserve">Customer Requirements
</t>
    </r>
    <r>
      <rPr>
        <sz val="11"/>
        <rFont val="Arial"/>
        <family val="2"/>
      </rPr>
      <t xml:space="preserve">(Customer to specify requirements for Contractor response in </t>
    </r>
    <r>
      <rPr>
        <b/>
        <sz val="11"/>
        <rFont val="Arial"/>
        <family val="2"/>
      </rPr>
      <t xml:space="preserve">Part B </t>
    </r>
    <r>
      <rPr>
        <sz val="11"/>
        <rFont val="Arial"/>
        <family val="2"/>
      </rPr>
      <t>below.)</t>
    </r>
  </si>
  <si>
    <t xml:space="preserve">Customer to complete an Order Form where Quote is accepted. </t>
  </si>
  <si>
    <t>Attachment Reference or N/A):</t>
  </si>
  <si>
    <t>Response to Requirement Summary:</t>
  </si>
  <si>
    <t>Requirement</t>
  </si>
  <si>
    <r>
      <rPr>
        <b/>
        <u/>
        <sz val="11"/>
        <color theme="1"/>
        <rFont val="Arial"/>
        <family val="2"/>
      </rPr>
      <t>Contractor</t>
    </r>
    <r>
      <rPr>
        <sz val="11"/>
        <color theme="1"/>
        <rFont val="Arial"/>
        <family val="2"/>
      </rPr>
      <t xml:space="preserve"> (responding to Quote, Purple sections)
B1) Contractor to fill in </t>
    </r>
    <r>
      <rPr>
        <b/>
        <sz val="11"/>
        <color theme="1"/>
        <rFont val="Arial"/>
        <family val="2"/>
      </rPr>
      <t>Part B - Quote Summary</t>
    </r>
    <r>
      <rPr>
        <sz val="11"/>
        <color theme="1"/>
        <rFont val="Arial"/>
        <family val="2"/>
      </rPr>
      <t xml:space="preserve"> below, including responding to each Customer requirement.;
B2) Contractor to fill in </t>
    </r>
    <r>
      <rPr>
        <b/>
        <sz val="11"/>
        <color theme="1"/>
        <rFont val="Arial"/>
        <family val="2"/>
      </rPr>
      <t>Section 2</t>
    </r>
    <r>
      <rPr>
        <sz val="11"/>
        <color theme="1"/>
        <rFont val="Arial"/>
        <family val="2"/>
      </rPr>
      <t xml:space="preserve"> of </t>
    </r>
    <r>
      <rPr>
        <b/>
        <sz val="11"/>
        <color theme="1"/>
        <rFont val="Arial"/>
        <family val="2"/>
      </rPr>
      <t>Appendix A - Hardware and Additional Services</t>
    </r>
    <r>
      <rPr>
        <sz val="11"/>
        <color theme="1"/>
        <rFont val="Arial"/>
        <family val="2"/>
      </rPr>
      <t>, specifying pricing in response to Customer requirements of  Section 1;
B3) Contractor to send completed Quote form with attachments (where applicable) back to Customer.</t>
    </r>
  </si>
  <si>
    <t>1 - SLAs</t>
  </si>
  <si>
    <t>Customer to specify SLAs</t>
  </si>
  <si>
    <t>2 - Billing and Reporting</t>
  </si>
  <si>
    <t>3- Delivery</t>
  </si>
  <si>
    <t>4 - Provisioning</t>
  </si>
  <si>
    <t>Customer to specify requirements (if applicable)</t>
  </si>
  <si>
    <t>5 - Other Ancillary Services</t>
  </si>
  <si>
    <t>Customer to specify requirements (e.g. take back or trade-in if applicable)</t>
  </si>
  <si>
    <t>6 - Other Customer Requirements</t>
  </si>
  <si>
    <t>3 - Delivery</t>
  </si>
  <si>
    <t xml:space="preserve">Customer to specify Order requirements.
</t>
  </si>
  <si>
    <r>
      <rPr>
        <b/>
        <u/>
        <sz val="11"/>
        <color theme="1"/>
        <rFont val="Arial"/>
        <family val="2"/>
      </rPr>
      <t>Customer</t>
    </r>
    <r>
      <rPr>
        <sz val="11"/>
        <color theme="1"/>
        <rFont val="Arial"/>
        <family val="2"/>
      </rPr>
      <t xml:space="preserve"> (seeking Quote, Green sections)
A1) Customer to fill in </t>
    </r>
    <r>
      <rPr>
        <b/>
        <sz val="11"/>
        <color theme="1"/>
        <rFont val="Arial"/>
        <family val="2"/>
      </rPr>
      <t xml:space="preserve">Part A - Quote Summary </t>
    </r>
    <r>
      <rPr>
        <sz val="11"/>
        <color theme="1"/>
        <rFont val="Arial"/>
        <family val="2"/>
      </rPr>
      <t>(overwriting any</t>
    </r>
    <r>
      <rPr>
        <sz val="11"/>
        <color rgb="FFFF0000"/>
        <rFont val="Arial"/>
        <family val="2"/>
      </rPr>
      <t xml:space="preserve"> red text</t>
    </r>
    <r>
      <rPr>
        <sz val="11"/>
        <color theme="1"/>
        <rFont val="Arial"/>
        <family val="2"/>
      </rPr>
      <t>)</t>
    </r>
    <r>
      <rPr>
        <b/>
        <sz val="11"/>
        <color theme="1"/>
        <rFont val="Arial"/>
        <family val="2"/>
      </rPr>
      <t>;</t>
    </r>
    <r>
      <rPr>
        <sz val="11"/>
        <color theme="1"/>
        <rFont val="Arial"/>
        <family val="2"/>
      </rPr>
      <t xml:space="preserve"> 
A2) Customer to specify requirements in Customer Requirements for Contractor to respond to. 
A3) Customer to fill in</t>
    </r>
    <r>
      <rPr>
        <b/>
        <sz val="11"/>
        <color theme="1"/>
        <rFont val="Arial"/>
        <family val="2"/>
      </rPr>
      <t xml:space="preserve"> Section 1 </t>
    </r>
    <r>
      <rPr>
        <sz val="11"/>
        <color theme="1"/>
        <rFont val="Arial"/>
        <family val="2"/>
      </rPr>
      <t xml:space="preserve">of </t>
    </r>
    <r>
      <rPr>
        <b/>
        <sz val="11"/>
        <color theme="1"/>
        <rFont val="Arial"/>
        <family val="2"/>
      </rPr>
      <t>Appendix A - Hardware and Additional Services</t>
    </r>
    <r>
      <rPr>
        <sz val="11"/>
        <color theme="1"/>
        <rFont val="Arial"/>
        <family val="2"/>
      </rPr>
      <t xml:space="preserve">; 
A4) Customer to </t>
    </r>
    <r>
      <rPr>
        <b/>
        <sz val="11"/>
        <color theme="1"/>
        <rFont val="Arial"/>
        <family val="2"/>
      </rPr>
      <t>send completed Quote Form</t>
    </r>
    <r>
      <rPr>
        <sz val="11"/>
        <color theme="1"/>
        <rFont val="Arial"/>
        <family val="2"/>
      </rPr>
      <t xml:space="preserve"> to Contractors using the subject line generated in Cell G1 above; &amp; 
</t>
    </r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>Ensure any attachments are included with the email and referenced within this form (where applicable).</t>
    </r>
  </si>
  <si>
    <t>Once Off</t>
  </si>
  <si>
    <t>Monthly</t>
  </si>
  <si>
    <t>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</si>
</sst>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;\-&quot;$&quot;#,##0"/>
    <numFmt numFmtId="44" formatCode="_-&quot;$&quot;* #,##0.00_-;\-&quot;$&quot;* #,##0.00_-;_-&quot;$&quot;* &quot;-&quot;??_-;_-@_-"/>
    <numFmt numFmtId="164" formatCode="ddd\,\ d\ mmm\ yyyy"/>
    <numFmt numFmtId="165" formatCode="###\ ###\ ###"/>
    <numFmt numFmtId="166" formatCode="[$-C09]d\ mmmm\ yyyy;@"/>
    <numFmt numFmtId="167" formatCode="0#\ ###\ ###\ ###"/>
    <numFmt numFmtId="168" formatCode="&quot;$&quot;#,##0"/>
    <numFmt numFmtId="169" formatCode="#,##0_ ;\-#,##0\ "/>
  </numFmts>
  <fonts count="30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sz val="9"/>
      <color indexed="81"/>
      <name val="Tahoma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u/>
      <sz val="11"/>
      <color theme="10"/>
      <name val="Arial"/>
      <family val="2"/>
    </font>
    <font>
      <sz val="11"/>
      <color indexed="8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u/>
      <sz val="10.5"/>
      <name val="Arial"/>
      <family val="2"/>
    </font>
    <font>
      <sz val="10"/>
      <color indexed="81"/>
      <name val="Arial"/>
      <family val="2"/>
    </font>
    <font>
      <b/>
      <sz val="10"/>
      <color indexed="81"/>
      <name val="Arial"/>
      <family val="2"/>
    </font>
    <font>
      <b/>
      <sz val="11"/>
      <color theme="0"/>
      <name val="Arial"/>
      <family val="2"/>
    </font>
    <font>
      <b/>
      <sz val="11"/>
      <color indexed="8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1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ECFB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DADED4"/>
        <bgColor indexed="64"/>
      </patternFill>
    </fill>
    <fill>
      <patternFill patternType="solid">
        <fgColor rgb="FF7DA063"/>
        <bgColor indexed="64"/>
      </patternFill>
    </fill>
    <fill>
      <patternFill patternType="solid">
        <fgColor rgb="FFFFFFDC"/>
        <bgColor indexed="64"/>
      </patternFill>
    </fill>
    <fill>
      <patternFill patternType="solid">
        <fgColor rgb="FFFFCD2D"/>
        <bgColor indexed="64"/>
      </patternFill>
    </fill>
    <fill>
      <patternFill patternType="solid">
        <fgColor rgb="FFD8D4DE"/>
        <bgColor indexed="64"/>
      </patternFill>
    </fill>
    <fill>
      <patternFill patternType="solid">
        <fgColor rgb="FFC2B1CF"/>
        <bgColor indexed="64"/>
      </patternFill>
    </fill>
    <fill>
      <patternFill patternType="solid">
        <fgColor rgb="FFB5BEA9"/>
        <bgColor indexed="64"/>
      </patternFill>
    </fill>
    <fill>
      <patternFill patternType="solid">
        <fgColor rgb="FFFFFF89"/>
        <bgColor indexed="64"/>
      </patternFill>
    </fill>
    <fill>
      <patternFill patternType="solid">
        <fgColor rgb="FF81906E"/>
        <bgColor indexed="64"/>
      </patternFill>
    </fill>
    <fill>
      <patternFill patternType="solid">
        <fgColor rgb="FF360B41"/>
        <bgColor indexed="64"/>
      </patternFill>
    </fill>
    <fill>
      <patternFill patternType="solid">
        <fgColor rgb="FF360B3D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44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9" fillId="0" borderId="0"/>
    <xf numFmtId="44" fontId="16" fillId="0" borderId="0" applyFont="0" applyFill="0" applyBorder="0" applyAlignment="0" applyProtection="0"/>
    <xf numFmtId="0" fontId="16" fillId="0" borderId="0"/>
  </cellStyleXfs>
  <cellXfs count="166">
    <xf numFmtId="0" fontId="0" fillId="0" borderId="0" xfId="0"/>
    <xf numFmtId="0" fontId="0" fillId="2" borderId="0" xfId="0" applyFill="1" applyAlignment="1">
      <alignment vertical="center"/>
    </xf>
    <xf numFmtId="0" fontId="1" fillId="6" borderId="7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0" fillId="4" borderId="1" xfId="4" applyNumberFormat="1" applyFont="1" applyFill="1" applyBorder="1" applyAlignment="1" applyProtection="1">
      <alignment horizontal="center" vertical="center" wrapText="1"/>
      <protection locked="0"/>
    </xf>
    <xf numFmtId="3" fontId="0" fillId="4" borderId="5" xfId="4" applyNumberFormat="1" applyFont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 wrapText="1"/>
      <protection locked="0"/>
    </xf>
    <xf numFmtId="165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left" vertical="center" wrapText="1" indent="1"/>
      <protection locked="0"/>
    </xf>
    <xf numFmtId="0" fontId="1" fillId="6" borderId="24" xfId="0" applyFont="1" applyFill="1" applyBorder="1" applyAlignment="1">
      <alignment vertical="center" wrapText="1"/>
    </xf>
    <xf numFmtId="0" fontId="0" fillId="4" borderId="25" xfId="0" applyFill="1" applyBorder="1" applyAlignment="1" applyProtection="1">
      <alignment horizontal="left" vertical="center" wrapText="1" indent="1"/>
      <protection locked="0"/>
    </xf>
    <xf numFmtId="0" fontId="1" fillId="6" borderId="22" xfId="0" applyFont="1" applyFill="1" applyBorder="1" applyAlignment="1">
      <alignment vertical="center" wrapText="1"/>
    </xf>
    <xf numFmtId="0" fontId="0" fillId="4" borderId="26" xfId="0" applyFill="1" applyBorder="1" applyAlignment="1" applyProtection="1">
      <alignment horizontal="left" vertical="center" wrapText="1" indent="1"/>
      <protection locked="0"/>
    </xf>
    <xf numFmtId="0" fontId="1" fillId="6" borderId="26" xfId="0" applyFont="1" applyFill="1" applyBorder="1" applyAlignment="1">
      <alignment vertical="center" wrapText="1"/>
    </xf>
    <xf numFmtId="0" fontId="1" fillId="6" borderId="15" xfId="0" applyFont="1" applyFill="1" applyBorder="1" applyAlignment="1">
      <alignment vertical="center" wrapText="1"/>
    </xf>
    <xf numFmtId="0" fontId="1" fillId="6" borderId="30" xfId="0" applyFont="1" applyFill="1" applyBorder="1" applyAlignment="1">
      <alignment vertical="center" wrapText="1"/>
    </xf>
    <xf numFmtId="0" fontId="1" fillId="6" borderId="32" xfId="0" applyFont="1" applyFill="1" applyBorder="1" applyAlignment="1">
      <alignment vertical="center" wrapText="1"/>
    </xf>
    <xf numFmtId="167" fontId="0" fillId="4" borderId="1" xfId="0" applyNumberFormat="1" applyFill="1" applyBorder="1" applyAlignment="1" applyProtection="1">
      <alignment horizontal="center" vertical="center"/>
      <protection locked="0"/>
    </xf>
    <xf numFmtId="168" fontId="9" fillId="7" borderId="7" xfId="2" applyNumberFormat="1" applyFont="1" applyFill="1" applyBorder="1" applyAlignment="1" applyProtection="1">
      <alignment horizontal="center" vertical="center"/>
      <protection locked="0"/>
    </xf>
    <xf numFmtId="168" fontId="0" fillId="2" borderId="0" xfId="0" applyNumberFormat="1" applyFill="1" applyAlignment="1">
      <alignment vertical="center"/>
    </xf>
    <xf numFmtId="0" fontId="10" fillId="6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1" fillId="6" borderId="13" xfId="0" applyFont="1" applyFill="1" applyBorder="1" applyAlignment="1">
      <alignment vertical="center" wrapText="1"/>
    </xf>
    <xf numFmtId="0" fontId="0" fillId="4" borderId="15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2" borderId="29" xfId="0" applyFill="1" applyBorder="1" applyAlignment="1">
      <alignment vertical="center"/>
    </xf>
    <xf numFmtId="14" fontId="0" fillId="0" borderId="43" xfId="0" applyNumberFormat="1" applyBorder="1" applyAlignment="1" applyProtection="1">
      <alignment horizontal="center" vertical="center" wrapText="1"/>
      <protection locked="0"/>
    </xf>
    <xf numFmtId="166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left" vertical="center" wrapText="1" indent="1"/>
      <protection locked="0"/>
    </xf>
    <xf numFmtId="0" fontId="13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4" borderId="13" xfId="0" applyFill="1" applyBorder="1" applyAlignment="1" applyProtection="1">
      <alignment horizontal="center" vertical="center" wrapText="1"/>
      <protection locked="0"/>
    </xf>
    <xf numFmtId="0" fontId="0" fillId="4" borderId="23" xfId="0" applyFill="1" applyBorder="1" applyAlignment="1">
      <alignment horizontal="center" vertical="center" wrapText="1"/>
    </xf>
    <xf numFmtId="0" fontId="10" fillId="9" borderId="1" xfId="4" applyFont="1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  <protection locked="0"/>
    </xf>
    <xf numFmtId="5" fontId="14" fillId="10" borderId="45" xfId="5" applyNumberFormat="1" applyFont="1" applyFill="1" applyBorder="1" applyAlignment="1" applyProtection="1">
      <alignment horizontal="center" vertical="center"/>
    </xf>
    <xf numFmtId="0" fontId="10" fillId="6" borderId="32" xfId="0" applyFont="1" applyFill="1" applyBorder="1" applyAlignment="1">
      <alignment vertical="center" wrapText="1"/>
    </xf>
    <xf numFmtId="0" fontId="10" fillId="6" borderId="24" xfId="0" applyFont="1" applyFill="1" applyBorder="1" applyAlignment="1">
      <alignment vertical="center" wrapText="1"/>
    </xf>
    <xf numFmtId="0" fontId="1" fillId="13" borderId="1" xfId="0" applyFont="1" applyFill="1" applyBorder="1" applyAlignment="1">
      <alignment vertical="center" wrapText="1"/>
    </xf>
    <xf numFmtId="0" fontId="10" fillId="13" borderId="7" xfId="0" applyFont="1" applyFill="1" applyBorder="1" applyAlignment="1">
      <alignment vertical="center" wrapText="1"/>
    </xf>
    <xf numFmtId="0" fontId="1" fillId="13" borderId="24" xfId="0" applyFont="1" applyFill="1" applyBorder="1" applyAlignment="1">
      <alignment vertical="center" wrapText="1"/>
    </xf>
    <xf numFmtId="0" fontId="1" fillId="13" borderId="7" xfId="0" applyFont="1" applyFill="1" applyBorder="1" applyAlignment="1">
      <alignment vertical="center" wrapText="1"/>
    </xf>
    <xf numFmtId="164" fontId="0" fillId="4" borderId="7" xfId="0" applyNumberFormat="1" applyFill="1" applyBorder="1" applyAlignment="1" applyProtection="1">
      <alignment horizontal="center" vertical="center" wrapText="1"/>
      <protection locked="0"/>
    </xf>
    <xf numFmtId="166" fontId="0" fillId="4" borderId="7" xfId="0" applyNumberFormat="1" applyFill="1" applyBorder="1" applyAlignment="1" applyProtection="1">
      <alignment horizontal="center" vertical="center" wrapText="1"/>
      <protection locked="0"/>
    </xf>
    <xf numFmtId="169" fontId="14" fillId="10" borderId="7" xfId="5" applyNumberFormat="1" applyFont="1" applyFill="1" applyBorder="1" applyAlignment="1" applyProtection="1">
      <alignment horizontal="center" vertical="center"/>
    </xf>
    <xf numFmtId="0" fontId="1" fillId="13" borderId="6" xfId="0" applyFont="1" applyFill="1" applyBorder="1" applyAlignment="1">
      <alignment vertical="center" wrapText="1"/>
    </xf>
    <xf numFmtId="0" fontId="1" fillId="5" borderId="13" xfId="0" applyFont="1" applyFill="1" applyBorder="1" applyAlignment="1">
      <alignment vertical="center"/>
    </xf>
    <xf numFmtId="0" fontId="24" fillId="17" borderId="55" xfId="4" applyFont="1" applyFill="1" applyBorder="1" applyAlignment="1">
      <alignment horizontal="center" vertical="center" wrapText="1"/>
    </xf>
    <xf numFmtId="168" fontId="24" fillId="17" borderId="19" xfId="4" applyNumberFormat="1" applyFont="1" applyFill="1" applyBorder="1" applyAlignment="1">
      <alignment horizontal="center" vertical="center" wrapText="1"/>
    </xf>
    <xf numFmtId="0" fontId="9" fillId="4" borderId="7" xfId="4" applyFill="1" applyBorder="1" applyAlignment="1">
      <alignment horizontal="center" vertical="center" wrapText="1"/>
    </xf>
    <xf numFmtId="0" fontId="9" fillId="4" borderId="7" xfId="4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4" borderId="7" xfId="4" applyFont="1" applyFill="1" applyBorder="1" applyAlignment="1" applyProtection="1">
      <alignment horizontal="center" vertical="center" wrapText="1"/>
      <protection locked="0"/>
    </xf>
    <xf numFmtId="3" fontId="9" fillId="4" borderId="7" xfId="4" applyNumberFormat="1" applyFill="1" applyBorder="1" applyAlignment="1" applyProtection="1">
      <alignment horizontal="center" vertical="center" wrapText="1"/>
      <protection locked="0"/>
    </xf>
    <xf numFmtId="3" fontId="9" fillId="4" borderId="1" xfId="4" applyNumberFormat="1" applyFill="1" applyBorder="1" applyAlignment="1" applyProtection="1">
      <alignment horizontal="center" vertical="center" wrapText="1"/>
      <protection locked="0"/>
    </xf>
    <xf numFmtId="0" fontId="1" fillId="16" borderId="56" xfId="4" applyFont="1" applyFill="1" applyBorder="1" applyAlignment="1">
      <alignment horizontal="left" vertical="center" wrapText="1" indent="1"/>
    </xf>
    <xf numFmtId="169" fontId="10" fillId="15" borderId="56" xfId="5" applyNumberFormat="1" applyFont="1" applyFill="1" applyBorder="1" applyAlignment="1" applyProtection="1">
      <alignment horizontal="center" vertical="center"/>
    </xf>
    <xf numFmtId="5" fontId="10" fillId="15" borderId="56" xfId="5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8" fontId="24" fillId="17" borderId="57" xfId="4" applyNumberFormat="1" applyFont="1" applyFill="1" applyBorder="1" applyAlignment="1">
      <alignment horizontal="center" vertical="center" wrapText="1"/>
    </xf>
    <xf numFmtId="168" fontId="9" fillId="7" borderId="5" xfId="2" applyNumberFormat="1" applyFont="1" applyFill="1" applyBorder="1" applyAlignment="1" applyProtection="1">
      <alignment horizontal="center" vertical="center"/>
      <protection locked="0"/>
    </xf>
    <xf numFmtId="168" fontId="1" fillId="11" borderId="7" xfId="2" applyNumberFormat="1" applyFont="1" applyFill="1" applyBorder="1" applyAlignment="1" applyProtection="1">
      <alignment horizontal="center" vertical="center"/>
      <protection locked="0"/>
    </xf>
    <xf numFmtId="0" fontId="24" fillId="18" borderId="58" xfId="0" applyFont="1" applyFill="1" applyBorder="1" applyAlignment="1">
      <alignment vertical="center" wrapText="1"/>
    </xf>
    <xf numFmtId="0" fontId="24" fillId="18" borderId="58" xfId="0" applyFont="1" applyFill="1" applyBorder="1" applyAlignment="1">
      <alignment horizontal="center" vertical="center" wrapText="1"/>
    </xf>
    <xf numFmtId="168" fontId="24" fillId="17" borderId="20" xfId="4" applyNumberFormat="1" applyFont="1" applyFill="1" applyBorder="1" applyAlignment="1">
      <alignment horizontal="center" vertical="center" wrapText="1"/>
    </xf>
    <xf numFmtId="0" fontId="1" fillId="14" borderId="24" xfId="4" applyFont="1" applyFill="1" applyBorder="1" applyAlignment="1">
      <alignment horizontal="left" vertical="center" wrapText="1" indent="1"/>
    </xf>
    <xf numFmtId="0" fontId="1" fillId="14" borderId="33" xfId="4" applyFont="1" applyFill="1" applyBorder="1" applyAlignment="1">
      <alignment horizontal="left" vertical="center" wrapText="1" indent="1"/>
    </xf>
    <xf numFmtId="0" fontId="10" fillId="6" borderId="28" xfId="0" applyFont="1" applyFill="1" applyBorder="1" applyAlignment="1">
      <alignment vertical="center" wrapText="1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11" fillId="4" borderId="27" xfId="3" applyFill="1" applyBorder="1" applyAlignment="1" applyProtection="1">
      <alignment horizontal="left" vertical="center" wrapText="1" indent="1"/>
      <protection locked="0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0" fillId="8" borderId="60" xfId="0" applyFont="1" applyFill="1" applyBorder="1" applyAlignment="1">
      <alignment horizontal="center" vertical="center" wrapText="1"/>
    </xf>
    <xf numFmtId="0" fontId="0" fillId="4" borderId="7" xfId="0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29" fillId="4" borderId="7" xfId="0" applyFont="1" applyFill="1" applyBorder="1" applyAlignment="1" applyProtection="1">
      <alignment horizontal="center" vertical="center" wrapText="1"/>
      <protection locked="0"/>
    </xf>
    <xf numFmtId="0" fontId="29" fillId="4" borderId="1" xfId="0" applyFont="1" applyFill="1" applyBorder="1" applyAlignment="1" applyProtection="1">
      <alignment horizontal="center" vertical="center" wrapText="1"/>
      <protection locked="0"/>
    </xf>
    <xf numFmtId="0" fontId="10" fillId="8" borderId="40" xfId="0" applyFont="1" applyFill="1" applyBorder="1" applyAlignment="1">
      <alignment horizontal="center" vertical="center" wrapText="1"/>
    </xf>
    <xf numFmtId="0" fontId="14" fillId="8" borderId="41" xfId="0" applyFont="1" applyFill="1" applyBorder="1" applyAlignment="1">
      <alignment horizontal="center" wrapText="1"/>
    </xf>
    <xf numFmtId="0" fontId="14" fillId="8" borderId="42" xfId="0" applyFont="1" applyFill="1" applyBorder="1" applyAlignment="1">
      <alignment horizontal="center" wrapText="1"/>
    </xf>
    <xf numFmtId="0" fontId="10" fillId="8" borderId="60" xfId="0" applyFont="1" applyFill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166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vertical="center"/>
      <protection hidden="1"/>
    </xf>
    <xf numFmtId="0" fontId="29" fillId="4" borderId="2" xfId="0" applyFont="1" applyFill="1" applyBorder="1" applyAlignment="1" applyProtection="1">
      <alignment horizontal="left" vertical="center" wrapText="1"/>
      <protection locked="0"/>
    </xf>
    <xf numFmtId="0" fontId="29" fillId="0" borderId="3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0" fontId="24" fillId="18" borderId="14" xfId="0" applyFont="1" applyFill="1" applyBorder="1" applyAlignment="1">
      <alignment horizontal="center" vertical="center" wrapText="1"/>
    </xf>
    <xf numFmtId="0" fontId="4" fillId="18" borderId="52" xfId="0" applyFont="1" applyFill="1" applyBorder="1" applyAlignment="1">
      <alignment horizontal="center" wrapText="1"/>
    </xf>
    <xf numFmtId="0" fontId="4" fillId="18" borderId="31" xfId="0" applyFont="1" applyFill="1" applyBorder="1" applyAlignment="1">
      <alignment horizontal="center" wrapText="1"/>
    </xf>
    <xf numFmtId="14" fontId="0" fillId="0" borderId="21" xfId="0" applyNumberFormat="1" applyBorder="1" applyAlignment="1" applyProtection="1">
      <alignment vertical="center" wrapText="1"/>
      <protection locked="0"/>
    </xf>
    <xf numFmtId="0" fontId="0" fillId="0" borderId="11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7" fillId="17" borderId="8" xfId="1" applyFont="1" applyFill="1" applyBorder="1" applyAlignment="1">
      <alignment horizontal="center" vertical="center" wrapText="1"/>
    </xf>
    <xf numFmtId="0" fontId="4" fillId="17" borderId="9" xfId="0" applyFont="1" applyFill="1" applyBorder="1" applyAlignment="1">
      <alignment vertical="center" wrapText="1"/>
    </xf>
    <xf numFmtId="0" fontId="4" fillId="17" borderId="10" xfId="0" applyFont="1" applyFill="1" applyBorder="1" applyAlignment="1">
      <alignment vertical="center" wrapText="1"/>
    </xf>
    <xf numFmtId="0" fontId="6" fillId="18" borderId="14" xfId="1" applyFont="1" applyFill="1" applyBorder="1" applyAlignment="1">
      <alignment horizontal="center" vertical="center" wrapText="1"/>
    </xf>
    <xf numFmtId="0" fontId="8" fillId="18" borderId="52" xfId="0" applyFont="1" applyFill="1" applyBorder="1" applyAlignment="1">
      <alignment vertical="center" wrapText="1"/>
    </xf>
    <xf numFmtId="0" fontId="8" fillId="18" borderId="31" xfId="0" applyFont="1" applyFill="1" applyBorder="1" applyAlignment="1">
      <alignment vertical="center" wrapText="1"/>
    </xf>
    <xf numFmtId="0" fontId="6" fillId="18" borderId="58" xfId="3" applyFont="1" applyFill="1" applyBorder="1" applyAlignment="1">
      <alignment horizontal="center" vertical="center" wrapText="1"/>
    </xf>
    <xf numFmtId="0" fontId="6" fillId="18" borderId="58" xfId="3" applyFont="1" applyFill="1" applyBorder="1" applyAlignment="1">
      <alignment horizontal="center" wrapText="1"/>
    </xf>
    <xf numFmtId="0" fontId="0" fillId="13" borderId="37" xfId="0" applyFill="1" applyBorder="1" applyAlignment="1">
      <alignment horizontal="left" vertical="center" wrapText="1"/>
    </xf>
    <xf numFmtId="0" fontId="0" fillId="13" borderId="38" xfId="0" applyFill="1" applyBorder="1" applyAlignment="1">
      <alignment horizontal="left" vertical="center" wrapText="1"/>
    </xf>
    <xf numFmtId="0" fontId="0" fillId="13" borderId="39" xfId="0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center" vertical="center" wrapText="1"/>
    </xf>
    <xf numFmtId="0" fontId="7" fillId="18" borderId="9" xfId="0" applyFont="1" applyFill="1" applyBorder="1" applyAlignment="1">
      <alignment horizontal="center" vertical="center" wrapText="1"/>
    </xf>
    <xf numFmtId="0" fontId="7" fillId="18" borderId="10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5" borderId="34" xfId="0" applyFont="1" applyFill="1" applyBorder="1" applyAlignment="1">
      <alignment horizontal="left" vertical="center" wrapText="1"/>
    </xf>
    <xf numFmtId="0" fontId="1" fillId="5" borderId="35" xfId="0" applyFont="1" applyFill="1" applyBorder="1" applyAlignment="1">
      <alignment horizontal="left" vertical="center" wrapText="1"/>
    </xf>
    <xf numFmtId="0" fontId="1" fillId="5" borderId="36" xfId="0" applyFont="1" applyFill="1" applyBorder="1" applyAlignment="1">
      <alignment horizontal="left" vertical="center" wrapText="1"/>
    </xf>
    <xf numFmtId="0" fontId="1" fillId="5" borderId="49" xfId="0" applyFont="1" applyFill="1" applyBorder="1" applyAlignment="1">
      <alignment horizontal="left" vertical="center" wrapText="1"/>
    </xf>
    <xf numFmtId="0" fontId="1" fillId="5" borderId="50" xfId="0" applyFont="1" applyFill="1" applyBorder="1" applyAlignment="1">
      <alignment horizontal="left" vertical="center" wrapText="1"/>
    </xf>
    <xf numFmtId="0" fontId="1" fillId="5" borderId="51" xfId="0" applyFont="1" applyFill="1" applyBorder="1" applyAlignment="1">
      <alignment horizontal="left" vertical="center" wrapText="1"/>
    </xf>
    <xf numFmtId="0" fontId="24" fillId="18" borderId="52" xfId="0" applyFont="1" applyFill="1" applyBorder="1" applyAlignment="1">
      <alignment horizontal="center" vertical="center" wrapText="1"/>
    </xf>
    <xf numFmtId="0" fontId="24" fillId="18" borderId="31" xfId="0" applyFont="1" applyFill="1" applyBorder="1" applyAlignment="1">
      <alignment horizontal="center" vertical="center" wrapText="1"/>
    </xf>
    <xf numFmtId="0" fontId="10" fillId="12" borderId="40" xfId="0" applyFont="1" applyFill="1" applyBorder="1" applyAlignment="1">
      <alignment horizontal="center" vertical="center" wrapText="1"/>
    </xf>
    <xf numFmtId="0" fontId="14" fillId="12" borderId="41" xfId="0" applyFont="1" applyFill="1" applyBorder="1" applyAlignment="1">
      <alignment horizontal="center" wrapText="1"/>
    </xf>
    <xf numFmtId="0" fontId="14" fillId="12" borderId="42" xfId="0" applyFont="1" applyFill="1" applyBorder="1" applyAlignment="1">
      <alignment horizontal="center" wrapText="1"/>
    </xf>
    <xf numFmtId="0" fontId="0" fillId="6" borderId="53" xfId="0" applyFill="1" applyBorder="1" applyAlignment="1">
      <alignment horizontal="left" vertical="center" wrapText="1"/>
    </xf>
    <xf numFmtId="0" fontId="0" fillId="6" borderId="16" xfId="0" applyFill="1" applyBorder="1" applyAlignment="1">
      <alignment horizontal="left" vertical="center" wrapText="1"/>
    </xf>
    <xf numFmtId="0" fontId="0" fillId="6" borderId="54" xfId="0" applyFill="1" applyBorder="1" applyAlignment="1">
      <alignment horizontal="left" vertical="center" wrapText="1"/>
    </xf>
    <xf numFmtId="0" fontId="0" fillId="6" borderId="28" xfId="0" applyFill="1" applyBorder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6" borderId="29" xfId="0" applyFill="1" applyBorder="1" applyAlignment="1">
      <alignment horizontal="left" vertical="center" wrapText="1"/>
    </xf>
    <xf numFmtId="0" fontId="0" fillId="6" borderId="49" xfId="0" applyFill="1" applyBorder="1" applyAlignment="1">
      <alignment horizontal="left" vertical="center" wrapText="1"/>
    </xf>
    <xf numFmtId="0" fontId="0" fillId="6" borderId="50" xfId="0" applyFill="1" applyBorder="1" applyAlignment="1">
      <alignment horizontal="left" vertical="center" wrapText="1"/>
    </xf>
    <xf numFmtId="0" fontId="0" fillId="6" borderId="51" xfId="0" applyFill="1" applyBorder="1" applyAlignment="1">
      <alignment horizontal="left" vertical="center" wrapText="1"/>
    </xf>
    <xf numFmtId="0" fontId="6" fillId="18" borderId="59" xfId="3" applyFont="1" applyFill="1" applyBorder="1" applyAlignment="1">
      <alignment horizontal="center" vertical="center" wrapText="1"/>
    </xf>
    <xf numFmtId="0" fontId="6" fillId="18" borderId="59" xfId="3" applyFont="1" applyFill="1" applyBorder="1" applyAlignment="1">
      <alignment horizontal="center" wrapText="1"/>
    </xf>
    <xf numFmtId="0" fontId="27" fillId="5" borderId="2" xfId="3" applyFont="1" applyFill="1" applyBorder="1" applyAlignment="1">
      <alignment horizontal="left" vertical="center" wrapText="1"/>
    </xf>
    <xf numFmtId="0" fontId="28" fillId="5" borderId="3" xfId="3" applyFont="1" applyFill="1" applyBorder="1" applyAlignment="1">
      <alignment horizontal="left" vertical="center" wrapText="1"/>
    </xf>
    <xf numFmtId="0" fontId="28" fillId="5" borderId="4" xfId="3" applyFont="1" applyFill="1" applyBorder="1" applyAlignment="1">
      <alignment horizontal="left" vertical="center" wrapText="1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6" fillId="18" borderId="46" xfId="1" applyFont="1" applyFill="1" applyBorder="1" applyAlignment="1">
      <alignment horizontal="center" vertical="center" wrapText="1"/>
    </xf>
    <xf numFmtId="0" fontId="8" fillId="18" borderId="47" xfId="0" applyFont="1" applyFill="1" applyBorder="1" applyAlignment="1">
      <alignment vertical="center" wrapText="1"/>
    </xf>
    <xf numFmtId="0" fontId="8" fillId="18" borderId="48" xfId="0" applyFont="1" applyFill="1" applyBorder="1" applyAlignment="1">
      <alignment vertical="center" wrapText="1"/>
    </xf>
    <xf numFmtId="0" fontId="10" fillId="8" borderId="22" xfId="0" applyFont="1" applyFill="1" applyBorder="1" applyAlignment="1">
      <alignment horizontal="center" vertical="center" wrapText="1"/>
    </xf>
    <xf numFmtId="0" fontId="14" fillId="8" borderId="26" xfId="0" applyFont="1" applyFill="1" applyBorder="1" applyAlignment="1">
      <alignment horizontal="center" wrapText="1"/>
    </xf>
    <xf numFmtId="0" fontId="14" fillId="8" borderId="27" xfId="0" applyFont="1" applyFill="1" applyBorder="1" applyAlignment="1">
      <alignment horizontal="center" wrapText="1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left" vertical="center" wrapText="1" indent="2"/>
      <protection locked="0"/>
    </xf>
    <xf numFmtId="0" fontId="0" fillId="0" borderId="1" xfId="0" applyBorder="1" applyAlignment="1" applyProtection="1">
      <alignment horizontal="left" vertical="center" wrapText="1" indent="2"/>
      <protection locked="0"/>
    </xf>
    <xf numFmtId="0" fontId="19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6" fillId="17" borderId="17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18" xfId="0" applyBorder="1" applyAlignment="1">
      <alignment wrapText="1"/>
    </xf>
    <xf numFmtId="0" fontId="15" fillId="9" borderId="2" xfId="4" applyFont="1" applyFill="1" applyBorder="1" applyAlignment="1">
      <alignment horizontal="center" vertical="center" wrapText="1"/>
    </xf>
    <xf numFmtId="0" fontId="15" fillId="9" borderId="3" xfId="4" applyFont="1" applyFill="1" applyBorder="1" applyAlignment="1">
      <alignment horizontal="center" vertical="center" wrapText="1"/>
    </xf>
    <xf numFmtId="0" fontId="15" fillId="9" borderId="4" xfId="4" applyFont="1" applyFill="1" applyBorder="1" applyAlignment="1">
      <alignment horizontal="center" vertical="center" wrapText="1"/>
    </xf>
    <xf numFmtId="3" fontId="15" fillId="13" borderId="21" xfId="4" applyNumberFormat="1" applyFont="1" applyFill="1" applyBorder="1" applyAlignment="1">
      <alignment horizontal="center" vertical="center" wrapText="1"/>
    </xf>
    <xf numFmtId="3" fontId="15" fillId="13" borderId="11" xfId="4" applyNumberFormat="1" applyFont="1" applyFill="1" applyBorder="1" applyAlignment="1">
      <alignment horizontal="center" vertical="center" wrapText="1"/>
    </xf>
  </cellXfs>
  <cellStyles count="7">
    <cellStyle name="Currency" xfId="2" builtinId="4"/>
    <cellStyle name="Currency 2" xfId="5" xr:uid="{00000000-0005-0000-0000-000001000000}"/>
    <cellStyle name="Hyperlink" xfId="3" builtinId="8"/>
    <cellStyle name="Normal" xfId="0" builtinId="0"/>
    <cellStyle name="Normal 10 2 2" xfId="6" xr:uid="{00000000-0005-0000-0000-000004000000}"/>
    <cellStyle name="Normal 2" xfId="4" xr:uid="{00000000-0005-0000-0000-000005000000}"/>
    <cellStyle name="Normal_Sheet3" xfId="1" xr:uid="{00000000-0005-0000-0000-000006000000}"/>
  </cellStyles>
  <dxfs count="13">
    <dxf>
      <fill>
        <patternFill>
          <bgColor rgb="FFF8AEAE"/>
        </patternFill>
      </fill>
    </dxf>
    <dxf>
      <fill>
        <patternFill>
          <bgColor rgb="FFF8AEAE"/>
        </patternFill>
      </fill>
    </dxf>
    <dxf>
      <fill>
        <patternFill>
          <bgColor rgb="FFFA413C"/>
        </patternFill>
      </fill>
    </dxf>
    <dxf>
      <fill>
        <patternFill>
          <bgColor rgb="FFFA413C"/>
        </patternFill>
      </fill>
    </dxf>
    <dxf>
      <fill>
        <patternFill>
          <bgColor rgb="FFFA413C"/>
        </patternFill>
      </fill>
    </dxf>
    <dxf>
      <fill>
        <patternFill>
          <bgColor rgb="FFFA413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08888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9EB88A"/>
      <color rgb="FF360B3D"/>
      <color rgb="FFBECFB1"/>
      <color rgb="FFE6E6E6"/>
      <color rgb="FF81906E"/>
      <color rgb="FFA9B39B"/>
      <color rgb="FFFFFF89"/>
      <color rgb="FFB5BEA9"/>
      <color rgb="FF475B29"/>
      <color rgb="FFC2B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EB88A"/>
  </sheetPr>
  <dimension ref="A1:I65"/>
  <sheetViews>
    <sheetView zoomScale="90" zoomScaleNormal="90" workbookViewId="0">
      <selection activeCell="A16" sqref="A16:D16"/>
    </sheetView>
  </sheetViews>
  <sheetFormatPr defaultColWidth="9" defaultRowHeight="14.25" x14ac:dyDescent="0.65"/>
  <cols>
    <col min="1" max="1" width="32" style="1" customWidth="1"/>
    <col min="2" max="3" width="42.625" style="1" customWidth="1"/>
    <col min="4" max="4" width="63.875" style="1" customWidth="1"/>
    <col min="5" max="5" width="10.625" style="1" customWidth="1"/>
    <col min="6" max="6" width="14.875" style="1" customWidth="1"/>
    <col min="7" max="7" width="13.25" style="1" customWidth="1"/>
    <col min="8" max="8" width="18.625" style="1" customWidth="1"/>
    <col min="9" max="9" width="19" style="1" customWidth="1"/>
    <col min="10" max="10" width="11.375" style="1" customWidth="1"/>
    <col min="11" max="16384" width="9" style="1"/>
  </cols>
  <sheetData>
    <row r="1" spans="1:9" ht="26.25" customHeight="1" x14ac:dyDescent="0.65">
      <c r="A1" s="101" t="s">
        <v>504</v>
      </c>
      <c r="B1" s="102"/>
      <c r="C1" s="102"/>
      <c r="D1" s="103"/>
      <c r="F1" s="49" t="s">
        <v>329</v>
      </c>
      <c r="G1" s="91" t="str">
        <f>"CUA TEL2021 Panel 1&amp;2 Quote - "&amp;B3&amp;" - "&amp;TEXT(D3,"dd/mm/yyyy")</f>
        <v>CUA TEL2021 Panel 1&amp;2 Quote -  - 00/01/1900</v>
      </c>
      <c r="H1" s="91"/>
      <c r="I1" s="91"/>
    </row>
    <row r="2" spans="1:9" ht="24.95" customHeight="1" x14ac:dyDescent="0.65">
      <c r="A2" s="104" t="s">
        <v>332</v>
      </c>
      <c r="B2" s="105"/>
      <c r="C2" s="105"/>
      <c r="D2" s="106"/>
      <c r="F2" s="112" t="s">
        <v>328</v>
      </c>
      <c r="G2" s="113"/>
      <c r="H2" s="113"/>
      <c r="I2" s="114"/>
    </row>
    <row r="3" spans="1:9" ht="24.95" customHeight="1" x14ac:dyDescent="0.65">
      <c r="A3" s="3" t="s">
        <v>344</v>
      </c>
      <c r="B3" s="8"/>
      <c r="C3" s="2" t="s">
        <v>330</v>
      </c>
      <c r="D3" s="46"/>
      <c r="F3" s="128" t="s">
        <v>537</v>
      </c>
      <c r="G3" s="129"/>
      <c r="H3" s="129"/>
      <c r="I3" s="130"/>
    </row>
    <row r="4" spans="1:9" ht="169.5" customHeight="1" x14ac:dyDescent="0.65">
      <c r="A4" s="3" t="s">
        <v>369</v>
      </c>
      <c r="B4" s="92" t="s">
        <v>536</v>
      </c>
      <c r="C4" s="93"/>
      <c r="D4" s="94"/>
      <c r="F4" s="131"/>
      <c r="G4" s="132"/>
      <c r="H4" s="132"/>
      <c r="I4" s="133"/>
    </row>
    <row r="5" spans="1:9" ht="27.75" customHeight="1" x14ac:dyDescent="0.65">
      <c r="A5" s="3" t="s">
        <v>399</v>
      </c>
      <c r="B5" s="37"/>
      <c r="C5" s="115"/>
      <c r="D5" s="116"/>
      <c r="F5" s="131"/>
      <c r="G5" s="132"/>
      <c r="H5" s="132"/>
      <c r="I5" s="133"/>
    </row>
    <row r="6" spans="1:9" ht="30" customHeight="1" thickBot="1" x14ac:dyDescent="0.8">
      <c r="A6" s="25" t="s">
        <v>327</v>
      </c>
      <c r="B6" s="34"/>
      <c r="C6" s="115"/>
      <c r="D6" s="116"/>
      <c r="F6" s="131"/>
      <c r="G6" s="132"/>
      <c r="H6" s="132"/>
      <c r="I6" s="133"/>
    </row>
    <row r="7" spans="1:9" ht="32.25" customHeight="1" thickBot="1" x14ac:dyDescent="0.85">
      <c r="A7" s="107" t="s">
        <v>498</v>
      </c>
      <c r="B7" s="108"/>
      <c r="C7" s="108"/>
      <c r="D7" s="108"/>
      <c r="F7" s="134"/>
      <c r="G7" s="135"/>
      <c r="H7" s="135"/>
      <c r="I7" s="136"/>
    </row>
    <row r="8" spans="1:9" ht="32.25" customHeight="1" thickBot="1" x14ac:dyDescent="0.8">
      <c r="A8" s="67" t="s">
        <v>311</v>
      </c>
      <c r="B8" s="68" t="s">
        <v>378</v>
      </c>
      <c r="C8" s="68" t="s">
        <v>375</v>
      </c>
      <c r="D8" s="68" t="s">
        <v>397</v>
      </c>
      <c r="F8" s="109" t="s">
        <v>525</v>
      </c>
      <c r="G8" s="110"/>
      <c r="H8" s="110"/>
      <c r="I8" s="111"/>
    </row>
    <row r="9" spans="1:9" ht="20.149999999999999" customHeight="1" thickBot="1" x14ac:dyDescent="0.8">
      <c r="A9" s="70" t="s">
        <v>494</v>
      </c>
      <c r="B9" s="47">
        <f>COUNTIF(Appendix_A!D:D,Quote_Summary!A9)</f>
        <v>0</v>
      </c>
      <c r="C9" s="47">
        <f ca="1">SUMIF(Appendix_A!D:L,Quote_Summary!A9,Appendix_A!L:L)</f>
        <v>0</v>
      </c>
      <c r="D9" s="38">
        <f ca="1">SUMIF(Appendix_A!D:O,Quote_Summary!A9,Appendix_A!O:O)</f>
        <v>0</v>
      </c>
      <c r="F9" s="109"/>
      <c r="G9" s="110"/>
      <c r="H9" s="110"/>
      <c r="I9" s="111"/>
    </row>
    <row r="10" spans="1:9" ht="20.149999999999999" customHeight="1" thickBot="1" x14ac:dyDescent="0.8">
      <c r="A10" s="71" t="s">
        <v>495</v>
      </c>
      <c r="B10" s="47">
        <f>COUNTIF(Appendix_A!D:D,Quote_Summary!A10)</f>
        <v>0</v>
      </c>
      <c r="C10" s="47">
        <f ca="1">SUMIF(Appendix_A!D:L,Quote_Summary!A10,Appendix_A!L:L)</f>
        <v>0</v>
      </c>
      <c r="D10" s="38">
        <f ca="1">SUMIF(Appendix_A!D:O,Quote_Summary!A10,Appendix_A!O:O)</f>
        <v>0</v>
      </c>
      <c r="F10" s="109"/>
      <c r="G10" s="110"/>
      <c r="H10" s="110"/>
      <c r="I10" s="111"/>
    </row>
    <row r="11" spans="1:9" ht="20.149999999999999" customHeight="1" thickBot="1" x14ac:dyDescent="0.8">
      <c r="A11" s="58" t="s">
        <v>396</v>
      </c>
      <c r="B11" s="59">
        <f>SUM(B9:B10)</f>
        <v>0</v>
      </c>
      <c r="C11" s="59">
        <f ca="1">SUM(C9:C10)</f>
        <v>0</v>
      </c>
      <c r="D11" s="60">
        <f ca="1">SUM(D9:D10)</f>
        <v>0</v>
      </c>
      <c r="F11" s="109"/>
      <c r="G11" s="110"/>
      <c r="H11" s="110"/>
      <c r="I11" s="111"/>
    </row>
    <row r="12" spans="1:9" ht="20.149999999999999" customHeight="1" thickBot="1" x14ac:dyDescent="0.85">
      <c r="A12" s="137" t="s">
        <v>501</v>
      </c>
      <c r="B12" s="138"/>
      <c r="C12" s="138"/>
      <c r="D12" s="138"/>
      <c r="F12" s="109"/>
      <c r="G12" s="110"/>
      <c r="H12" s="110"/>
      <c r="I12" s="111"/>
    </row>
    <row r="13" spans="1:9" ht="22.5" customHeight="1" x14ac:dyDescent="0.65">
      <c r="A13" s="139"/>
      <c r="B13" s="140"/>
      <c r="C13" s="140"/>
      <c r="D13" s="141"/>
      <c r="F13" s="117" t="s">
        <v>521</v>
      </c>
      <c r="G13" s="118"/>
      <c r="H13" s="118"/>
      <c r="I13" s="119"/>
    </row>
    <row r="14" spans="1:9" ht="29.25" customHeight="1" thickBot="1" x14ac:dyDescent="0.8">
      <c r="A14" s="2" t="s">
        <v>502</v>
      </c>
      <c r="B14" s="26"/>
      <c r="F14" s="120"/>
      <c r="G14" s="121"/>
      <c r="H14" s="121"/>
      <c r="I14" s="122"/>
    </row>
    <row r="15" spans="1:9" ht="29.25" customHeight="1" x14ac:dyDescent="0.65">
      <c r="A15" s="72" t="s">
        <v>503</v>
      </c>
      <c r="B15" s="142"/>
      <c r="C15" s="142"/>
      <c r="D15" s="142"/>
    </row>
    <row r="16" spans="1:9" ht="22.5" customHeight="1" x14ac:dyDescent="0.65">
      <c r="A16" s="95" t="s">
        <v>331</v>
      </c>
      <c r="B16" s="96"/>
      <c r="C16" s="96"/>
      <c r="D16" s="97"/>
    </row>
    <row r="17" spans="1:4" ht="31.5" customHeight="1" x14ac:dyDescent="0.65">
      <c r="A17" s="17" t="s">
        <v>314</v>
      </c>
      <c r="B17" s="26"/>
      <c r="D17" s="28"/>
    </row>
    <row r="18" spans="1:4" ht="22.5" customHeight="1" x14ac:dyDescent="0.65">
      <c r="A18" s="18" t="s">
        <v>379</v>
      </c>
      <c r="B18" s="27"/>
      <c r="C18" s="3" t="s">
        <v>380</v>
      </c>
      <c r="D18" s="29"/>
    </row>
    <row r="19" spans="1:4" ht="22.5" customHeight="1" x14ac:dyDescent="0.65">
      <c r="A19" s="18" t="s">
        <v>505</v>
      </c>
      <c r="B19" s="73"/>
    </row>
    <row r="20" spans="1:4" ht="22.5" customHeight="1" thickBot="1" x14ac:dyDescent="0.8">
      <c r="A20" s="39" t="s">
        <v>381</v>
      </c>
      <c r="B20" s="98"/>
      <c r="C20" s="99"/>
      <c r="D20" s="100"/>
    </row>
    <row r="21" spans="1:4" ht="22.5" customHeight="1" thickBot="1" x14ac:dyDescent="0.8">
      <c r="A21" s="85" t="s">
        <v>376</v>
      </c>
      <c r="B21" s="86"/>
      <c r="C21" s="86"/>
      <c r="D21" s="87"/>
    </row>
    <row r="22" spans="1:4" ht="22.5" customHeight="1" x14ac:dyDescent="0.65">
      <c r="A22" s="11" t="s">
        <v>318</v>
      </c>
      <c r="B22" s="10"/>
      <c r="C22" s="2" t="s">
        <v>387</v>
      </c>
      <c r="D22" s="12"/>
    </row>
    <row r="23" spans="1:4" ht="20.149999999999999" customHeight="1" thickBot="1" x14ac:dyDescent="0.8">
      <c r="A23" s="13" t="s">
        <v>319</v>
      </c>
      <c r="B23" s="14"/>
      <c r="C23" s="15" t="s">
        <v>320</v>
      </c>
      <c r="D23" s="74"/>
    </row>
    <row r="24" spans="1:4" ht="22.5" customHeight="1" thickBot="1" x14ac:dyDescent="0.8">
      <c r="A24" s="85" t="s">
        <v>321</v>
      </c>
      <c r="B24" s="86"/>
      <c r="C24" s="86"/>
      <c r="D24" s="87"/>
    </row>
    <row r="25" spans="1:4" ht="22.5" customHeight="1" x14ac:dyDescent="0.65">
      <c r="A25" s="11" t="s">
        <v>318</v>
      </c>
      <c r="B25" s="10"/>
      <c r="C25" s="2" t="s">
        <v>387</v>
      </c>
      <c r="D25" s="12"/>
    </row>
    <row r="26" spans="1:4" ht="33.75" customHeight="1" thickBot="1" x14ac:dyDescent="0.8">
      <c r="A26" s="17" t="s">
        <v>319</v>
      </c>
      <c r="B26" s="14"/>
      <c r="C26" s="16" t="s">
        <v>320</v>
      </c>
      <c r="D26" s="74"/>
    </row>
    <row r="27" spans="1:4" ht="22.5" customHeight="1" x14ac:dyDescent="0.65">
      <c r="A27" s="95" t="s">
        <v>369</v>
      </c>
      <c r="B27" s="123"/>
      <c r="C27" s="123"/>
      <c r="D27" s="124"/>
    </row>
    <row r="28" spans="1:4" ht="22.5" customHeight="1" thickBot="1" x14ac:dyDescent="0.8">
      <c r="A28" s="146" t="s">
        <v>374</v>
      </c>
      <c r="B28" s="147"/>
      <c r="C28" s="147"/>
      <c r="D28" s="148"/>
    </row>
    <row r="29" spans="1:4" ht="29.25" customHeight="1" x14ac:dyDescent="0.65">
      <c r="A29" s="22" t="s">
        <v>382</v>
      </c>
      <c r="B29" s="149"/>
      <c r="C29" s="150"/>
    </row>
    <row r="30" spans="1:4" ht="29.25" customHeight="1" x14ac:dyDescent="0.65">
      <c r="A30" s="3" t="s">
        <v>322</v>
      </c>
      <c r="B30" s="24"/>
      <c r="C30" s="3" t="s">
        <v>395</v>
      </c>
      <c r="D30" s="24"/>
    </row>
    <row r="31" spans="1:4" ht="32.25" customHeight="1" x14ac:dyDescent="0.65">
      <c r="A31" s="22" t="s">
        <v>379</v>
      </c>
      <c r="B31" s="23" t="str">
        <f>IF(LEFT(B29,6)="As per","",IF(B19="","",B19))</f>
        <v/>
      </c>
      <c r="C31" s="3" t="s">
        <v>323</v>
      </c>
      <c r="D31" s="24"/>
    </row>
    <row r="32" spans="1:4" ht="27" customHeight="1" x14ac:dyDescent="0.65">
      <c r="A32" s="3" t="s">
        <v>324</v>
      </c>
      <c r="B32" s="151"/>
      <c r="C32" s="152"/>
      <c r="D32" s="152"/>
    </row>
    <row r="33" spans="1:4" ht="28.5" customHeight="1" x14ac:dyDescent="0.65">
      <c r="A33" s="3" t="s">
        <v>325</v>
      </c>
      <c r="B33" s="151"/>
      <c r="C33" s="152"/>
      <c r="D33" s="152"/>
    </row>
    <row r="34" spans="1:4" ht="30.75" customHeight="1" thickBot="1" x14ac:dyDescent="0.8">
      <c r="A34" s="3" t="s">
        <v>383</v>
      </c>
      <c r="B34" s="81"/>
      <c r="C34" s="82"/>
      <c r="D34" s="82"/>
    </row>
    <row r="35" spans="1:4" ht="29.25" customHeight="1" thickBot="1" x14ac:dyDescent="0.8">
      <c r="A35" s="85" t="s">
        <v>372</v>
      </c>
      <c r="B35" s="86"/>
      <c r="C35" s="86"/>
      <c r="D35" s="87"/>
    </row>
    <row r="36" spans="1:4" ht="29.25" customHeight="1" x14ac:dyDescent="0.65">
      <c r="A36" s="11" t="s">
        <v>373</v>
      </c>
      <c r="B36" s="153"/>
      <c r="C36" s="154"/>
      <c r="D36" s="35" t="str">
        <f>IF(B36="","Please specify Region/Area",IF(LEFT(B36,5)="Perth","Metro","Regional"))</f>
        <v>Please specify Region/Area</v>
      </c>
    </row>
    <row r="37" spans="1:4" ht="28.5" customHeight="1" x14ac:dyDescent="0.65">
      <c r="A37" s="40" t="s">
        <v>384</v>
      </c>
      <c r="B37" s="80"/>
      <c r="C37" s="80"/>
      <c r="D37" s="80"/>
    </row>
    <row r="38" spans="1:4" ht="24.95" customHeight="1" thickBot="1" x14ac:dyDescent="0.8">
      <c r="A38" s="11" t="s">
        <v>385</v>
      </c>
      <c r="B38" s="80"/>
      <c r="C38" s="80"/>
      <c r="D38" s="80"/>
    </row>
    <row r="39" spans="1:4" ht="30.75" customHeight="1" thickBot="1" x14ac:dyDescent="0.8">
      <c r="A39" s="85" t="s">
        <v>520</v>
      </c>
      <c r="B39" s="86"/>
      <c r="C39" s="86"/>
      <c r="D39" s="87"/>
    </row>
    <row r="40" spans="1:4" ht="18.75" customHeight="1" thickBot="1" x14ac:dyDescent="0.8">
      <c r="A40" s="77" t="s">
        <v>472</v>
      </c>
      <c r="B40" s="88" t="s">
        <v>524</v>
      </c>
      <c r="C40" s="89"/>
      <c r="D40" s="89"/>
    </row>
    <row r="41" spans="1:4" ht="22.5" customHeight="1" x14ac:dyDescent="0.65">
      <c r="A41" s="40" t="s">
        <v>526</v>
      </c>
      <c r="B41" s="83" t="s">
        <v>527</v>
      </c>
      <c r="C41" s="83"/>
      <c r="D41" s="83"/>
    </row>
    <row r="42" spans="1:4" ht="22.5" customHeight="1" x14ac:dyDescent="0.65">
      <c r="A42" s="40" t="s">
        <v>528</v>
      </c>
      <c r="B42" s="83" t="s">
        <v>531</v>
      </c>
      <c r="C42" s="83"/>
      <c r="D42" s="83"/>
    </row>
    <row r="43" spans="1:4" ht="22.5" customHeight="1" x14ac:dyDescent="0.65">
      <c r="A43" s="40" t="s">
        <v>529</v>
      </c>
      <c r="B43" s="83" t="s">
        <v>531</v>
      </c>
      <c r="C43" s="83"/>
      <c r="D43" s="83"/>
    </row>
    <row r="44" spans="1:4" ht="22.5" customHeight="1" x14ac:dyDescent="0.65">
      <c r="A44" s="40" t="s">
        <v>530</v>
      </c>
      <c r="B44" s="83" t="s">
        <v>531</v>
      </c>
      <c r="C44" s="83"/>
      <c r="D44" s="83"/>
    </row>
    <row r="45" spans="1:4" ht="22.5" customHeight="1" x14ac:dyDescent="0.65">
      <c r="A45" s="40" t="s">
        <v>532</v>
      </c>
      <c r="B45" s="83" t="s">
        <v>533</v>
      </c>
      <c r="C45" s="83"/>
      <c r="D45" s="83"/>
    </row>
    <row r="46" spans="1:4" ht="43.5" customHeight="1" x14ac:dyDescent="0.65">
      <c r="A46" s="40" t="s">
        <v>534</v>
      </c>
      <c r="B46" s="84"/>
      <c r="C46" s="84"/>
      <c r="D46" s="84"/>
    </row>
    <row r="47" spans="1:4" ht="22.5" customHeight="1" thickBot="1" x14ac:dyDescent="0.8"/>
    <row r="48" spans="1:4" ht="22.5" customHeight="1" thickBot="1" x14ac:dyDescent="0.8">
      <c r="A48" s="143" t="s">
        <v>506</v>
      </c>
      <c r="B48" s="144"/>
      <c r="C48" s="144"/>
      <c r="D48" s="145"/>
    </row>
    <row r="49" spans="1:4" ht="22.5" customHeight="1" x14ac:dyDescent="0.65">
      <c r="A49" s="44" t="s">
        <v>312</v>
      </c>
      <c r="B49" s="45"/>
      <c r="C49" s="44" t="s">
        <v>315</v>
      </c>
      <c r="D49" s="8" t="str">
        <f>IF(B49="","",VLOOKUP(B49,Lookups!P:S,2,FALSE))</f>
        <v/>
      </c>
    </row>
    <row r="50" spans="1:4" ht="22.5" customHeight="1" thickBot="1" x14ac:dyDescent="0.8">
      <c r="A50" s="41" t="s">
        <v>316</v>
      </c>
      <c r="B50" s="9" t="str">
        <f>IF(B49="","",TEXT(VLOOKUP(B49,Lookups!P:S,4,FALSE),"0## ### ###"))</f>
        <v/>
      </c>
      <c r="C50" s="41" t="s">
        <v>317</v>
      </c>
      <c r="D50" s="19" t="str">
        <f>IF(B49="","",VLOOKUP(B49,Lookups!P:S,3,FALSE))</f>
        <v/>
      </c>
    </row>
    <row r="51" spans="1:4" ht="22.5" customHeight="1" thickBot="1" x14ac:dyDescent="0.8">
      <c r="A51" s="125" t="s">
        <v>345</v>
      </c>
      <c r="B51" s="126"/>
      <c r="C51" s="126"/>
      <c r="D51" s="127"/>
    </row>
    <row r="52" spans="1:4" ht="24.95" customHeight="1" x14ac:dyDescent="0.65">
      <c r="A52" s="43" t="s">
        <v>318</v>
      </c>
      <c r="B52" s="10"/>
      <c r="C52" s="42" t="s">
        <v>387</v>
      </c>
      <c r="D52" s="10"/>
    </row>
    <row r="53" spans="1:4" ht="24.95" customHeight="1" x14ac:dyDescent="0.65">
      <c r="A53" s="43" t="s">
        <v>308</v>
      </c>
      <c r="B53" s="31"/>
      <c r="C53" s="41" t="s">
        <v>309</v>
      </c>
      <c r="D53" s="31"/>
    </row>
    <row r="54" spans="1:4" ht="24.95" customHeight="1" x14ac:dyDescent="0.65">
      <c r="A54" s="48" t="s">
        <v>398</v>
      </c>
      <c r="B54" s="90"/>
      <c r="C54" s="90"/>
      <c r="D54" s="90"/>
    </row>
    <row r="55" spans="1:4" ht="24.95" customHeight="1" x14ac:dyDescent="0.65">
      <c r="A55" s="41" t="s">
        <v>377</v>
      </c>
      <c r="B55" s="90"/>
      <c r="C55" s="90"/>
      <c r="D55" s="90"/>
    </row>
    <row r="56" spans="1:4" ht="24.95" customHeight="1" thickBot="1" x14ac:dyDescent="0.8">
      <c r="A56" s="41" t="s">
        <v>346</v>
      </c>
      <c r="B56" s="30"/>
    </row>
    <row r="57" spans="1:4" ht="36.75" customHeight="1" thickBot="1" x14ac:dyDescent="0.8">
      <c r="A57" s="125" t="s">
        <v>507</v>
      </c>
      <c r="B57" s="126"/>
      <c r="C57" s="126"/>
      <c r="D57" s="127"/>
    </row>
    <row r="58" spans="1:4" ht="30" customHeight="1" x14ac:dyDescent="0.65">
      <c r="A58" s="48" t="s">
        <v>522</v>
      </c>
      <c r="B58" s="80"/>
      <c r="C58" s="80"/>
      <c r="D58" s="80"/>
    </row>
    <row r="59" spans="1:4" ht="34.5" customHeight="1" x14ac:dyDescent="0.65">
      <c r="A59" s="48" t="s">
        <v>523</v>
      </c>
      <c r="B59" s="80"/>
      <c r="C59" s="80"/>
      <c r="D59" s="80"/>
    </row>
    <row r="60" spans="1:4" ht="20.149999999999999" customHeight="1" x14ac:dyDescent="0.65">
      <c r="A60" s="48" t="s">
        <v>526</v>
      </c>
      <c r="B60" s="78"/>
      <c r="C60" s="78"/>
      <c r="D60" s="78"/>
    </row>
    <row r="61" spans="1:4" ht="20.149999999999999" customHeight="1" x14ac:dyDescent="0.65">
      <c r="A61" s="48" t="s">
        <v>528</v>
      </c>
      <c r="B61" s="78"/>
      <c r="C61" s="78"/>
      <c r="D61" s="78"/>
    </row>
    <row r="62" spans="1:4" ht="20.149999999999999" customHeight="1" x14ac:dyDescent="0.65">
      <c r="A62" s="48" t="s">
        <v>535</v>
      </c>
      <c r="B62" s="78"/>
      <c r="C62" s="78"/>
      <c r="D62" s="78"/>
    </row>
    <row r="63" spans="1:4" ht="20.149999999999999" customHeight="1" x14ac:dyDescent="0.65">
      <c r="A63" s="48" t="s">
        <v>530</v>
      </c>
      <c r="B63" s="78"/>
      <c r="C63" s="78"/>
      <c r="D63" s="78"/>
    </row>
    <row r="64" spans="1:4" ht="20.149999999999999" customHeight="1" x14ac:dyDescent="0.65">
      <c r="A64" s="48" t="s">
        <v>532</v>
      </c>
      <c r="B64" s="78"/>
      <c r="C64" s="78"/>
      <c r="D64" s="78"/>
    </row>
    <row r="65" spans="1:4" ht="20.149999999999999" customHeight="1" x14ac:dyDescent="0.65">
      <c r="A65" s="48" t="s">
        <v>534</v>
      </c>
      <c r="B65" s="79"/>
      <c r="C65" s="79"/>
      <c r="D65" s="79"/>
    </row>
  </sheetData>
  <sheetProtection algorithmName="SHA-512" hashValue="85tR8mtQzOmGuyRoaydZPOnq7iJ8T6mWEMCJnmqb9y21tDeGi7u+VPVK1Kj3Npo7cryQJ1tBuNj2O1RM+AUQUQ==" saltValue="JjhjvVbdrVazPe59s0jOmg==" spinCount="100000" sheet="1" objects="1" scenarios="1" formatCells="0" formatColumns="0" formatRows="0" sort="0" autoFilter="0"/>
  <mergeCells count="49">
    <mergeCell ref="A57:D57"/>
    <mergeCell ref="B58:D58"/>
    <mergeCell ref="F3:I7"/>
    <mergeCell ref="C5:D5"/>
    <mergeCell ref="A12:D12"/>
    <mergeCell ref="A13:D13"/>
    <mergeCell ref="B15:D15"/>
    <mergeCell ref="A48:D48"/>
    <mergeCell ref="A51:D51"/>
    <mergeCell ref="B55:D55"/>
    <mergeCell ref="B38:D38"/>
    <mergeCell ref="A28:D28"/>
    <mergeCell ref="B29:C29"/>
    <mergeCell ref="B32:D32"/>
    <mergeCell ref="B33:D33"/>
    <mergeCell ref="B36:C36"/>
    <mergeCell ref="B54:D54"/>
    <mergeCell ref="A39:D39"/>
    <mergeCell ref="G1:I1"/>
    <mergeCell ref="B4:D4"/>
    <mergeCell ref="A21:D21"/>
    <mergeCell ref="A24:D24"/>
    <mergeCell ref="A16:D16"/>
    <mergeCell ref="B20:D20"/>
    <mergeCell ref="A1:D1"/>
    <mergeCell ref="A2:D2"/>
    <mergeCell ref="A7:D7"/>
    <mergeCell ref="F8:I12"/>
    <mergeCell ref="F2:I2"/>
    <mergeCell ref="C6:D6"/>
    <mergeCell ref="F13:I14"/>
    <mergeCell ref="A27:D27"/>
    <mergeCell ref="B34:D34"/>
    <mergeCell ref="B37:D37"/>
    <mergeCell ref="B41:D41"/>
    <mergeCell ref="B46:D46"/>
    <mergeCell ref="A35:D35"/>
    <mergeCell ref="B40:D40"/>
    <mergeCell ref="B42:D42"/>
    <mergeCell ref="B44:D44"/>
    <mergeCell ref="B43:D43"/>
    <mergeCell ref="B45:D45"/>
    <mergeCell ref="B62:D62"/>
    <mergeCell ref="B63:D63"/>
    <mergeCell ref="B64:D64"/>
    <mergeCell ref="B65:D65"/>
    <mergeCell ref="B59:D59"/>
    <mergeCell ref="B60:D60"/>
    <mergeCell ref="B61:D61"/>
  </mergeCells>
  <conditionalFormatting sqref="B18:B19">
    <cfRule type="expression" dxfId="12" priority="22">
      <formula>LEFT($B$17,1)="4"</formula>
    </cfRule>
  </conditionalFormatting>
  <conditionalFormatting sqref="B30:B31 D30:D31 B32:D34">
    <cfRule type="expression" dxfId="11" priority="4">
      <formula>$B$29&lt;&gt;"As per existing account details"</formula>
    </cfRule>
  </conditionalFormatting>
  <conditionalFormatting sqref="B15:D15">
    <cfRule type="expression" dxfId="10" priority="2">
      <formula>$B$14="YES"</formula>
    </cfRule>
  </conditionalFormatting>
  <conditionalFormatting sqref="C5:D6">
    <cfRule type="expression" dxfId="9" priority="3">
      <formula>LEFT($B5,5)="Other"</formula>
    </cfRule>
  </conditionalFormatting>
  <dataValidations count="10">
    <dataValidation type="list" allowBlank="1" showInputMessage="1" showErrorMessage="1" sqref="B17" xr:uid="{00000000-0002-0000-0000-000000000000}">
      <formula1>OrgType</formula1>
    </dataValidation>
    <dataValidation type="list" allowBlank="1" showInputMessage="1" showErrorMessage="1" sqref="B18" xr:uid="{00000000-0002-0000-0000-000001000000}">
      <formula1>INDIRECT("Orgs"&amp;LEFT($B$17,1))</formula1>
    </dataValidation>
    <dataValidation allowBlank="1" showInputMessage="1" showErrorMessage="1" errorTitle="Enter a valid ACN" error="Please enter a valid 9 digit ACN Number (without spaces)." sqref="B50" xr:uid="{00000000-0002-0000-0000-000002000000}"/>
    <dataValidation type="textLength" allowBlank="1" showInputMessage="1" showErrorMessage="1" errorTitle="Enter a valid ABN" error="Please enter a valid 11 digit ABN Number (without spaces)." sqref="D50" xr:uid="{00000000-0002-0000-0000-000003000000}">
      <formula1>10</formula1>
      <formula2>11</formula2>
    </dataValidation>
    <dataValidation type="list" allowBlank="1" showInputMessage="1" showErrorMessage="1" sqref="B6" xr:uid="{00000000-0002-0000-0000-000004000000}">
      <formula1>"As per Date of Acceptance, Other (as specified)"</formula1>
    </dataValidation>
    <dataValidation type="list" allowBlank="1" showInputMessage="1" showErrorMessage="1" sqref="B29:C29" xr:uid="{00000000-0002-0000-0000-000005000000}">
      <formula1>"As per existing account details, New (as specified below)"</formula1>
    </dataValidation>
    <dataValidation type="list" allowBlank="1" showInputMessage="1" showErrorMessage="1" sqref="B36" xr:uid="{00000000-0002-0000-0000-000006000000}">
      <formula1>RegionLoc</formula1>
    </dataValidation>
    <dataValidation type="list" allowBlank="1" showInputMessage="1" showErrorMessage="1" sqref="B49" xr:uid="{00000000-0002-0000-0000-000007000000}">
      <formula1>Contractors</formula1>
    </dataValidation>
    <dataValidation type="list" allowBlank="1" showInputMessage="1" showErrorMessage="1" sqref="B5" xr:uid="{912F68EE-E5FA-4AF5-93BD-78DCBA50AF13}">
      <formula1>"1 - Mobile, 2 - Satellite, 1 - Mobile and 2 - Satellite"</formula1>
    </dataValidation>
    <dataValidation type="list" allowBlank="1" showInputMessage="1" showErrorMessage="1" sqref="B14" xr:uid="{AA13D70E-CD3D-4AA8-AE02-C13F9447D551}">
      <formula1>"YES, NO"</formula1>
    </dataValidation>
  </dataValidations>
  <hyperlinks>
    <hyperlink ref="A7:D7" location="Appendix_A!A1" display="Product and Service Summary (from Appendix A)" xr:uid="{00000000-0004-0000-0000-000000000000}"/>
    <hyperlink ref="A12:D12" location="Appendix_A!A1" display="Product and Service Summary (from Appendix A)" xr:uid="{5D0C614F-6976-4B5D-B6D9-7255B70B7B8A}"/>
  </hyperlink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9887-7433-43DD-8010-A8C1D9CA5904}">
  <sheetPr codeName="Sheet2">
    <tabColor rgb="FF876D8D"/>
  </sheetPr>
  <dimension ref="A1:Q29"/>
  <sheetViews>
    <sheetView tabSelected="1" zoomScale="85" zoomScaleNormal="85" workbookViewId="0">
      <selection activeCell="G11" sqref="G11"/>
    </sheetView>
  </sheetViews>
  <sheetFormatPr defaultColWidth="9" defaultRowHeight="14.25" outlineLevelRow="1" x14ac:dyDescent="0.65"/>
  <cols>
    <col min="1" max="1" width="9" style="1"/>
    <col min="2" max="3" width="14.625" style="1" customWidth="1"/>
    <col min="4" max="4" width="17.875" style="1" customWidth="1"/>
    <col min="5" max="6" width="18.375" style="1" customWidth="1"/>
    <col min="7" max="7" width="15.25" style="1" customWidth="1"/>
    <col min="8" max="8" width="16.5" style="1" customWidth="1"/>
    <col min="9" max="9" width="40.625" style="1" customWidth="1"/>
    <col min="10" max="10" width="15.625" style="1" customWidth="1"/>
    <col min="11" max="11" width="20.75" style="1" bestFit="1" customWidth="1"/>
    <col min="12" max="13" width="20.75" style="1" customWidth="1"/>
    <col min="14" max="14" width="15.625" style="21" customWidth="1"/>
    <col min="15" max="15" width="13.25" style="21" customWidth="1"/>
    <col min="16" max="16" width="17.75" style="21" customWidth="1"/>
    <col min="17" max="17" width="26.625" style="1" customWidth="1"/>
    <col min="18" max="16384" width="9" style="1"/>
  </cols>
  <sheetData>
    <row r="1" spans="1:17" ht="24.95" customHeight="1" x14ac:dyDescent="0.65">
      <c r="A1" s="157" t="s">
        <v>500</v>
      </c>
      <c r="B1" s="158"/>
      <c r="C1" s="158"/>
      <c r="D1" s="158"/>
      <c r="E1" s="158"/>
      <c r="F1" s="158"/>
      <c r="G1" s="158"/>
      <c r="H1" s="159"/>
      <c r="I1" s="159"/>
      <c r="J1" s="159"/>
      <c r="K1" s="159"/>
      <c r="L1" s="159"/>
      <c r="M1" s="159"/>
      <c r="N1" s="159"/>
      <c r="O1" s="159"/>
      <c r="P1" s="159"/>
      <c r="Q1" s="160"/>
    </row>
    <row r="2" spans="1:17" ht="24.95" customHeight="1" x14ac:dyDescent="0.65">
      <c r="A2" s="156" t="s">
        <v>371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</row>
    <row r="3" spans="1:17" ht="54.95" customHeight="1" outlineLevel="1" x14ac:dyDescent="0.65">
      <c r="A3" s="155" t="s">
        <v>499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</row>
    <row r="4" spans="1:17" ht="60" customHeight="1" outlineLevel="1" x14ac:dyDescent="0.65">
      <c r="A4" s="155" t="s">
        <v>388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</row>
    <row r="5" spans="1:17" ht="33.75" customHeight="1" x14ac:dyDescent="0.65">
      <c r="A5" s="161" t="s">
        <v>339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3"/>
      <c r="N5" s="164" t="s">
        <v>370</v>
      </c>
      <c r="O5" s="165"/>
      <c r="P5" s="165"/>
      <c r="Q5" s="165"/>
    </row>
    <row r="6" spans="1:17" ht="35.15" customHeight="1" x14ac:dyDescent="0.65">
      <c r="A6" s="36" t="s">
        <v>472</v>
      </c>
      <c r="B6" s="36" t="s">
        <v>473</v>
      </c>
      <c r="C6" s="36" t="s">
        <v>474</v>
      </c>
      <c r="D6" s="36" t="s">
        <v>311</v>
      </c>
      <c r="E6" s="36" t="s">
        <v>493</v>
      </c>
      <c r="F6" s="36" t="s">
        <v>6</v>
      </c>
      <c r="G6" s="36" t="s">
        <v>7</v>
      </c>
      <c r="H6" s="36" t="s">
        <v>8</v>
      </c>
      <c r="I6" s="36" t="s">
        <v>0</v>
      </c>
      <c r="J6" s="36" t="s">
        <v>475</v>
      </c>
      <c r="K6" s="36" t="s">
        <v>476</v>
      </c>
      <c r="L6" s="36" t="s">
        <v>310</v>
      </c>
      <c r="M6" s="36" t="s">
        <v>497</v>
      </c>
      <c r="N6" s="69" t="s">
        <v>477</v>
      </c>
      <c r="O6" s="51" t="s">
        <v>478</v>
      </c>
      <c r="P6" s="64" t="s">
        <v>496</v>
      </c>
      <c r="Q6" s="50" t="s">
        <v>326</v>
      </c>
    </row>
    <row r="7" spans="1:17" ht="24.95" customHeight="1" x14ac:dyDescent="0.65">
      <c r="A7" s="52" t="str">
        <f>IF(B7&lt;&gt;"",ROW()-6,"")</f>
        <v/>
      </c>
      <c r="B7" s="53"/>
      <c r="C7" s="54"/>
      <c r="D7" s="54"/>
      <c r="E7" s="53"/>
      <c r="F7" s="55"/>
      <c r="G7" s="55"/>
      <c r="H7" s="55"/>
      <c r="I7" s="55"/>
      <c r="J7" s="53"/>
      <c r="K7" s="53"/>
      <c r="L7" s="56"/>
      <c r="M7" s="53"/>
      <c r="N7" s="20"/>
      <c r="O7" s="66"/>
      <c r="P7" s="65"/>
      <c r="Q7" s="7"/>
    </row>
    <row r="8" spans="1:17" ht="24.95" customHeight="1" x14ac:dyDescent="0.65">
      <c r="A8" s="52" t="str">
        <f>IF(B8&lt;&gt;"",ROW()-6,"")</f>
        <v/>
      </c>
      <c r="B8" s="53"/>
      <c r="C8" s="54"/>
      <c r="D8" s="54"/>
      <c r="E8" s="53"/>
      <c r="F8" s="55"/>
      <c r="G8" s="55"/>
      <c r="H8" s="55"/>
      <c r="I8" s="55"/>
      <c r="J8" s="53"/>
      <c r="K8" s="53"/>
      <c r="L8" s="56"/>
      <c r="M8" s="53"/>
      <c r="N8" s="20"/>
      <c r="O8" s="66"/>
      <c r="P8" s="20"/>
      <c r="Q8" s="6"/>
    </row>
    <row r="9" spans="1:17" ht="24.95" customHeight="1" x14ac:dyDescent="0.65">
      <c r="A9" s="52" t="str">
        <f t="shared" ref="A9:A29" si="0">IF(B9&lt;&gt;"",ROW()-6,"")</f>
        <v/>
      </c>
      <c r="B9" s="53"/>
      <c r="C9" s="52"/>
      <c r="D9" s="52"/>
      <c r="E9" s="53"/>
      <c r="F9" s="53"/>
      <c r="G9" s="53"/>
      <c r="H9" s="53"/>
      <c r="I9" s="53"/>
      <c r="J9" s="53"/>
      <c r="K9" s="53"/>
      <c r="L9" s="56"/>
      <c r="M9" s="53"/>
      <c r="N9" s="20"/>
      <c r="O9" s="66"/>
      <c r="P9" s="20"/>
      <c r="Q9" s="57"/>
    </row>
    <row r="10" spans="1:17" ht="24.95" customHeight="1" x14ac:dyDescent="0.65">
      <c r="A10" s="52" t="str">
        <f t="shared" si="0"/>
        <v/>
      </c>
      <c r="B10" s="53"/>
      <c r="C10" s="52"/>
      <c r="D10" s="52"/>
      <c r="E10" s="53"/>
      <c r="F10" s="53"/>
      <c r="G10" s="53"/>
      <c r="H10" s="53"/>
      <c r="I10" s="53"/>
      <c r="J10" s="53"/>
      <c r="K10" s="53"/>
      <c r="L10" s="56"/>
      <c r="M10" s="53"/>
      <c r="N10" s="20"/>
      <c r="O10" s="66"/>
      <c r="P10" s="20"/>
      <c r="Q10" s="57"/>
    </row>
    <row r="11" spans="1:17" ht="24.95" customHeight="1" x14ac:dyDescent="0.65">
      <c r="A11" s="52" t="str">
        <f t="shared" si="0"/>
        <v/>
      </c>
      <c r="B11" s="53"/>
      <c r="C11" s="52"/>
      <c r="D11" s="52"/>
      <c r="E11" s="53"/>
      <c r="F11" s="53"/>
      <c r="G11" s="53"/>
      <c r="H11" s="53"/>
      <c r="I11" s="53"/>
      <c r="J11" s="53"/>
      <c r="K11" s="53"/>
      <c r="L11" s="56"/>
      <c r="M11" s="53"/>
      <c r="N11" s="20"/>
      <c r="O11" s="66"/>
      <c r="P11" s="20"/>
      <c r="Q11" s="57"/>
    </row>
    <row r="12" spans="1:17" ht="24.95" customHeight="1" x14ac:dyDescent="0.65">
      <c r="A12" s="52" t="str">
        <f t="shared" si="0"/>
        <v/>
      </c>
      <c r="B12" s="53"/>
      <c r="C12" s="52"/>
      <c r="D12" s="52"/>
      <c r="E12" s="53"/>
      <c r="F12" s="53"/>
      <c r="G12" s="53"/>
      <c r="H12" s="53"/>
      <c r="I12" s="53"/>
      <c r="J12" s="53"/>
      <c r="K12" s="53"/>
      <c r="L12" s="56"/>
      <c r="M12" s="53"/>
      <c r="N12" s="20"/>
      <c r="O12" s="66"/>
      <c r="P12" s="20"/>
      <c r="Q12" s="57"/>
    </row>
    <row r="13" spans="1:17" ht="24.95" customHeight="1" x14ac:dyDescent="0.65">
      <c r="A13" s="52" t="str">
        <f t="shared" si="0"/>
        <v/>
      </c>
      <c r="B13" s="53"/>
      <c r="C13" s="52"/>
      <c r="D13" s="52"/>
      <c r="E13" s="53"/>
      <c r="F13" s="53"/>
      <c r="G13" s="53"/>
      <c r="H13" s="53"/>
      <c r="I13" s="53"/>
      <c r="J13" s="53"/>
      <c r="K13" s="53"/>
      <c r="L13" s="56"/>
      <c r="M13" s="53"/>
      <c r="N13" s="20"/>
      <c r="O13" s="66"/>
      <c r="P13" s="20"/>
      <c r="Q13" s="57"/>
    </row>
    <row r="14" spans="1:17" ht="24.95" customHeight="1" x14ac:dyDescent="0.65">
      <c r="A14" s="52" t="str">
        <f t="shared" si="0"/>
        <v/>
      </c>
      <c r="B14" s="53"/>
      <c r="C14" s="52"/>
      <c r="D14" s="52"/>
      <c r="E14" s="53"/>
      <c r="F14" s="53"/>
      <c r="G14" s="53"/>
      <c r="H14" s="53"/>
      <c r="I14" s="53"/>
      <c r="J14" s="53"/>
      <c r="K14" s="53"/>
      <c r="L14" s="56"/>
      <c r="M14" s="53"/>
      <c r="N14" s="20"/>
      <c r="O14" s="66"/>
      <c r="P14" s="20"/>
      <c r="Q14" s="57"/>
    </row>
    <row r="15" spans="1:17" ht="24.95" customHeight="1" x14ac:dyDescent="0.65">
      <c r="A15" s="52" t="str">
        <f t="shared" si="0"/>
        <v/>
      </c>
      <c r="B15" s="53"/>
      <c r="C15" s="52"/>
      <c r="D15" s="52"/>
      <c r="E15" s="53"/>
      <c r="F15" s="53"/>
      <c r="G15" s="53"/>
      <c r="H15" s="53"/>
      <c r="I15" s="53"/>
      <c r="J15" s="53"/>
      <c r="K15" s="53"/>
      <c r="L15" s="56"/>
      <c r="M15" s="53"/>
      <c r="N15" s="20"/>
      <c r="O15" s="66"/>
      <c r="P15" s="20"/>
      <c r="Q15" s="57"/>
    </row>
    <row r="16" spans="1:17" ht="24.95" customHeight="1" x14ac:dyDescent="0.65">
      <c r="A16" s="52" t="str">
        <f t="shared" si="0"/>
        <v/>
      </c>
      <c r="B16" s="53"/>
      <c r="C16" s="52"/>
      <c r="D16" s="52"/>
      <c r="E16" s="53"/>
      <c r="F16" s="53"/>
      <c r="G16" s="53"/>
      <c r="H16" s="53"/>
      <c r="I16" s="53"/>
      <c r="J16" s="53"/>
      <c r="K16" s="53"/>
      <c r="L16" s="56"/>
      <c r="M16" s="53"/>
      <c r="N16" s="20"/>
      <c r="O16" s="66"/>
      <c r="P16" s="20"/>
      <c r="Q16" s="57"/>
    </row>
    <row r="17" spans="1:17" ht="24.95" customHeight="1" x14ac:dyDescent="0.65">
      <c r="A17" s="52" t="str">
        <f t="shared" si="0"/>
        <v/>
      </c>
      <c r="B17" s="53"/>
      <c r="C17" s="52"/>
      <c r="D17" s="52"/>
      <c r="E17" s="53"/>
      <c r="F17" s="53"/>
      <c r="G17" s="53"/>
      <c r="H17" s="53"/>
      <c r="I17" s="53"/>
      <c r="J17" s="53"/>
      <c r="K17" s="53"/>
      <c r="L17" s="56"/>
      <c r="M17" s="53"/>
      <c r="N17" s="20"/>
      <c r="O17" s="66"/>
      <c r="P17" s="20"/>
      <c r="Q17" s="57"/>
    </row>
    <row r="18" spans="1:17" ht="24.95" customHeight="1" x14ac:dyDescent="0.65">
      <c r="A18" s="52" t="str">
        <f t="shared" si="0"/>
        <v/>
      </c>
      <c r="B18" s="53"/>
      <c r="C18" s="52"/>
      <c r="D18" s="52"/>
      <c r="E18" s="53"/>
      <c r="F18" s="53"/>
      <c r="G18" s="53"/>
      <c r="H18" s="53"/>
      <c r="I18" s="53"/>
      <c r="J18" s="53"/>
      <c r="K18" s="53"/>
      <c r="L18" s="56"/>
      <c r="M18" s="53"/>
      <c r="N18" s="20"/>
      <c r="O18" s="66"/>
      <c r="P18" s="20"/>
      <c r="Q18" s="57"/>
    </row>
    <row r="19" spans="1:17" ht="24.95" customHeight="1" x14ac:dyDescent="0.65">
      <c r="A19" s="52" t="str">
        <f t="shared" si="0"/>
        <v/>
      </c>
      <c r="B19" s="53"/>
      <c r="C19" s="52"/>
      <c r="D19" s="52"/>
      <c r="E19" s="53"/>
      <c r="F19" s="53"/>
      <c r="G19" s="53"/>
      <c r="H19" s="53"/>
      <c r="I19" s="53"/>
      <c r="J19" s="53"/>
      <c r="K19" s="53"/>
      <c r="L19" s="56"/>
      <c r="M19" s="53"/>
      <c r="N19" s="20"/>
      <c r="O19" s="66"/>
      <c r="P19" s="20"/>
      <c r="Q19" s="57"/>
    </row>
    <row r="20" spans="1:17" ht="24.95" customHeight="1" x14ac:dyDescent="0.65">
      <c r="A20" s="52" t="str">
        <f t="shared" si="0"/>
        <v/>
      </c>
      <c r="B20" s="53"/>
      <c r="C20" s="52"/>
      <c r="D20" s="52"/>
      <c r="E20" s="53"/>
      <c r="F20" s="53"/>
      <c r="G20" s="53"/>
      <c r="H20" s="53"/>
      <c r="I20" s="53"/>
      <c r="J20" s="53"/>
      <c r="K20" s="53"/>
      <c r="L20" s="56"/>
      <c r="M20" s="53"/>
      <c r="N20" s="20"/>
      <c r="O20" s="66"/>
      <c r="P20" s="20"/>
      <c r="Q20" s="57"/>
    </row>
    <row r="21" spans="1:17" ht="24.95" customHeight="1" x14ac:dyDescent="0.65">
      <c r="A21" s="52" t="str">
        <f t="shared" si="0"/>
        <v/>
      </c>
      <c r="B21" s="53"/>
      <c r="C21" s="52"/>
      <c r="D21" s="52"/>
      <c r="E21" s="53"/>
      <c r="F21" s="53"/>
      <c r="G21" s="53"/>
      <c r="H21" s="53"/>
      <c r="I21" s="53"/>
      <c r="J21" s="53"/>
      <c r="K21" s="53"/>
      <c r="L21" s="56"/>
      <c r="M21" s="53"/>
      <c r="N21" s="20"/>
      <c r="O21" s="66"/>
      <c r="P21" s="20"/>
      <c r="Q21" s="57"/>
    </row>
    <row r="22" spans="1:17" ht="24.95" customHeight="1" x14ac:dyDescent="0.65">
      <c r="A22" s="52" t="str">
        <f t="shared" si="0"/>
        <v/>
      </c>
      <c r="B22" s="53"/>
      <c r="C22" s="52"/>
      <c r="D22" s="52"/>
      <c r="E22" s="53"/>
      <c r="F22" s="53"/>
      <c r="G22" s="53"/>
      <c r="H22" s="53"/>
      <c r="I22" s="53"/>
      <c r="J22" s="53"/>
      <c r="K22" s="53"/>
      <c r="L22" s="56"/>
      <c r="M22" s="53"/>
      <c r="N22" s="20"/>
      <c r="O22" s="66"/>
      <c r="P22" s="20"/>
      <c r="Q22" s="57"/>
    </row>
    <row r="23" spans="1:17" ht="24.95" customHeight="1" x14ac:dyDescent="0.65">
      <c r="A23" s="52" t="str">
        <f t="shared" si="0"/>
        <v/>
      </c>
      <c r="B23" s="53"/>
      <c r="C23" s="52"/>
      <c r="D23" s="52"/>
      <c r="E23" s="53"/>
      <c r="F23" s="53"/>
      <c r="G23" s="53"/>
      <c r="H23" s="53"/>
      <c r="I23" s="53"/>
      <c r="J23" s="53"/>
      <c r="K23" s="53"/>
      <c r="L23" s="56"/>
      <c r="M23" s="53"/>
      <c r="N23" s="20"/>
      <c r="O23" s="66"/>
      <c r="P23" s="20"/>
      <c r="Q23" s="57"/>
    </row>
    <row r="24" spans="1:17" ht="24.95" customHeight="1" x14ac:dyDescent="0.65">
      <c r="A24" s="52" t="str">
        <f t="shared" si="0"/>
        <v/>
      </c>
      <c r="B24" s="53"/>
      <c r="C24" s="52"/>
      <c r="D24" s="52"/>
      <c r="E24" s="53"/>
      <c r="F24" s="53"/>
      <c r="G24" s="53"/>
      <c r="H24" s="53"/>
      <c r="I24" s="53"/>
      <c r="J24" s="53"/>
      <c r="K24" s="53"/>
      <c r="L24" s="56"/>
      <c r="M24" s="53"/>
      <c r="N24" s="20"/>
      <c r="O24" s="66"/>
      <c r="P24" s="20"/>
      <c r="Q24" s="57"/>
    </row>
    <row r="25" spans="1:17" ht="24.95" customHeight="1" x14ac:dyDescent="0.65">
      <c r="A25" s="52" t="str">
        <f t="shared" si="0"/>
        <v/>
      </c>
      <c r="B25" s="53"/>
      <c r="C25" s="52"/>
      <c r="D25" s="52"/>
      <c r="E25" s="53"/>
      <c r="F25" s="53"/>
      <c r="G25" s="53"/>
      <c r="H25" s="53"/>
      <c r="I25" s="53"/>
      <c r="J25" s="53"/>
      <c r="K25" s="53"/>
      <c r="L25" s="56"/>
      <c r="M25" s="53"/>
      <c r="N25" s="20"/>
      <c r="O25" s="66"/>
      <c r="P25" s="20"/>
      <c r="Q25" s="57"/>
    </row>
    <row r="26" spans="1:17" ht="24.95" customHeight="1" x14ac:dyDescent="0.65">
      <c r="A26" s="52" t="str">
        <f t="shared" si="0"/>
        <v/>
      </c>
      <c r="B26" s="53"/>
      <c r="C26" s="52"/>
      <c r="D26" s="52"/>
      <c r="E26" s="53"/>
      <c r="F26" s="53"/>
      <c r="G26" s="53"/>
      <c r="H26" s="53"/>
      <c r="I26" s="53"/>
      <c r="J26" s="53"/>
      <c r="K26" s="53"/>
      <c r="L26" s="56"/>
      <c r="M26" s="53"/>
      <c r="N26" s="20"/>
      <c r="O26" s="66"/>
      <c r="P26" s="20"/>
      <c r="Q26" s="57"/>
    </row>
    <row r="27" spans="1:17" ht="24.95" customHeight="1" x14ac:dyDescent="0.65">
      <c r="A27" s="52" t="str">
        <f t="shared" si="0"/>
        <v/>
      </c>
      <c r="B27" s="53"/>
      <c r="C27" s="52"/>
      <c r="D27" s="52"/>
      <c r="E27" s="53"/>
      <c r="F27" s="53"/>
      <c r="G27" s="53"/>
      <c r="H27" s="53"/>
      <c r="I27" s="53"/>
      <c r="J27" s="53"/>
      <c r="K27" s="53"/>
      <c r="L27" s="56"/>
      <c r="M27" s="53"/>
      <c r="N27" s="20"/>
      <c r="O27" s="66"/>
      <c r="P27" s="20"/>
      <c r="Q27" s="57"/>
    </row>
    <row r="28" spans="1:17" ht="24.95" customHeight="1" x14ac:dyDescent="0.65">
      <c r="A28" s="52" t="str">
        <f t="shared" si="0"/>
        <v/>
      </c>
      <c r="B28" s="53"/>
      <c r="C28" s="52"/>
      <c r="D28" s="52"/>
      <c r="E28" s="53"/>
      <c r="F28" s="53"/>
      <c r="G28" s="53"/>
      <c r="H28" s="53"/>
      <c r="I28" s="53"/>
      <c r="J28" s="53"/>
      <c r="K28" s="53"/>
      <c r="L28" s="56"/>
      <c r="M28" s="53"/>
      <c r="N28" s="20"/>
      <c r="O28" s="66"/>
      <c r="P28" s="20"/>
      <c r="Q28" s="57"/>
    </row>
    <row r="29" spans="1:17" ht="24.95" customHeight="1" x14ac:dyDescent="0.65">
      <c r="A29" s="52" t="str">
        <f t="shared" si="0"/>
        <v/>
      </c>
      <c r="B29" s="53"/>
      <c r="C29" s="52"/>
      <c r="D29" s="52"/>
      <c r="E29" s="53"/>
      <c r="F29" s="53"/>
      <c r="G29" s="53"/>
      <c r="H29" s="53"/>
      <c r="I29" s="53"/>
      <c r="J29" s="53"/>
      <c r="K29" s="53"/>
      <c r="L29" s="56"/>
      <c r="M29" s="53"/>
      <c r="N29" s="20"/>
      <c r="O29" s="66"/>
      <c r="P29" s="20"/>
      <c r="Q29" s="57"/>
    </row>
  </sheetData>
  <sheetProtection algorithmName="SHA-512" hashValue="2iqdFBC1wsFeMyQ/Abnii/gAm64AXBAMeqfthAGc/LIOZ28O0M4UuLFqe92zfic8rTNid6hprJ3xO183Xir6mg==" saltValue="GVjXP5Jvt+H8bNmSKV9u6w==" spinCount="100000" sheet="1" objects="1" scenarios="1" formatCells="0" formatColumns="0" formatRows="0" sort="0" autoFilter="0"/>
  <autoFilter ref="A6:Q6" xr:uid="{C1789887-7433-43DD-8010-A8C1D9CA5904}"/>
  <mergeCells count="6">
    <mergeCell ref="A3:Q3"/>
    <mergeCell ref="A2:Q2"/>
    <mergeCell ref="A1:Q1"/>
    <mergeCell ref="A5:M5"/>
    <mergeCell ref="A4:Q4"/>
    <mergeCell ref="N5:Q5"/>
  </mergeCells>
  <conditionalFormatting sqref="C7:D8">
    <cfRule type="expression" dxfId="8" priority="2">
      <formula>#REF!="Cancel"</formula>
    </cfRule>
    <cfRule type="expression" dxfId="7" priority="3">
      <formula>#REF!="New"</formula>
    </cfRule>
  </conditionalFormatting>
  <conditionalFormatting sqref="F7:G29">
    <cfRule type="expression" dxfId="6" priority="1">
      <formula>RIGHT($D7,8)="Services"</formula>
    </cfRule>
  </conditionalFormatting>
  <conditionalFormatting sqref="N7:N9">
    <cfRule type="expression" dxfId="5" priority="8">
      <formula>#REF!&lt;$O7</formula>
    </cfRule>
  </conditionalFormatting>
  <conditionalFormatting sqref="N10:N29">
    <cfRule type="expression" dxfId="4" priority="6">
      <formula>#REF!&lt;$O10</formula>
    </cfRule>
  </conditionalFormatting>
  <conditionalFormatting sqref="P7:P9">
    <cfRule type="expression" dxfId="3" priority="9">
      <formula>#REF!&lt;$O7</formula>
    </cfRule>
  </conditionalFormatting>
  <conditionalFormatting sqref="P10:P29">
    <cfRule type="expression" dxfId="2" priority="7">
      <formula>#REF!&lt;$O10</formula>
    </cfRule>
  </conditionalFormatting>
  <dataValidations count="7">
    <dataValidation type="whole" allowBlank="1" showInputMessage="1" showErrorMessage="1" sqref="K7:K29" xr:uid="{49109A18-B43D-4E42-9A9D-8E204F823421}">
      <formula1>0</formula1>
      <formula2>48</formula2>
    </dataValidation>
    <dataValidation type="list" allowBlank="1" showInputMessage="1" showErrorMessage="1" sqref="J7:J29" xr:uid="{0BFEC7F4-BA9B-43EA-8F14-77AFBE9497B3}">
      <formula1>PurchaseType</formula1>
    </dataValidation>
    <dataValidation type="list" allowBlank="1" showInputMessage="1" showErrorMessage="1" sqref="E8:E29" xr:uid="{06E54D7E-8314-4DC1-9F29-2E80621F4C31}">
      <formula1>IF($B8="Mobile",INDIRECT("Hardware1"),INDIRECT("Hardware2"))</formula1>
    </dataValidation>
    <dataValidation type="list" allowBlank="1" showInputMessage="1" showErrorMessage="1" sqref="B7:B29" xr:uid="{DC0EF521-2202-404C-99A8-3F24952C02CA}">
      <formula1>Panel</formula1>
    </dataValidation>
    <dataValidation type="list" allowBlank="1" showInputMessage="1" showErrorMessage="1" sqref="D7:D29" xr:uid="{4632B317-19C3-40B1-9BDC-DB51974BD363}">
      <formula1>"Hardware, Additional Services"</formula1>
    </dataValidation>
    <dataValidation type="list" allowBlank="1" showInputMessage="1" showErrorMessage="1" sqref="E7" xr:uid="{29FFF716-37B3-405A-A09B-EB2B5139B3DE}">
      <formula1>IF($D7="Additional Services",INDIRECT("Services"),IF($B7="Mobile",INDIRECT("Hardware1"),INDIRECT("Hardware2")))</formula1>
    </dataValidation>
    <dataValidation operator="greaterThanOrEqual" allowBlank="1" showInputMessage="1" showErrorMessage="1" sqref="L7:L29" xr:uid="{20414FDD-B4B7-4CD6-9942-AF93E70A47E7}"/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theme="5" tint="0.39997558519241921"/>
  </sheetPr>
  <dimension ref="A1:U305"/>
  <sheetViews>
    <sheetView topLeftCell="F1" workbookViewId="0">
      <selection activeCell="U1" sqref="U1:U3"/>
    </sheetView>
  </sheetViews>
  <sheetFormatPr defaultRowHeight="14.25" x14ac:dyDescent="0.65"/>
  <cols>
    <col min="1" max="1" width="16.75" customWidth="1"/>
    <col min="2" max="2" width="13.875" customWidth="1"/>
    <col min="3" max="4" width="19.625" customWidth="1"/>
    <col min="5" max="5" width="18.5" bestFit="1" customWidth="1"/>
    <col min="6" max="7" width="18.5" customWidth="1"/>
    <col min="8" max="8" width="18.5" style="33" customWidth="1"/>
    <col min="9" max="9" width="18.5" customWidth="1"/>
    <col min="11" max="11" width="55.625" bestFit="1" customWidth="1"/>
    <col min="15" max="15" width="72.25" bestFit="1" customWidth="1"/>
    <col min="16" max="16" width="13.375" customWidth="1"/>
    <col min="17" max="17" width="18" customWidth="1"/>
    <col min="18" max="18" width="10.5" customWidth="1"/>
    <col min="19" max="19" width="12.375" customWidth="1"/>
    <col min="21" max="21" width="8.4140625" customWidth="1"/>
  </cols>
  <sheetData>
    <row r="1" spans="1:21" ht="15" customHeight="1" x14ac:dyDescent="0.65">
      <c r="A1" s="4" t="s">
        <v>1</v>
      </c>
      <c r="B1" s="4" t="s">
        <v>1</v>
      </c>
      <c r="C1" s="4" t="s">
        <v>337</v>
      </c>
      <c r="D1" s="4" t="s">
        <v>340</v>
      </c>
      <c r="E1" s="61" t="s">
        <v>9</v>
      </c>
      <c r="F1" s="61" t="s">
        <v>486</v>
      </c>
      <c r="G1" s="4" t="s">
        <v>391</v>
      </c>
      <c r="H1" s="32" t="s">
        <v>347</v>
      </c>
      <c r="I1" t="s">
        <v>479</v>
      </c>
      <c r="J1" t="s">
        <v>400</v>
      </c>
      <c r="K1" t="s">
        <v>11</v>
      </c>
      <c r="L1" t="s">
        <v>404</v>
      </c>
      <c r="M1" t="s">
        <v>134</v>
      </c>
      <c r="N1" s="5" t="s">
        <v>313</v>
      </c>
      <c r="O1" t="s">
        <v>405</v>
      </c>
      <c r="P1" s="75" t="s">
        <v>511</v>
      </c>
      <c r="Q1" s="75" t="s">
        <v>508</v>
      </c>
      <c r="R1" s="76" t="s">
        <v>514</v>
      </c>
      <c r="S1" s="76" t="s">
        <v>516</v>
      </c>
      <c r="U1" t="s">
        <v>538</v>
      </c>
    </row>
    <row r="2" spans="1:21" ht="15" customHeight="1" x14ac:dyDescent="0.65">
      <c r="A2" s="4" t="s">
        <v>2</v>
      </c>
      <c r="B2" s="4" t="s">
        <v>2</v>
      </c>
      <c r="C2" s="4" t="s">
        <v>338</v>
      </c>
      <c r="D2" s="4" t="s">
        <v>341</v>
      </c>
      <c r="E2" s="61" t="s">
        <v>10</v>
      </c>
      <c r="F2" s="61" t="s">
        <v>487</v>
      </c>
      <c r="G2" s="4" t="s">
        <v>389</v>
      </c>
      <c r="H2" s="32" t="s">
        <v>348</v>
      </c>
      <c r="I2" t="s">
        <v>480</v>
      </c>
      <c r="J2" t="s">
        <v>401</v>
      </c>
      <c r="K2" t="s">
        <v>12</v>
      </c>
      <c r="L2" t="s">
        <v>147</v>
      </c>
      <c r="M2" t="s">
        <v>406</v>
      </c>
      <c r="N2" s="5"/>
      <c r="O2" t="s">
        <v>170</v>
      </c>
      <c r="P2" s="75" t="s">
        <v>512</v>
      </c>
      <c r="Q2" s="75" t="s">
        <v>509</v>
      </c>
      <c r="R2" s="76" t="s">
        <v>515</v>
      </c>
      <c r="S2" s="76" t="s">
        <v>517</v>
      </c>
      <c r="U2" t="s">
        <v>539</v>
      </c>
    </row>
    <row r="3" spans="1:21" ht="15" customHeight="1" x14ac:dyDescent="0.65">
      <c r="A3" s="4" t="s">
        <v>3</v>
      </c>
      <c r="B3" s="4"/>
      <c r="C3" s="4" t="s">
        <v>343</v>
      </c>
      <c r="D3" s="4" t="s">
        <v>342</v>
      </c>
      <c r="E3" s="61" t="s">
        <v>333</v>
      </c>
      <c r="F3" s="61" t="s">
        <v>488</v>
      </c>
      <c r="G3" s="4" t="s">
        <v>390</v>
      </c>
      <c r="H3" s="32" t="s">
        <v>349</v>
      </c>
      <c r="J3" t="s">
        <v>402</v>
      </c>
      <c r="K3" t="s">
        <v>13</v>
      </c>
      <c r="L3" t="s">
        <v>148</v>
      </c>
      <c r="M3" t="s">
        <v>138</v>
      </c>
      <c r="N3" s="5"/>
      <c r="O3" t="s">
        <v>171</v>
      </c>
      <c r="P3" s="75" t="s">
        <v>513</v>
      </c>
      <c r="Q3" s="75" t="s">
        <v>510</v>
      </c>
      <c r="R3" s="76" t="s">
        <v>518</v>
      </c>
      <c r="S3" s="76" t="s">
        <v>519</v>
      </c>
      <c r="U3" t="s">
        <v>540</v>
      </c>
    </row>
    <row r="4" spans="1:21" ht="15" customHeight="1" x14ac:dyDescent="0.65">
      <c r="A4" s="4" t="s">
        <v>4</v>
      </c>
      <c r="B4" s="4"/>
      <c r="C4" s="4"/>
      <c r="D4" s="4" t="s">
        <v>386</v>
      </c>
      <c r="E4" s="61" t="s">
        <v>334</v>
      </c>
      <c r="F4" s="61" t="s">
        <v>489</v>
      </c>
      <c r="G4" s="4" t="s">
        <v>392</v>
      </c>
      <c r="H4" s="32" t="s">
        <v>350</v>
      </c>
      <c r="J4" t="s">
        <v>132</v>
      </c>
      <c r="K4" t="s">
        <v>14</v>
      </c>
      <c r="L4" t="s">
        <v>22</v>
      </c>
      <c r="M4" t="s">
        <v>407</v>
      </c>
      <c r="N4" s="5"/>
      <c r="O4" t="s">
        <v>172</v>
      </c>
    </row>
    <row r="5" spans="1:21" ht="15" customHeight="1" x14ac:dyDescent="0.65">
      <c r="A5" s="4" t="s">
        <v>5</v>
      </c>
      <c r="B5" s="4"/>
      <c r="C5" s="4"/>
      <c r="D5" s="4"/>
      <c r="E5" s="61" t="s">
        <v>481</v>
      </c>
      <c r="F5" s="61" t="s">
        <v>490</v>
      </c>
      <c r="G5" s="4" t="s">
        <v>393</v>
      </c>
      <c r="H5" s="32" t="s">
        <v>351</v>
      </c>
      <c r="J5" t="s">
        <v>403</v>
      </c>
      <c r="K5" t="s">
        <v>15</v>
      </c>
      <c r="L5" t="s">
        <v>149</v>
      </c>
      <c r="M5" t="s">
        <v>143</v>
      </c>
      <c r="N5" s="5"/>
      <c r="O5" t="s">
        <v>173</v>
      </c>
    </row>
    <row r="6" spans="1:21" ht="15" customHeight="1" x14ac:dyDescent="0.65">
      <c r="A6" s="4"/>
      <c r="B6" s="4"/>
      <c r="C6" s="4"/>
      <c r="D6" s="4"/>
      <c r="E6" s="61" t="s">
        <v>482</v>
      </c>
      <c r="F6" s="61" t="s">
        <v>335</v>
      </c>
      <c r="G6" s="4" t="s">
        <v>394</v>
      </c>
      <c r="H6" s="32" t="s">
        <v>352</v>
      </c>
      <c r="J6" s="32"/>
      <c r="K6" t="s">
        <v>16</v>
      </c>
      <c r="L6" t="s">
        <v>150</v>
      </c>
      <c r="M6" t="s">
        <v>146</v>
      </c>
      <c r="N6" s="5"/>
      <c r="O6" t="s">
        <v>174</v>
      </c>
    </row>
    <row r="7" spans="1:21" ht="15" customHeight="1" x14ac:dyDescent="0.65">
      <c r="E7" s="61" t="s">
        <v>335</v>
      </c>
      <c r="F7" s="61" t="s">
        <v>336</v>
      </c>
      <c r="G7" s="4"/>
      <c r="H7" s="32" t="s">
        <v>353</v>
      </c>
      <c r="J7" s="32"/>
      <c r="K7" t="s">
        <v>17</v>
      </c>
      <c r="L7" t="s">
        <v>151</v>
      </c>
      <c r="M7" t="s">
        <v>408</v>
      </c>
      <c r="N7" s="5"/>
      <c r="O7" t="s">
        <v>175</v>
      </c>
    </row>
    <row r="8" spans="1:21" ht="15" customHeight="1" x14ac:dyDescent="0.65">
      <c r="E8" s="62" t="s">
        <v>336</v>
      </c>
      <c r="F8" s="61" t="s">
        <v>491</v>
      </c>
      <c r="G8" s="4"/>
      <c r="H8" s="32" t="s">
        <v>354</v>
      </c>
      <c r="J8" s="32"/>
      <c r="K8" t="s">
        <v>18</v>
      </c>
      <c r="L8" t="s">
        <v>152</v>
      </c>
      <c r="M8" t="s">
        <v>409</v>
      </c>
      <c r="N8" s="5"/>
      <c r="O8" t="s">
        <v>410</v>
      </c>
    </row>
    <row r="9" spans="1:21" ht="15" customHeight="1" x14ac:dyDescent="0.65">
      <c r="E9" s="61" t="s">
        <v>483</v>
      </c>
      <c r="F9" s="61" t="s">
        <v>492</v>
      </c>
      <c r="G9" s="4"/>
      <c r="H9" s="32" t="s">
        <v>355</v>
      </c>
      <c r="J9" s="32"/>
      <c r="K9" t="s">
        <v>19</v>
      </c>
      <c r="L9" t="s">
        <v>153</v>
      </c>
      <c r="M9" t="s">
        <v>411</v>
      </c>
      <c r="N9" s="5"/>
      <c r="O9" t="s">
        <v>176</v>
      </c>
    </row>
    <row r="10" spans="1:21" ht="15" customHeight="1" x14ac:dyDescent="0.65">
      <c r="E10" s="63" t="s">
        <v>484</v>
      </c>
      <c r="G10" s="4"/>
      <c r="H10" s="32" t="s">
        <v>356</v>
      </c>
      <c r="J10" s="32"/>
      <c r="K10" t="s">
        <v>20</v>
      </c>
      <c r="L10" t="s">
        <v>412</v>
      </c>
      <c r="N10" s="5"/>
      <c r="O10" t="s">
        <v>413</v>
      </c>
    </row>
    <row r="11" spans="1:21" ht="15" customHeight="1" x14ac:dyDescent="0.65">
      <c r="E11" s="61" t="s">
        <v>485</v>
      </c>
      <c r="G11" s="4"/>
      <c r="H11" s="32" t="s">
        <v>357</v>
      </c>
      <c r="J11" s="32"/>
      <c r="K11" t="s">
        <v>21</v>
      </c>
      <c r="L11" t="s">
        <v>154</v>
      </c>
      <c r="N11" s="5"/>
      <c r="O11" t="s">
        <v>177</v>
      </c>
    </row>
    <row r="12" spans="1:21" ht="15" customHeight="1" x14ac:dyDescent="0.65">
      <c r="G12" s="4"/>
      <c r="H12" s="32" t="s">
        <v>358</v>
      </c>
      <c r="J12" s="32"/>
      <c r="K12" t="s">
        <v>22</v>
      </c>
      <c r="L12" t="s">
        <v>155</v>
      </c>
      <c r="N12" s="5"/>
      <c r="O12" t="s">
        <v>185</v>
      </c>
    </row>
    <row r="13" spans="1:21" ht="15" customHeight="1" x14ac:dyDescent="0.65">
      <c r="G13" s="4"/>
      <c r="H13" s="32" t="s">
        <v>359</v>
      </c>
      <c r="J13" s="32"/>
      <c r="K13" t="s">
        <v>23</v>
      </c>
      <c r="L13" t="s">
        <v>156</v>
      </c>
      <c r="N13" s="5"/>
      <c r="O13" t="s">
        <v>272</v>
      </c>
    </row>
    <row r="14" spans="1:21" ht="15" customHeight="1" x14ac:dyDescent="0.65">
      <c r="H14" s="32" t="s">
        <v>360</v>
      </c>
      <c r="J14" s="32"/>
      <c r="K14" t="s">
        <v>24</v>
      </c>
      <c r="L14" t="s">
        <v>157</v>
      </c>
      <c r="N14" s="5"/>
      <c r="O14" t="s">
        <v>178</v>
      </c>
    </row>
    <row r="15" spans="1:21" ht="15" customHeight="1" x14ac:dyDescent="0.65">
      <c r="H15" s="32" t="s">
        <v>361</v>
      </c>
      <c r="J15" s="32"/>
      <c r="K15" t="s">
        <v>25</v>
      </c>
      <c r="L15" t="s">
        <v>158</v>
      </c>
      <c r="N15" s="5"/>
      <c r="O15" t="s">
        <v>414</v>
      </c>
    </row>
    <row r="16" spans="1:21" ht="15" customHeight="1" x14ac:dyDescent="0.65">
      <c r="H16" s="32" t="s">
        <v>362</v>
      </c>
      <c r="J16" s="32"/>
      <c r="K16" t="s">
        <v>26</v>
      </c>
      <c r="L16" t="s">
        <v>159</v>
      </c>
      <c r="N16" s="5"/>
      <c r="O16" t="s">
        <v>179</v>
      </c>
    </row>
    <row r="17" spans="8:15" ht="15" customHeight="1" x14ac:dyDescent="0.65">
      <c r="H17" s="32" t="s">
        <v>363</v>
      </c>
      <c r="J17" s="32"/>
      <c r="K17" t="s">
        <v>96</v>
      </c>
      <c r="L17" t="s">
        <v>160</v>
      </c>
      <c r="N17" s="5"/>
      <c r="O17" t="s">
        <v>180</v>
      </c>
    </row>
    <row r="18" spans="8:15" ht="15" customHeight="1" x14ac:dyDescent="0.65">
      <c r="H18" s="32" t="s">
        <v>364</v>
      </c>
      <c r="J18" s="32"/>
      <c r="K18" t="s">
        <v>97</v>
      </c>
      <c r="L18" t="s">
        <v>161</v>
      </c>
      <c r="N18" s="5"/>
      <c r="O18" t="s">
        <v>181</v>
      </c>
    </row>
    <row r="19" spans="8:15" ht="15" customHeight="1" x14ac:dyDescent="0.65">
      <c r="H19" s="32" t="s">
        <v>365</v>
      </c>
      <c r="J19" s="32"/>
      <c r="K19" t="s">
        <v>98</v>
      </c>
      <c r="L19" t="s">
        <v>163</v>
      </c>
      <c r="N19" s="5"/>
      <c r="O19" t="s">
        <v>182</v>
      </c>
    </row>
    <row r="20" spans="8:15" ht="15" customHeight="1" x14ac:dyDescent="0.65">
      <c r="H20" s="32" t="s">
        <v>366</v>
      </c>
      <c r="J20" s="32"/>
      <c r="K20" t="s">
        <v>99</v>
      </c>
      <c r="L20" t="s">
        <v>164</v>
      </c>
      <c r="N20" s="5"/>
      <c r="O20" t="s">
        <v>183</v>
      </c>
    </row>
    <row r="21" spans="8:15" ht="15" customHeight="1" x14ac:dyDescent="0.65">
      <c r="H21" s="32" t="s">
        <v>367</v>
      </c>
      <c r="J21" s="32"/>
      <c r="K21" t="s">
        <v>100</v>
      </c>
      <c r="L21" t="s">
        <v>165</v>
      </c>
      <c r="N21" s="5"/>
      <c r="O21" t="s">
        <v>184</v>
      </c>
    </row>
    <row r="22" spans="8:15" ht="15" customHeight="1" x14ac:dyDescent="0.65">
      <c r="H22" s="32" t="s">
        <v>368</v>
      </c>
      <c r="J22" s="32"/>
      <c r="K22" t="s">
        <v>101</v>
      </c>
      <c r="L22" t="s">
        <v>166</v>
      </c>
      <c r="N22" s="5"/>
      <c r="O22" t="s">
        <v>415</v>
      </c>
    </row>
    <row r="23" spans="8:15" x14ac:dyDescent="0.65">
      <c r="J23" s="32"/>
      <c r="K23" t="s">
        <v>102</v>
      </c>
      <c r="L23" t="s">
        <v>167</v>
      </c>
      <c r="N23" s="5"/>
      <c r="O23" t="s">
        <v>416</v>
      </c>
    </row>
    <row r="24" spans="8:15" x14ac:dyDescent="0.65">
      <c r="J24" s="32"/>
      <c r="K24" t="s">
        <v>103</v>
      </c>
      <c r="L24" t="s">
        <v>168</v>
      </c>
      <c r="N24" s="5"/>
      <c r="O24" t="s">
        <v>186</v>
      </c>
    </row>
    <row r="25" spans="8:15" x14ac:dyDescent="0.65">
      <c r="J25" s="32"/>
      <c r="K25" t="s">
        <v>104</v>
      </c>
      <c r="L25" t="s">
        <v>169</v>
      </c>
      <c r="N25" s="5"/>
      <c r="O25" t="s">
        <v>187</v>
      </c>
    </row>
    <row r="26" spans="8:15" x14ac:dyDescent="0.65">
      <c r="J26" s="32"/>
      <c r="K26" t="s">
        <v>105</v>
      </c>
      <c r="N26" s="5"/>
      <c r="O26" t="s">
        <v>417</v>
      </c>
    </row>
    <row r="27" spans="8:15" x14ac:dyDescent="0.65">
      <c r="J27" s="32"/>
      <c r="K27" t="s">
        <v>106</v>
      </c>
      <c r="N27" s="5"/>
      <c r="O27" t="s">
        <v>418</v>
      </c>
    </row>
    <row r="28" spans="8:15" x14ac:dyDescent="0.65">
      <c r="J28" s="32"/>
      <c r="K28" t="s">
        <v>107</v>
      </c>
      <c r="O28" t="s">
        <v>188</v>
      </c>
    </row>
    <row r="29" spans="8:15" x14ac:dyDescent="0.65">
      <c r="J29" s="32"/>
      <c r="K29" t="s">
        <v>108</v>
      </c>
      <c r="O29" t="s">
        <v>189</v>
      </c>
    </row>
    <row r="30" spans="8:15" x14ac:dyDescent="0.65">
      <c r="J30" s="32"/>
      <c r="K30" t="s">
        <v>109</v>
      </c>
      <c r="O30" t="s">
        <v>419</v>
      </c>
    </row>
    <row r="31" spans="8:15" x14ac:dyDescent="0.65">
      <c r="J31" s="32"/>
      <c r="K31" t="s">
        <v>110</v>
      </c>
      <c r="O31" t="s">
        <v>133</v>
      </c>
    </row>
    <row r="32" spans="8:15" x14ac:dyDescent="0.65">
      <c r="J32" s="32"/>
      <c r="K32" t="s">
        <v>111</v>
      </c>
      <c r="O32" t="s">
        <v>190</v>
      </c>
    </row>
    <row r="33" spans="10:15" x14ac:dyDescent="0.65">
      <c r="J33" s="32"/>
      <c r="K33" t="s">
        <v>112</v>
      </c>
      <c r="O33" t="s">
        <v>191</v>
      </c>
    </row>
    <row r="34" spans="10:15" x14ac:dyDescent="0.65">
      <c r="J34" s="32"/>
      <c r="K34" t="s">
        <v>113</v>
      </c>
      <c r="O34" t="s">
        <v>192</v>
      </c>
    </row>
    <row r="35" spans="10:15" x14ac:dyDescent="0.65">
      <c r="J35" s="32"/>
      <c r="K35" t="s">
        <v>27</v>
      </c>
      <c r="L35" s="5"/>
      <c r="M35" s="5"/>
      <c r="O35" t="s">
        <v>193</v>
      </c>
    </row>
    <row r="36" spans="10:15" x14ac:dyDescent="0.65">
      <c r="J36" s="32"/>
      <c r="K36" t="s">
        <v>114</v>
      </c>
      <c r="L36" s="5"/>
      <c r="M36" s="5"/>
      <c r="O36" t="s">
        <v>194</v>
      </c>
    </row>
    <row r="37" spans="10:15" x14ac:dyDescent="0.65">
      <c r="J37" s="32"/>
      <c r="K37" t="s">
        <v>115</v>
      </c>
      <c r="L37" s="5"/>
      <c r="M37" s="5"/>
      <c r="O37" t="s">
        <v>195</v>
      </c>
    </row>
    <row r="38" spans="10:15" x14ac:dyDescent="0.65">
      <c r="J38" s="32"/>
      <c r="K38" t="s">
        <v>116</v>
      </c>
      <c r="L38" s="5"/>
      <c r="M38" s="5"/>
      <c r="O38" t="s">
        <v>196</v>
      </c>
    </row>
    <row r="39" spans="10:15" x14ac:dyDescent="0.65">
      <c r="J39" s="32"/>
      <c r="K39" t="s">
        <v>117</v>
      </c>
      <c r="O39" t="s">
        <v>197</v>
      </c>
    </row>
    <row r="40" spans="10:15" x14ac:dyDescent="0.65">
      <c r="J40" s="32"/>
      <c r="K40" t="s">
        <v>118</v>
      </c>
      <c r="O40" t="s">
        <v>420</v>
      </c>
    </row>
    <row r="41" spans="10:15" x14ac:dyDescent="0.65">
      <c r="J41" s="32"/>
      <c r="K41" t="s">
        <v>119</v>
      </c>
      <c r="O41" t="s">
        <v>198</v>
      </c>
    </row>
    <row r="42" spans="10:15" x14ac:dyDescent="0.65">
      <c r="J42" s="32"/>
      <c r="K42" t="s">
        <v>28</v>
      </c>
      <c r="O42" t="s">
        <v>421</v>
      </c>
    </row>
    <row r="43" spans="10:15" x14ac:dyDescent="0.65">
      <c r="J43" s="32"/>
      <c r="K43" t="s">
        <v>29</v>
      </c>
      <c r="O43" t="s">
        <v>199</v>
      </c>
    </row>
    <row r="44" spans="10:15" x14ac:dyDescent="0.65">
      <c r="J44" s="32"/>
      <c r="K44" t="s">
        <v>30</v>
      </c>
      <c r="O44" t="s">
        <v>200</v>
      </c>
    </row>
    <row r="45" spans="10:15" x14ac:dyDescent="0.65">
      <c r="J45" s="32"/>
      <c r="K45" t="s">
        <v>120</v>
      </c>
      <c r="O45" t="s">
        <v>201</v>
      </c>
    </row>
    <row r="46" spans="10:15" x14ac:dyDescent="0.65">
      <c r="J46" s="32"/>
      <c r="K46" t="s">
        <v>31</v>
      </c>
      <c r="O46" t="s">
        <v>202</v>
      </c>
    </row>
    <row r="47" spans="10:15" x14ac:dyDescent="0.65">
      <c r="J47" s="32"/>
      <c r="K47" t="s">
        <v>32</v>
      </c>
      <c r="O47" t="s">
        <v>203</v>
      </c>
    </row>
    <row r="48" spans="10:15" x14ac:dyDescent="0.65">
      <c r="J48" s="32"/>
      <c r="K48" t="s">
        <v>33</v>
      </c>
      <c r="O48" t="s">
        <v>204</v>
      </c>
    </row>
    <row r="49" spans="10:15" x14ac:dyDescent="0.65">
      <c r="J49" s="32"/>
      <c r="K49" t="s">
        <v>34</v>
      </c>
      <c r="O49" t="s">
        <v>422</v>
      </c>
    </row>
    <row r="50" spans="10:15" x14ac:dyDescent="0.65">
      <c r="J50" s="32"/>
      <c r="K50" t="s">
        <v>35</v>
      </c>
      <c r="O50" t="s">
        <v>205</v>
      </c>
    </row>
    <row r="51" spans="10:15" x14ac:dyDescent="0.65">
      <c r="J51" s="32"/>
      <c r="K51" t="s">
        <v>36</v>
      </c>
      <c r="O51" t="s">
        <v>206</v>
      </c>
    </row>
    <row r="52" spans="10:15" x14ac:dyDescent="0.65">
      <c r="J52" s="32"/>
      <c r="K52" t="s">
        <v>37</v>
      </c>
      <c r="O52" t="s">
        <v>207</v>
      </c>
    </row>
    <row r="53" spans="10:15" x14ac:dyDescent="0.65">
      <c r="J53" s="32"/>
      <c r="K53" t="s">
        <v>38</v>
      </c>
      <c r="O53" t="s">
        <v>208</v>
      </c>
    </row>
    <row r="54" spans="10:15" x14ac:dyDescent="0.65">
      <c r="J54" s="32"/>
      <c r="K54" t="s">
        <v>39</v>
      </c>
      <c r="O54" t="s">
        <v>423</v>
      </c>
    </row>
    <row r="55" spans="10:15" x14ac:dyDescent="0.65">
      <c r="J55" s="32"/>
      <c r="K55" t="s">
        <v>40</v>
      </c>
      <c r="O55" t="s">
        <v>209</v>
      </c>
    </row>
    <row r="56" spans="10:15" x14ac:dyDescent="0.65">
      <c r="J56" s="32"/>
      <c r="K56" t="s">
        <v>41</v>
      </c>
      <c r="O56" t="s">
        <v>210</v>
      </c>
    </row>
    <row r="57" spans="10:15" x14ac:dyDescent="0.65">
      <c r="J57" s="32"/>
      <c r="K57" t="s">
        <v>42</v>
      </c>
      <c r="O57" t="s">
        <v>211</v>
      </c>
    </row>
    <row r="58" spans="10:15" x14ac:dyDescent="0.65">
      <c r="J58" s="32"/>
      <c r="K58" t="s">
        <v>43</v>
      </c>
      <c r="O58" t="s">
        <v>212</v>
      </c>
    </row>
    <row r="59" spans="10:15" x14ac:dyDescent="0.65">
      <c r="J59" s="32"/>
      <c r="K59" t="s">
        <v>44</v>
      </c>
      <c r="O59" t="s">
        <v>213</v>
      </c>
    </row>
    <row r="60" spans="10:15" x14ac:dyDescent="0.65">
      <c r="J60" s="32"/>
      <c r="K60" t="s">
        <v>45</v>
      </c>
      <c r="O60" t="s">
        <v>214</v>
      </c>
    </row>
    <row r="61" spans="10:15" x14ac:dyDescent="0.65">
      <c r="J61" s="32"/>
      <c r="K61" t="s">
        <v>46</v>
      </c>
      <c r="O61" t="s">
        <v>215</v>
      </c>
    </row>
    <row r="62" spans="10:15" x14ac:dyDescent="0.65">
      <c r="J62" s="32"/>
      <c r="K62" t="s">
        <v>47</v>
      </c>
      <c r="O62" t="s">
        <v>216</v>
      </c>
    </row>
    <row r="63" spans="10:15" x14ac:dyDescent="0.65">
      <c r="J63" s="32"/>
      <c r="K63" t="s">
        <v>48</v>
      </c>
      <c r="O63" t="s">
        <v>217</v>
      </c>
    </row>
    <row r="64" spans="10:15" x14ac:dyDescent="0.65">
      <c r="J64" s="32"/>
      <c r="K64" t="s">
        <v>49</v>
      </c>
      <c r="O64" t="s">
        <v>218</v>
      </c>
    </row>
    <row r="65" spans="10:15" x14ac:dyDescent="0.65">
      <c r="J65" s="32"/>
      <c r="K65" t="s">
        <v>50</v>
      </c>
      <c r="O65" t="s">
        <v>219</v>
      </c>
    </row>
    <row r="66" spans="10:15" x14ac:dyDescent="0.65">
      <c r="J66" s="32"/>
      <c r="K66" t="s">
        <v>51</v>
      </c>
      <c r="O66" t="s">
        <v>135</v>
      </c>
    </row>
    <row r="67" spans="10:15" x14ac:dyDescent="0.65">
      <c r="J67" s="32"/>
      <c r="K67" t="s">
        <v>52</v>
      </c>
      <c r="O67" t="s">
        <v>220</v>
      </c>
    </row>
    <row r="68" spans="10:15" x14ac:dyDescent="0.65">
      <c r="J68" s="32"/>
      <c r="K68" t="s">
        <v>53</v>
      </c>
      <c r="O68" t="s">
        <v>221</v>
      </c>
    </row>
    <row r="69" spans="10:15" x14ac:dyDescent="0.65">
      <c r="J69" s="32"/>
      <c r="K69" t="s">
        <v>54</v>
      </c>
      <c r="O69" t="s">
        <v>222</v>
      </c>
    </row>
    <row r="70" spans="10:15" x14ac:dyDescent="0.65">
      <c r="J70" s="32"/>
      <c r="K70" t="s">
        <v>55</v>
      </c>
      <c r="O70" t="s">
        <v>223</v>
      </c>
    </row>
    <row r="71" spans="10:15" x14ac:dyDescent="0.65">
      <c r="J71" s="32"/>
      <c r="K71" t="s">
        <v>56</v>
      </c>
      <c r="O71" t="s">
        <v>424</v>
      </c>
    </row>
    <row r="72" spans="10:15" x14ac:dyDescent="0.65">
      <c r="J72" s="32"/>
      <c r="K72" t="s">
        <v>57</v>
      </c>
      <c r="O72" t="s">
        <v>224</v>
      </c>
    </row>
    <row r="73" spans="10:15" x14ac:dyDescent="0.65">
      <c r="J73" s="32"/>
      <c r="K73" t="s">
        <v>58</v>
      </c>
      <c r="O73" t="s">
        <v>225</v>
      </c>
    </row>
    <row r="74" spans="10:15" x14ac:dyDescent="0.65">
      <c r="J74" s="32"/>
      <c r="K74" t="s">
        <v>59</v>
      </c>
      <c r="O74" t="s">
        <v>425</v>
      </c>
    </row>
    <row r="75" spans="10:15" x14ac:dyDescent="0.65">
      <c r="J75" s="32"/>
      <c r="K75" t="s">
        <v>60</v>
      </c>
      <c r="O75" t="s">
        <v>136</v>
      </c>
    </row>
    <row r="76" spans="10:15" x14ac:dyDescent="0.65">
      <c r="J76" s="32"/>
      <c r="K76" t="s">
        <v>61</v>
      </c>
      <c r="O76" t="s">
        <v>226</v>
      </c>
    </row>
    <row r="77" spans="10:15" x14ac:dyDescent="0.65">
      <c r="J77" s="32"/>
      <c r="K77" t="s">
        <v>62</v>
      </c>
      <c r="O77" t="s">
        <v>227</v>
      </c>
    </row>
    <row r="78" spans="10:15" x14ac:dyDescent="0.65">
      <c r="J78" s="32"/>
      <c r="K78" t="s">
        <v>63</v>
      </c>
      <c r="O78" t="s">
        <v>426</v>
      </c>
    </row>
    <row r="79" spans="10:15" x14ac:dyDescent="0.65">
      <c r="J79" s="32"/>
      <c r="K79" t="s">
        <v>64</v>
      </c>
      <c r="O79" t="s">
        <v>228</v>
      </c>
    </row>
    <row r="80" spans="10:15" x14ac:dyDescent="0.65">
      <c r="J80" s="32"/>
      <c r="K80" t="s">
        <v>65</v>
      </c>
      <c r="O80" t="s">
        <v>229</v>
      </c>
    </row>
    <row r="81" spans="10:15" x14ac:dyDescent="0.65">
      <c r="J81" s="32"/>
      <c r="K81" t="s">
        <v>66</v>
      </c>
      <c r="O81" t="s">
        <v>230</v>
      </c>
    </row>
    <row r="82" spans="10:15" x14ac:dyDescent="0.65">
      <c r="J82" s="32"/>
      <c r="K82" t="s">
        <v>67</v>
      </c>
      <c r="O82" t="s">
        <v>231</v>
      </c>
    </row>
    <row r="83" spans="10:15" x14ac:dyDescent="0.65">
      <c r="J83" s="32"/>
      <c r="K83" t="s">
        <v>68</v>
      </c>
      <c r="O83" t="s">
        <v>427</v>
      </c>
    </row>
    <row r="84" spans="10:15" x14ac:dyDescent="0.65">
      <c r="J84" s="32"/>
      <c r="K84" t="s">
        <v>69</v>
      </c>
      <c r="O84" t="s">
        <v>428</v>
      </c>
    </row>
    <row r="85" spans="10:15" x14ac:dyDescent="0.65">
      <c r="J85" s="32"/>
      <c r="K85" t="s">
        <v>70</v>
      </c>
      <c r="O85" t="s">
        <v>232</v>
      </c>
    </row>
    <row r="86" spans="10:15" x14ac:dyDescent="0.65">
      <c r="J86" s="32"/>
      <c r="K86" t="s">
        <v>71</v>
      </c>
      <c r="O86" t="s">
        <v>429</v>
      </c>
    </row>
    <row r="87" spans="10:15" x14ac:dyDescent="0.65">
      <c r="J87" s="32"/>
      <c r="K87" t="s">
        <v>72</v>
      </c>
      <c r="O87" t="s">
        <v>430</v>
      </c>
    </row>
    <row r="88" spans="10:15" x14ac:dyDescent="0.65">
      <c r="J88" s="32"/>
      <c r="K88" t="s">
        <v>73</v>
      </c>
      <c r="O88" t="s">
        <v>431</v>
      </c>
    </row>
    <row r="89" spans="10:15" x14ac:dyDescent="0.65">
      <c r="J89" s="32"/>
      <c r="K89" t="s">
        <v>74</v>
      </c>
      <c r="O89" t="s">
        <v>137</v>
      </c>
    </row>
    <row r="90" spans="10:15" x14ac:dyDescent="0.65">
      <c r="J90" s="32"/>
      <c r="K90" t="s">
        <v>75</v>
      </c>
      <c r="O90" t="s">
        <v>432</v>
      </c>
    </row>
    <row r="91" spans="10:15" x14ac:dyDescent="0.65">
      <c r="J91" s="32"/>
      <c r="K91" t="s">
        <v>76</v>
      </c>
      <c r="O91" t="s">
        <v>233</v>
      </c>
    </row>
    <row r="92" spans="10:15" x14ac:dyDescent="0.65">
      <c r="J92" s="32"/>
      <c r="K92" t="s">
        <v>77</v>
      </c>
      <c r="O92" t="s">
        <v>234</v>
      </c>
    </row>
    <row r="93" spans="10:15" x14ac:dyDescent="0.65">
      <c r="J93" s="32"/>
      <c r="K93" t="s">
        <v>78</v>
      </c>
      <c r="O93" t="s">
        <v>433</v>
      </c>
    </row>
    <row r="94" spans="10:15" x14ac:dyDescent="0.65">
      <c r="J94" s="32"/>
      <c r="K94" t="s">
        <v>79</v>
      </c>
      <c r="O94" t="s">
        <v>235</v>
      </c>
    </row>
    <row r="95" spans="10:15" x14ac:dyDescent="0.65">
      <c r="J95" s="32"/>
      <c r="K95" t="s">
        <v>80</v>
      </c>
      <c r="O95" t="s">
        <v>236</v>
      </c>
    </row>
    <row r="96" spans="10:15" x14ac:dyDescent="0.65">
      <c r="J96" s="32"/>
      <c r="K96" t="s">
        <v>81</v>
      </c>
      <c r="O96" t="s">
        <v>237</v>
      </c>
    </row>
    <row r="97" spans="10:15" x14ac:dyDescent="0.65">
      <c r="J97" s="32"/>
      <c r="K97" t="s">
        <v>82</v>
      </c>
      <c r="O97" t="s">
        <v>238</v>
      </c>
    </row>
    <row r="98" spans="10:15" x14ac:dyDescent="0.65">
      <c r="J98" s="32"/>
      <c r="K98" t="s">
        <v>83</v>
      </c>
      <c r="O98" t="s">
        <v>239</v>
      </c>
    </row>
    <row r="99" spans="10:15" x14ac:dyDescent="0.65">
      <c r="J99" s="32"/>
      <c r="K99" t="s">
        <v>84</v>
      </c>
      <c r="O99" t="s">
        <v>240</v>
      </c>
    </row>
    <row r="100" spans="10:15" x14ac:dyDescent="0.65">
      <c r="J100" s="32"/>
      <c r="K100" t="s">
        <v>85</v>
      </c>
      <c r="O100" t="s">
        <v>434</v>
      </c>
    </row>
    <row r="101" spans="10:15" x14ac:dyDescent="0.65">
      <c r="J101" s="32"/>
      <c r="K101" t="s">
        <v>121</v>
      </c>
      <c r="O101" t="s">
        <v>435</v>
      </c>
    </row>
    <row r="102" spans="10:15" x14ac:dyDescent="0.65">
      <c r="J102" s="32"/>
      <c r="K102" t="s">
        <v>86</v>
      </c>
      <c r="O102" t="s">
        <v>241</v>
      </c>
    </row>
    <row r="103" spans="10:15" x14ac:dyDescent="0.65">
      <c r="J103" s="32"/>
      <c r="K103" t="s">
        <v>87</v>
      </c>
      <c r="O103" t="s">
        <v>242</v>
      </c>
    </row>
    <row r="104" spans="10:15" x14ac:dyDescent="0.65">
      <c r="J104" s="32"/>
      <c r="K104" t="s">
        <v>88</v>
      </c>
      <c r="O104" t="s">
        <v>436</v>
      </c>
    </row>
    <row r="105" spans="10:15" x14ac:dyDescent="0.65">
      <c r="J105" s="32"/>
      <c r="K105" t="s">
        <v>89</v>
      </c>
      <c r="O105" t="s">
        <v>243</v>
      </c>
    </row>
    <row r="106" spans="10:15" x14ac:dyDescent="0.65">
      <c r="J106" s="32"/>
      <c r="K106" t="s">
        <v>90</v>
      </c>
      <c r="O106" t="s">
        <v>437</v>
      </c>
    </row>
    <row r="107" spans="10:15" x14ac:dyDescent="0.65">
      <c r="J107" s="32"/>
      <c r="K107" t="s">
        <v>91</v>
      </c>
      <c r="O107" t="s">
        <v>244</v>
      </c>
    </row>
    <row r="108" spans="10:15" x14ac:dyDescent="0.65">
      <c r="J108" s="32"/>
      <c r="K108" t="s">
        <v>122</v>
      </c>
      <c r="O108" t="s">
        <v>438</v>
      </c>
    </row>
    <row r="109" spans="10:15" x14ac:dyDescent="0.65">
      <c r="J109" s="32"/>
      <c r="K109" t="s">
        <v>123</v>
      </c>
      <c r="O109" t="s">
        <v>245</v>
      </c>
    </row>
    <row r="110" spans="10:15" x14ac:dyDescent="0.65">
      <c r="J110" s="32"/>
      <c r="K110" t="s">
        <v>124</v>
      </c>
      <c r="O110" t="s">
        <v>246</v>
      </c>
    </row>
    <row r="111" spans="10:15" x14ac:dyDescent="0.65">
      <c r="J111" s="32"/>
      <c r="K111" t="s">
        <v>125</v>
      </c>
      <c r="O111" t="s">
        <v>247</v>
      </c>
    </row>
    <row r="112" spans="10:15" x14ac:dyDescent="0.65">
      <c r="J112" s="32"/>
      <c r="K112" t="s">
        <v>126</v>
      </c>
      <c r="O112" t="s">
        <v>248</v>
      </c>
    </row>
    <row r="113" spans="10:15" x14ac:dyDescent="0.65">
      <c r="J113" s="32"/>
      <c r="K113" t="s">
        <v>127</v>
      </c>
      <c r="O113" t="s">
        <v>249</v>
      </c>
    </row>
    <row r="114" spans="10:15" x14ac:dyDescent="0.65">
      <c r="J114" s="32"/>
      <c r="K114" t="s">
        <v>128</v>
      </c>
      <c r="O114" t="s">
        <v>250</v>
      </c>
    </row>
    <row r="115" spans="10:15" x14ac:dyDescent="0.65">
      <c r="J115" s="32"/>
      <c r="K115" t="s">
        <v>129</v>
      </c>
      <c r="O115" t="s">
        <v>439</v>
      </c>
    </row>
    <row r="116" spans="10:15" x14ac:dyDescent="0.65">
      <c r="J116" s="32"/>
      <c r="K116" t="s">
        <v>130</v>
      </c>
      <c r="O116" t="s">
        <v>251</v>
      </c>
    </row>
    <row r="117" spans="10:15" x14ac:dyDescent="0.65">
      <c r="J117" s="32"/>
      <c r="K117" t="s">
        <v>131</v>
      </c>
      <c r="O117" t="s">
        <v>440</v>
      </c>
    </row>
    <row r="118" spans="10:15" x14ac:dyDescent="0.65">
      <c r="J118" s="32"/>
      <c r="K118" t="s">
        <v>92</v>
      </c>
      <c r="O118" t="s">
        <v>252</v>
      </c>
    </row>
    <row r="119" spans="10:15" x14ac:dyDescent="0.65">
      <c r="J119" s="32"/>
      <c r="K119" t="s">
        <v>93</v>
      </c>
      <c r="O119" t="s">
        <v>441</v>
      </c>
    </row>
    <row r="120" spans="10:15" x14ac:dyDescent="0.65">
      <c r="J120" s="32"/>
      <c r="K120" t="s">
        <v>94</v>
      </c>
      <c r="O120" t="s">
        <v>253</v>
      </c>
    </row>
    <row r="121" spans="10:15" x14ac:dyDescent="0.65">
      <c r="J121" s="32"/>
      <c r="K121" t="s">
        <v>95</v>
      </c>
      <c r="O121" t="s">
        <v>254</v>
      </c>
    </row>
    <row r="122" spans="10:15" x14ac:dyDescent="0.65">
      <c r="J122" s="32"/>
      <c r="O122" t="s">
        <v>442</v>
      </c>
    </row>
    <row r="123" spans="10:15" x14ac:dyDescent="0.65">
      <c r="J123" s="32"/>
      <c r="O123" t="s">
        <v>443</v>
      </c>
    </row>
    <row r="124" spans="10:15" x14ac:dyDescent="0.65">
      <c r="J124" s="32"/>
      <c r="O124" t="s">
        <v>444</v>
      </c>
    </row>
    <row r="125" spans="10:15" x14ac:dyDescent="0.65">
      <c r="J125" s="32"/>
      <c r="O125" t="s">
        <v>445</v>
      </c>
    </row>
    <row r="126" spans="10:15" x14ac:dyDescent="0.65">
      <c r="J126" s="32"/>
      <c r="O126" t="s">
        <v>139</v>
      </c>
    </row>
    <row r="127" spans="10:15" x14ac:dyDescent="0.65">
      <c r="J127" s="32"/>
      <c r="O127" t="s">
        <v>140</v>
      </c>
    </row>
    <row r="128" spans="10:15" x14ac:dyDescent="0.65">
      <c r="J128" s="32"/>
      <c r="O128" t="s">
        <v>255</v>
      </c>
    </row>
    <row r="129" spans="10:15" x14ac:dyDescent="0.65">
      <c r="J129" s="32"/>
      <c r="O129" t="s">
        <v>256</v>
      </c>
    </row>
    <row r="130" spans="10:15" x14ac:dyDescent="0.65">
      <c r="J130" s="32"/>
      <c r="O130" t="s">
        <v>446</v>
      </c>
    </row>
    <row r="131" spans="10:15" x14ac:dyDescent="0.65">
      <c r="J131" s="32"/>
      <c r="O131" t="s">
        <v>447</v>
      </c>
    </row>
    <row r="132" spans="10:15" x14ac:dyDescent="0.65">
      <c r="J132" s="32"/>
      <c r="O132" t="s">
        <v>448</v>
      </c>
    </row>
    <row r="133" spans="10:15" x14ac:dyDescent="0.65">
      <c r="J133" s="32"/>
      <c r="O133" t="s">
        <v>257</v>
      </c>
    </row>
    <row r="134" spans="10:15" x14ac:dyDescent="0.65">
      <c r="J134" s="32"/>
      <c r="O134" t="s">
        <v>258</v>
      </c>
    </row>
    <row r="135" spans="10:15" x14ac:dyDescent="0.65">
      <c r="J135" s="32"/>
      <c r="O135" t="s">
        <v>259</v>
      </c>
    </row>
    <row r="136" spans="10:15" x14ac:dyDescent="0.65">
      <c r="J136" s="32"/>
      <c r="O136" t="s">
        <v>260</v>
      </c>
    </row>
    <row r="137" spans="10:15" x14ac:dyDescent="0.65">
      <c r="J137" s="32"/>
      <c r="O137" t="s">
        <v>449</v>
      </c>
    </row>
    <row r="138" spans="10:15" x14ac:dyDescent="0.65">
      <c r="J138" s="32"/>
      <c r="O138" t="s">
        <v>261</v>
      </c>
    </row>
    <row r="139" spans="10:15" x14ac:dyDescent="0.65">
      <c r="J139" s="32"/>
      <c r="O139" t="s">
        <v>450</v>
      </c>
    </row>
    <row r="140" spans="10:15" x14ac:dyDescent="0.65">
      <c r="J140" s="32"/>
      <c r="O140" t="s">
        <v>262</v>
      </c>
    </row>
    <row r="141" spans="10:15" x14ac:dyDescent="0.65">
      <c r="J141" s="32"/>
      <c r="O141" t="s">
        <v>451</v>
      </c>
    </row>
    <row r="142" spans="10:15" x14ac:dyDescent="0.65">
      <c r="J142" s="32"/>
      <c r="O142" t="s">
        <v>263</v>
      </c>
    </row>
    <row r="143" spans="10:15" x14ac:dyDescent="0.65">
      <c r="J143" s="32"/>
      <c r="O143" t="s">
        <v>452</v>
      </c>
    </row>
    <row r="144" spans="10:15" x14ac:dyDescent="0.65">
      <c r="J144" s="32"/>
      <c r="O144" t="s">
        <v>453</v>
      </c>
    </row>
    <row r="145" spans="10:15" x14ac:dyDescent="0.65">
      <c r="J145" s="32"/>
      <c r="O145" t="s">
        <v>264</v>
      </c>
    </row>
    <row r="146" spans="10:15" x14ac:dyDescent="0.65">
      <c r="J146" s="32"/>
      <c r="O146" t="s">
        <v>265</v>
      </c>
    </row>
    <row r="147" spans="10:15" x14ac:dyDescent="0.65">
      <c r="J147" s="32"/>
      <c r="O147" t="s">
        <v>266</v>
      </c>
    </row>
    <row r="148" spans="10:15" x14ac:dyDescent="0.65">
      <c r="J148" s="32"/>
      <c r="O148" t="s">
        <v>454</v>
      </c>
    </row>
    <row r="149" spans="10:15" x14ac:dyDescent="0.65">
      <c r="J149" s="32"/>
      <c r="O149" t="s">
        <v>267</v>
      </c>
    </row>
    <row r="150" spans="10:15" x14ac:dyDescent="0.65">
      <c r="J150" s="32"/>
      <c r="O150" t="s">
        <v>455</v>
      </c>
    </row>
    <row r="151" spans="10:15" x14ac:dyDescent="0.65">
      <c r="J151" s="32"/>
      <c r="O151" t="s">
        <v>162</v>
      </c>
    </row>
    <row r="152" spans="10:15" x14ac:dyDescent="0.65">
      <c r="J152" s="32"/>
      <c r="O152" t="s">
        <v>268</v>
      </c>
    </row>
    <row r="153" spans="10:15" x14ac:dyDescent="0.65">
      <c r="J153" s="32"/>
      <c r="O153" t="s">
        <v>269</v>
      </c>
    </row>
    <row r="154" spans="10:15" x14ac:dyDescent="0.65">
      <c r="J154" s="32"/>
      <c r="O154" t="s">
        <v>456</v>
      </c>
    </row>
    <row r="155" spans="10:15" x14ac:dyDescent="0.65">
      <c r="J155" s="32"/>
      <c r="O155" t="s">
        <v>457</v>
      </c>
    </row>
    <row r="156" spans="10:15" x14ac:dyDescent="0.65">
      <c r="J156" s="32"/>
      <c r="O156" t="s">
        <v>270</v>
      </c>
    </row>
    <row r="157" spans="10:15" x14ac:dyDescent="0.65">
      <c r="J157" s="32"/>
      <c r="O157" t="s">
        <v>271</v>
      </c>
    </row>
    <row r="158" spans="10:15" x14ac:dyDescent="0.65">
      <c r="J158" s="32"/>
      <c r="O158" t="s">
        <v>273</v>
      </c>
    </row>
    <row r="159" spans="10:15" x14ac:dyDescent="0.65">
      <c r="J159" s="32"/>
      <c r="O159" t="s">
        <v>274</v>
      </c>
    </row>
    <row r="160" spans="10:15" x14ac:dyDescent="0.65">
      <c r="J160" s="32"/>
      <c r="O160" t="s">
        <v>458</v>
      </c>
    </row>
    <row r="161" spans="10:15" x14ac:dyDescent="0.65">
      <c r="J161" s="32"/>
      <c r="O161" t="s">
        <v>459</v>
      </c>
    </row>
    <row r="162" spans="10:15" x14ac:dyDescent="0.65">
      <c r="J162" s="32"/>
      <c r="O162" t="s">
        <v>275</v>
      </c>
    </row>
    <row r="163" spans="10:15" x14ac:dyDescent="0.65">
      <c r="J163" s="32"/>
      <c r="O163" t="s">
        <v>276</v>
      </c>
    </row>
    <row r="164" spans="10:15" x14ac:dyDescent="0.65">
      <c r="J164" s="32"/>
      <c r="O164" t="s">
        <v>277</v>
      </c>
    </row>
    <row r="165" spans="10:15" x14ac:dyDescent="0.65">
      <c r="J165" s="32"/>
      <c r="O165" t="s">
        <v>278</v>
      </c>
    </row>
    <row r="166" spans="10:15" x14ac:dyDescent="0.65">
      <c r="J166" s="32"/>
      <c r="O166" t="s">
        <v>279</v>
      </c>
    </row>
    <row r="167" spans="10:15" x14ac:dyDescent="0.65">
      <c r="J167" s="32"/>
      <c r="O167" t="s">
        <v>460</v>
      </c>
    </row>
    <row r="168" spans="10:15" x14ac:dyDescent="0.65">
      <c r="J168" s="32"/>
      <c r="O168" t="s">
        <v>280</v>
      </c>
    </row>
    <row r="169" spans="10:15" x14ac:dyDescent="0.65">
      <c r="J169" s="32"/>
      <c r="O169" t="s">
        <v>281</v>
      </c>
    </row>
    <row r="170" spans="10:15" x14ac:dyDescent="0.65">
      <c r="J170" s="32"/>
      <c r="O170" t="s">
        <v>282</v>
      </c>
    </row>
    <row r="171" spans="10:15" x14ac:dyDescent="0.65">
      <c r="J171" s="32"/>
      <c r="O171" t="s">
        <v>283</v>
      </c>
    </row>
    <row r="172" spans="10:15" x14ac:dyDescent="0.65">
      <c r="J172" s="32"/>
      <c r="O172" t="s">
        <v>284</v>
      </c>
    </row>
    <row r="173" spans="10:15" x14ac:dyDescent="0.65">
      <c r="J173" s="32"/>
      <c r="O173" t="s">
        <v>461</v>
      </c>
    </row>
    <row r="174" spans="10:15" x14ac:dyDescent="0.65">
      <c r="J174" s="32"/>
      <c r="O174" t="s">
        <v>462</v>
      </c>
    </row>
    <row r="175" spans="10:15" x14ac:dyDescent="0.65">
      <c r="J175" s="32"/>
      <c r="O175" t="s">
        <v>285</v>
      </c>
    </row>
    <row r="176" spans="10:15" x14ac:dyDescent="0.65">
      <c r="J176" s="32"/>
      <c r="O176" t="s">
        <v>463</v>
      </c>
    </row>
    <row r="177" spans="10:15" x14ac:dyDescent="0.65">
      <c r="J177" s="32"/>
      <c r="O177" t="s">
        <v>145</v>
      </c>
    </row>
    <row r="178" spans="10:15" x14ac:dyDescent="0.65">
      <c r="J178" s="32"/>
      <c r="O178" t="s">
        <v>286</v>
      </c>
    </row>
    <row r="179" spans="10:15" x14ac:dyDescent="0.65">
      <c r="J179" s="32"/>
      <c r="O179" t="s">
        <v>141</v>
      </c>
    </row>
    <row r="180" spans="10:15" x14ac:dyDescent="0.65">
      <c r="J180" s="32"/>
      <c r="O180" t="s">
        <v>287</v>
      </c>
    </row>
    <row r="181" spans="10:15" x14ac:dyDescent="0.65">
      <c r="J181" s="32"/>
      <c r="O181" t="s">
        <v>288</v>
      </c>
    </row>
    <row r="182" spans="10:15" x14ac:dyDescent="0.65">
      <c r="J182" s="32"/>
      <c r="O182" t="s">
        <v>142</v>
      </c>
    </row>
    <row r="183" spans="10:15" x14ac:dyDescent="0.65">
      <c r="J183" s="32"/>
      <c r="O183" t="s">
        <v>144</v>
      </c>
    </row>
    <row r="184" spans="10:15" x14ac:dyDescent="0.65">
      <c r="J184" s="32"/>
      <c r="O184" t="s">
        <v>289</v>
      </c>
    </row>
    <row r="185" spans="10:15" x14ac:dyDescent="0.65">
      <c r="J185" s="32"/>
      <c r="O185" t="s">
        <v>290</v>
      </c>
    </row>
    <row r="186" spans="10:15" x14ac:dyDescent="0.65">
      <c r="J186" s="32"/>
      <c r="O186" t="s">
        <v>464</v>
      </c>
    </row>
    <row r="187" spans="10:15" x14ac:dyDescent="0.65">
      <c r="J187" s="32"/>
      <c r="O187" t="s">
        <v>292</v>
      </c>
    </row>
    <row r="188" spans="10:15" x14ac:dyDescent="0.65">
      <c r="J188" s="32"/>
      <c r="O188" t="s">
        <v>291</v>
      </c>
    </row>
    <row r="189" spans="10:15" x14ac:dyDescent="0.65">
      <c r="J189" s="32"/>
      <c r="O189" t="s">
        <v>293</v>
      </c>
    </row>
    <row r="190" spans="10:15" x14ac:dyDescent="0.65">
      <c r="J190" s="32"/>
      <c r="O190" t="s">
        <v>294</v>
      </c>
    </row>
    <row r="191" spans="10:15" x14ac:dyDescent="0.65">
      <c r="J191" s="32"/>
      <c r="O191" t="s">
        <v>295</v>
      </c>
    </row>
    <row r="192" spans="10:15" x14ac:dyDescent="0.65">
      <c r="J192" s="32"/>
      <c r="O192" t="s">
        <v>296</v>
      </c>
    </row>
    <row r="193" spans="10:15" x14ac:dyDescent="0.65">
      <c r="J193" s="32"/>
      <c r="O193" t="s">
        <v>297</v>
      </c>
    </row>
    <row r="194" spans="10:15" x14ac:dyDescent="0.65">
      <c r="J194" s="32"/>
      <c r="O194" t="s">
        <v>465</v>
      </c>
    </row>
    <row r="195" spans="10:15" x14ac:dyDescent="0.65">
      <c r="J195" s="32"/>
      <c r="O195" t="s">
        <v>298</v>
      </c>
    </row>
    <row r="196" spans="10:15" x14ac:dyDescent="0.65">
      <c r="J196" s="32"/>
      <c r="O196" t="s">
        <v>299</v>
      </c>
    </row>
    <row r="197" spans="10:15" x14ac:dyDescent="0.65">
      <c r="J197" s="32"/>
      <c r="O197" t="s">
        <v>300</v>
      </c>
    </row>
    <row r="198" spans="10:15" x14ac:dyDescent="0.65">
      <c r="J198" s="32"/>
      <c r="O198" t="s">
        <v>301</v>
      </c>
    </row>
    <row r="199" spans="10:15" x14ac:dyDescent="0.65">
      <c r="J199" s="32"/>
      <c r="O199" t="s">
        <v>302</v>
      </c>
    </row>
    <row r="200" spans="10:15" x14ac:dyDescent="0.65">
      <c r="J200" s="32"/>
      <c r="O200" t="s">
        <v>466</v>
      </c>
    </row>
    <row r="201" spans="10:15" x14ac:dyDescent="0.65">
      <c r="J201" s="32"/>
      <c r="O201" t="s">
        <v>467</v>
      </c>
    </row>
    <row r="202" spans="10:15" x14ac:dyDescent="0.65">
      <c r="J202" s="32"/>
      <c r="O202" t="s">
        <v>303</v>
      </c>
    </row>
    <row r="203" spans="10:15" x14ac:dyDescent="0.65">
      <c r="J203" s="32"/>
      <c r="O203" t="s">
        <v>468</v>
      </c>
    </row>
    <row r="204" spans="10:15" x14ac:dyDescent="0.65">
      <c r="J204" s="32"/>
      <c r="O204" t="s">
        <v>304</v>
      </c>
    </row>
    <row r="205" spans="10:15" x14ac:dyDescent="0.65">
      <c r="J205" s="32"/>
      <c r="O205" t="s">
        <v>305</v>
      </c>
    </row>
    <row r="206" spans="10:15" x14ac:dyDescent="0.65">
      <c r="J206" s="32"/>
      <c r="O206" t="s">
        <v>469</v>
      </c>
    </row>
    <row r="207" spans="10:15" x14ac:dyDescent="0.65">
      <c r="J207" s="32"/>
      <c r="O207" t="s">
        <v>470</v>
      </c>
    </row>
    <row r="208" spans="10:15" x14ac:dyDescent="0.65">
      <c r="J208" s="32"/>
      <c r="O208" t="s">
        <v>306</v>
      </c>
    </row>
    <row r="209" spans="10:15" x14ac:dyDescent="0.65">
      <c r="J209" s="32"/>
      <c r="O209" t="s">
        <v>471</v>
      </c>
    </row>
    <row r="210" spans="10:15" x14ac:dyDescent="0.65">
      <c r="J210" s="32"/>
      <c r="O210" t="s">
        <v>307</v>
      </c>
    </row>
    <row r="211" spans="10:15" x14ac:dyDescent="0.65">
      <c r="J211" s="32"/>
      <c r="K211" s="32"/>
      <c r="L211" s="32"/>
      <c r="M211" s="32"/>
      <c r="N211" s="32"/>
      <c r="O211" s="32"/>
    </row>
    <row r="212" spans="10:15" x14ac:dyDescent="0.65">
      <c r="J212" s="32"/>
      <c r="K212" s="32"/>
      <c r="L212" s="32"/>
      <c r="M212" s="32"/>
      <c r="N212" s="32"/>
      <c r="O212" s="32"/>
    </row>
    <row r="213" spans="10:15" x14ac:dyDescent="0.65">
      <c r="J213" s="32"/>
      <c r="K213" s="32"/>
      <c r="L213" s="32"/>
      <c r="M213" s="32"/>
      <c r="N213" s="32"/>
      <c r="O213" s="32"/>
    </row>
    <row r="214" spans="10:15" x14ac:dyDescent="0.65">
      <c r="J214" s="32"/>
      <c r="K214" s="32"/>
      <c r="L214" s="32"/>
      <c r="M214" s="32"/>
      <c r="N214" s="32"/>
      <c r="O214" s="32"/>
    </row>
    <row r="215" spans="10:15" x14ac:dyDescent="0.65">
      <c r="J215" s="32"/>
      <c r="K215" s="32"/>
      <c r="L215" s="32"/>
      <c r="M215" s="32"/>
      <c r="N215" s="32"/>
      <c r="O215" s="32"/>
    </row>
    <row r="216" spans="10:15" x14ac:dyDescent="0.65">
      <c r="J216" s="32"/>
      <c r="K216" s="32"/>
      <c r="L216" s="32"/>
      <c r="M216" s="32"/>
      <c r="N216" s="32"/>
      <c r="O216" s="32"/>
    </row>
    <row r="217" spans="10:15" x14ac:dyDescent="0.65">
      <c r="J217" s="32"/>
      <c r="K217" s="32"/>
      <c r="L217" s="32"/>
      <c r="M217" s="32"/>
      <c r="N217" s="32"/>
      <c r="O217" s="32"/>
    </row>
    <row r="218" spans="10:15" x14ac:dyDescent="0.65">
      <c r="J218" s="32"/>
      <c r="K218" s="32"/>
      <c r="L218" s="32"/>
      <c r="M218" s="32"/>
      <c r="N218" s="32"/>
      <c r="O218" s="32"/>
    </row>
    <row r="219" spans="10:15" x14ac:dyDescent="0.65">
      <c r="J219" s="32"/>
      <c r="K219" s="32"/>
      <c r="L219" s="32"/>
      <c r="M219" s="32"/>
      <c r="N219" s="32"/>
      <c r="O219" s="32"/>
    </row>
    <row r="220" spans="10:15" x14ac:dyDescent="0.65">
      <c r="J220" s="32"/>
      <c r="K220" s="32"/>
      <c r="L220" s="32"/>
      <c r="M220" s="32"/>
      <c r="N220" s="32"/>
      <c r="O220" s="32"/>
    </row>
    <row r="221" spans="10:15" x14ac:dyDescent="0.65">
      <c r="J221" s="32"/>
      <c r="K221" s="32"/>
      <c r="L221" s="32"/>
      <c r="M221" s="32"/>
      <c r="N221" s="32"/>
      <c r="O221" s="32"/>
    </row>
    <row r="222" spans="10:15" x14ac:dyDescent="0.65">
      <c r="J222" s="32"/>
      <c r="K222" s="32"/>
      <c r="L222" s="32"/>
      <c r="M222" s="32"/>
      <c r="N222" s="32"/>
      <c r="O222" s="32"/>
    </row>
    <row r="223" spans="10:15" x14ac:dyDescent="0.65">
      <c r="J223" s="32"/>
      <c r="K223" s="32"/>
      <c r="L223" s="32"/>
      <c r="M223" s="32"/>
      <c r="N223" s="32"/>
      <c r="O223" s="32"/>
    </row>
    <row r="224" spans="10:15" x14ac:dyDescent="0.65">
      <c r="J224" s="32"/>
      <c r="K224" s="32"/>
      <c r="L224" s="32"/>
      <c r="M224" s="32"/>
      <c r="N224" s="32"/>
      <c r="O224" s="32"/>
    </row>
    <row r="225" spans="10:15" x14ac:dyDescent="0.65">
      <c r="J225" s="32"/>
      <c r="K225" s="32"/>
      <c r="L225" s="32"/>
      <c r="M225" s="32"/>
      <c r="N225" s="32"/>
      <c r="O225" s="32"/>
    </row>
    <row r="226" spans="10:15" x14ac:dyDescent="0.65">
      <c r="J226" s="32"/>
      <c r="K226" s="32"/>
      <c r="L226" s="32"/>
      <c r="M226" s="32"/>
      <c r="N226" s="32"/>
      <c r="O226" s="32"/>
    </row>
    <row r="227" spans="10:15" x14ac:dyDescent="0.65">
      <c r="J227" s="32"/>
      <c r="K227" s="32"/>
      <c r="L227" s="32"/>
      <c r="M227" s="32"/>
      <c r="N227" s="32"/>
      <c r="O227" s="32"/>
    </row>
    <row r="228" spans="10:15" x14ac:dyDescent="0.65">
      <c r="J228" s="32"/>
      <c r="K228" s="32"/>
      <c r="L228" s="32"/>
      <c r="M228" s="32"/>
      <c r="N228" s="32"/>
      <c r="O228" s="32"/>
    </row>
    <row r="229" spans="10:15" x14ac:dyDescent="0.65">
      <c r="J229" s="32"/>
      <c r="K229" s="32"/>
      <c r="L229" s="32"/>
      <c r="M229" s="32"/>
      <c r="N229" s="32"/>
      <c r="O229" s="32"/>
    </row>
    <row r="230" spans="10:15" x14ac:dyDescent="0.65">
      <c r="J230" s="32"/>
      <c r="K230" s="32"/>
      <c r="L230" s="32"/>
      <c r="M230" s="32"/>
      <c r="N230" s="32"/>
      <c r="O230" s="32"/>
    </row>
    <row r="231" spans="10:15" x14ac:dyDescent="0.65">
      <c r="J231" s="32"/>
      <c r="K231" s="32"/>
      <c r="L231" s="32"/>
      <c r="M231" s="32"/>
      <c r="N231" s="32"/>
      <c r="O231" s="32"/>
    </row>
    <row r="232" spans="10:15" x14ac:dyDescent="0.65">
      <c r="J232" s="32"/>
      <c r="K232" s="32"/>
      <c r="L232" s="32"/>
      <c r="M232" s="32"/>
      <c r="N232" s="32"/>
      <c r="O232" s="32"/>
    </row>
    <row r="233" spans="10:15" x14ac:dyDescent="0.65">
      <c r="J233" s="32"/>
      <c r="K233" s="32"/>
      <c r="L233" s="32"/>
      <c r="M233" s="32"/>
      <c r="N233" s="32"/>
      <c r="O233" s="32"/>
    </row>
    <row r="234" spans="10:15" x14ac:dyDescent="0.65">
      <c r="J234" s="32"/>
      <c r="K234" s="32"/>
      <c r="L234" s="32"/>
      <c r="M234" s="32"/>
      <c r="N234" s="32"/>
      <c r="O234" s="32"/>
    </row>
    <row r="235" spans="10:15" x14ac:dyDescent="0.65">
      <c r="J235" s="32"/>
      <c r="K235" s="32"/>
      <c r="L235" s="32"/>
      <c r="M235" s="32"/>
      <c r="N235" s="32"/>
      <c r="O235" s="32"/>
    </row>
    <row r="236" spans="10:15" x14ac:dyDescent="0.65">
      <c r="J236" s="32"/>
      <c r="K236" s="32"/>
      <c r="L236" s="32"/>
      <c r="M236" s="32"/>
      <c r="N236" s="32"/>
      <c r="O236" s="32"/>
    </row>
    <row r="237" spans="10:15" x14ac:dyDescent="0.65">
      <c r="J237" s="32"/>
      <c r="K237" s="32"/>
      <c r="L237" s="32"/>
      <c r="M237" s="32"/>
      <c r="N237" s="32"/>
      <c r="O237" s="32"/>
    </row>
    <row r="238" spans="10:15" x14ac:dyDescent="0.65">
      <c r="J238" s="32"/>
      <c r="K238" s="32"/>
      <c r="L238" s="32"/>
      <c r="M238" s="32"/>
      <c r="N238" s="32"/>
      <c r="O238" s="32"/>
    </row>
    <row r="239" spans="10:15" x14ac:dyDescent="0.65">
      <c r="J239" s="32"/>
      <c r="K239" s="32"/>
      <c r="L239" s="32"/>
      <c r="M239" s="32"/>
      <c r="N239" s="32"/>
      <c r="O239" s="32"/>
    </row>
    <row r="240" spans="10:15" x14ac:dyDescent="0.65">
      <c r="J240" s="32"/>
      <c r="K240" s="32"/>
      <c r="L240" s="32"/>
      <c r="M240" s="32"/>
      <c r="N240" s="32"/>
      <c r="O240" s="32"/>
    </row>
    <row r="241" spans="10:15" x14ac:dyDescent="0.65">
      <c r="J241" s="32"/>
      <c r="K241" s="32"/>
      <c r="L241" s="32"/>
      <c r="M241" s="32"/>
      <c r="N241" s="32"/>
      <c r="O241" s="32"/>
    </row>
    <row r="242" spans="10:15" x14ac:dyDescent="0.65">
      <c r="J242" s="32"/>
      <c r="K242" s="32"/>
      <c r="L242" s="32"/>
      <c r="M242" s="32"/>
      <c r="N242" s="32"/>
      <c r="O242" s="32"/>
    </row>
    <row r="243" spans="10:15" x14ac:dyDescent="0.65">
      <c r="J243" s="32"/>
      <c r="K243" s="32"/>
      <c r="L243" s="32"/>
      <c r="M243" s="32"/>
      <c r="N243" s="32"/>
      <c r="O243" s="32"/>
    </row>
    <row r="244" spans="10:15" x14ac:dyDescent="0.65">
      <c r="J244" s="32"/>
      <c r="K244" s="32"/>
      <c r="L244" s="32"/>
      <c r="M244" s="32"/>
      <c r="N244" s="32"/>
      <c r="O244" s="32"/>
    </row>
    <row r="245" spans="10:15" x14ac:dyDescent="0.65">
      <c r="J245" s="32"/>
      <c r="K245" s="32"/>
      <c r="L245" s="32"/>
      <c r="M245" s="32"/>
      <c r="N245" s="32"/>
      <c r="O245" s="32"/>
    </row>
    <row r="246" spans="10:15" x14ac:dyDescent="0.65">
      <c r="J246" s="32"/>
      <c r="K246" s="32"/>
      <c r="L246" s="32"/>
      <c r="M246" s="32"/>
      <c r="N246" s="32"/>
      <c r="O246" s="32"/>
    </row>
    <row r="247" spans="10:15" x14ac:dyDescent="0.65">
      <c r="J247" s="32"/>
      <c r="K247" s="32"/>
      <c r="L247" s="32"/>
      <c r="M247" s="32"/>
      <c r="N247" s="32"/>
      <c r="O247" s="32"/>
    </row>
    <row r="248" spans="10:15" x14ac:dyDescent="0.65">
      <c r="J248" s="32"/>
      <c r="K248" s="32"/>
      <c r="L248" s="32"/>
      <c r="M248" s="32"/>
      <c r="N248" s="32"/>
      <c r="O248" s="32"/>
    </row>
    <row r="249" spans="10:15" x14ac:dyDescent="0.65">
      <c r="J249" s="32"/>
      <c r="K249" s="32"/>
      <c r="L249" s="32"/>
      <c r="M249" s="32"/>
      <c r="N249" s="32"/>
      <c r="O249" s="32"/>
    </row>
    <row r="250" spans="10:15" x14ac:dyDescent="0.65">
      <c r="J250" s="32"/>
      <c r="K250" s="32"/>
      <c r="L250" s="32"/>
      <c r="M250" s="32"/>
      <c r="N250" s="32"/>
      <c r="O250" s="32"/>
    </row>
    <row r="251" spans="10:15" x14ac:dyDescent="0.65">
      <c r="J251" s="32"/>
      <c r="K251" s="32"/>
      <c r="L251" s="32"/>
      <c r="M251" s="32"/>
      <c r="N251" s="32"/>
      <c r="O251" s="32"/>
    </row>
    <row r="252" spans="10:15" x14ac:dyDescent="0.65">
      <c r="J252" s="32"/>
      <c r="K252" s="32"/>
      <c r="L252" s="32"/>
      <c r="M252" s="32"/>
      <c r="N252" s="32"/>
      <c r="O252" s="32"/>
    </row>
    <row r="253" spans="10:15" x14ac:dyDescent="0.65">
      <c r="J253" s="32"/>
      <c r="K253" s="32"/>
      <c r="L253" s="32"/>
      <c r="M253" s="32"/>
      <c r="N253" s="32"/>
      <c r="O253" s="32"/>
    </row>
    <row r="254" spans="10:15" x14ac:dyDescent="0.65">
      <c r="J254" s="32"/>
      <c r="K254" s="32"/>
      <c r="L254" s="32"/>
      <c r="M254" s="32"/>
      <c r="N254" s="32"/>
      <c r="O254" s="32"/>
    </row>
    <row r="255" spans="10:15" x14ac:dyDescent="0.65">
      <c r="J255" s="32"/>
      <c r="K255" s="32"/>
      <c r="L255" s="32"/>
      <c r="M255" s="32"/>
      <c r="N255" s="32"/>
      <c r="O255" s="32"/>
    </row>
    <row r="256" spans="10:15" x14ac:dyDescent="0.65">
      <c r="J256" s="32"/>
      <c r="K256" s="32"/>
      <c r="L256" s="32"/>
      <c r="M256" s="32"/>
      <c r="N256" s="32"/>
      <c r="O256" s="32"/>
    </row>
    <row r="257" spans="10:15" x14ac:dyDescent="0.65">
      <c r="J257" s="32"/>
      <c r="K257" s="32"/>
      <c r="L257" s="32"/>
      <c r="M257" s="32"/>
      <c r="N257" s="32"/>
      <c r="O257" s="32"/>
    </row>
    <row r="258" spans="10:15" x14ac:dyDescent="0.65">
      <c r="J258" s="32"/>
      <c r="K258" s="32"/>
      <c r="L258" s="32"/>
      <c r="M258" s="32"/>
      <c r="N258" s="32"/>
      <c r="O258" s="32"/>
    </row>
    <row r="259" spans="10:15" x14ac:dyDescent="0.65">
      <c r="J259" s="32"/>
      <c r="K259" s="32"/>
      <c r="L259" s="32"/>
      <c r="M259" s="32"/>
      <c r="N259" s="32"/>
      <c r="O259" s="32"/>
    </row>
    <row r="260" spans="10:15" x14ac:dyDescent="0.65">
      <c r="J260" s="32"/>
      <c r="K260" s="32"/>
      <c r="L260" s="32"/>
      <c r="M260" s="32"/>
      <c r="N260" s="32"/>
      <c r="O260" s="32"/>
    </row>
    <row r="261" spans="10:15" x14ac:dyDescent="0.65">
      <c r="J261" s="32"/>
      <c r="K261" s="32"/>
      <c r="L261" s="32"/>
      <c r="M261" s="32"/>
      <c r="N261" s="32"/>
      <c r="O261" s="32"/>
    </row>
    <row r="262" spans="10:15" x14ac:dyDescent="0.65">
      <c r="J262" s="32"/>
      <c r="K262" s="32"/>
      <c r="L262" s="32"/>
      <c r="M262" s="32"/>
      <c r="N262" s="32"/>
      <c r="O262" s="32"/>
    </row>
    <row r="263" spans="10:15" x14ac:dyDescent="0.65">
      <c r="J263" s="32"/>
      <c r="K263" s="32"/>
      <c r="L263" s="32"/>
      <c r="M263" s="32"/>
      <c r="N263" s="32"/>
      <c r="O263" s="32"/>
    </row>
    <row r="264" spans="10:15" x14ac:dyDescent="0.65">
      <c r="J264" s="32"/>
      <c r="K264" s="32"/>
      <c r="L264" s="32"/>
      <c r="M264" s="32"/>
      <c r="N264" s="32"/>
      <c r="O264" s="32"/>
    </row>
    <row r="265" spans="10:15" x14ac:dyDescent="0.65">
      <c r="J265" s="32"/>
      <c r="K265" s="32"/>
      <c r="L265" s="32"/>
      <c r="M265" s="32"/>
      <c r="N265" s="32"/>
      <c r="O265" s="32"/>
    </row>
    <row r="266" spans="10:15" x14ac:dyDescent="0.65">
      <c r="J266" s="32"/>
      <c r="K266" s="32"/>
      <c r="L266" s="32"/>
      <c r="M266" s="32"/>
      <c r="N266" s="32"/>
      <c r="O266" s="32"/>
    </row>
    <row r="267" spans="10:15" x14ac:dyDescent="0.65">
      <c r="J267" s="32"/>
      <c r="K267" s="32"/>
      <c r="L267" s="32"/>
      <c r="M267" s="32"/>
      <c r="N267" s="32"/>
      <c r="O267" s="32"/>
    </row>
    <row r="268" spans="10:15" x14ac:dyDescent="0.65">
      <c r="J268" s="32"/>
      <c r="K268" s="32"/>
      <c r="L268" s="32"/>
      <c r="M268" s="32"/>
      <c r="N268" s="32"/>
      <c r="O268" s="32"/>
    </row>
    <row r="269" spans="10:15" x14ac:dyDescent="0.65">
      <c r="J269" s="32"/>
      <c r="K269" s="32"/>
      <c r="L269" s="32"/>
      <c r="M269" s="32"/>
      <c r="N269" s="32"/>
      <c r="O269" s="32"/>
    </row>
    <row r="270" spans="10:15" x14ac:dyDescent="0.65">
      <c r="J270" s="32"/>
      <c r="K270" s="32"/>
      <c r="L270" s="32"/>
      <c r="M270" s="32"/>
      <c r="N270" s="32"/>
      <c r="O270" s="32"/>
    </row>
    <row r="271" spans="10:15" x14ac:dyDescent="0.65">
      <c r="J271" s="32"/>
      <c r="K271" s="32"/>
      <c r="L271" s="32"/>
      <c r="M271" s="32"/>
      <c r="N271" s="32"/>
      <c r="O271" s="32"/>
    </row>
    <row r="272" spans="10:15" x14ac:dyDescent="0.65">
      <c r="J272" s="32"/>
      <c r="K272" s="32"/>
      <c r="L272" s="32"/>
      <c r="M272" s="32"/>
      <c r="N272" s="32"/>
      <c r="O272" s="32"/>
    </row>
    <row r="273" spans="10:15" x14ac:dyDescent="0.65">
      <c r="J273" s="32"/>
      <c r="K273" s="32"/>
      <c r="L273" s="32"/>
      <c r="M273" s="32"/>
      <c r="N273" s="32"/>
      <c r="O273" s="32"/>
    </row>
    <row r="274" spans="10:15" x14ac:dyDescent="0.65">
      <c r="J274" s="32"/>
      <c r="K274" s="32"/>
      <c r="L274" s="32"/>
      <c r="M274" s="32"/>
      <c r="N274" s="32"/>
      <c r="O274" s="32"/>
    </row>
    <row r="275" spans="10:15" x14ac:dyDescent="0.65">
      <c r="J275" s="32"/>
      <c r="K275" s="32"/>
      <c r="L275" s="32"/>
      <c r="M275" s="32"/>
      <c r="N275" s="32"/>
      <c r="O275" s="32"/>
    </row>
    <row r="276" spans="10:15" x14ac:dyDescent="0.65">
      <c r="J276" s="32"/>
      <c r="K276" s="32"/>
      <c r="L276" s="32"/>
      <c r="M276" s="32"/>
      <c r="N276" s="32"/>
      <c r="O276" s="32"/>
    </row>
    <row r="277" spans="10:15" x14ac:dyDescent="0.65">
      <c r="J277" s="32"/>
      <c r="K277" s="32"/>
      <c r="L277" s="32"/>
      <c r="M277" s="32"/>
      <c r="N277" s="32"/>
      <c r="O277" s="32"/>
    </row>
    <row r="278" spans="10:15" x14ac:dyDescent="0.65">
      <c r="J278" s="32"/>
      <c r="K278" s="32"/>
      <c r="L278" s="32"/>
      <c r="M278" s="32"/>
      <c r="N278" s="32"/>
      <c r="O278" s="32"/>
    </row>
    <row r="279" spans="10:15" x14ac:dyDescent="0.65">
      <c r="J279" s="32"/>
      <c r="K279" s="32"/>
      <c r="L279" s="32"/>
      <c r="M279" s="32"/>
      <c r="N279" s="32"/>
      <c r="O279" s="32"/>
    </row>
    <row r="280" spans="10:15" x14ac:dyDescent="0.65">
      <c r="J280" s="32"/>
      <c r="K280" s="32"/>
      <c r="L280" s="32"/>
      <c r="M280" s="32"/>
      <c r="N280" s="32"/>
      <c r="O280" s="32"/>
    </row>
    <row r="281" spans="10:15" x14ac:dyDescent="0.65">
      <c r="J281" s="32"/>
      <c r="K281" s="32"/>
      <c r="L281" s="32"/>
      <c r="M281" s="32"/>
      <c r="N281" s="32"/>
      <c r="O281" s="32"/>
    </row>
    <row r="282" spans="10:15" x14ac:dyDescent="0.65">
      <c r="J282" s="32"/>
      <c r="K282" s="32"/>
      <c r="L282" s="32"/>
      <c r="M282" s="32"/>
      <c r="N282" s="32"/>
      <c r="O282" s="32"/>
    </row>
    <row r="283" spans="10:15" x14ac:dyDescent="0.65">
      <c r="J283" s="32"/>
      <c r="K283" s="32"/>
      <c r="L283" s="32"/>
      <c r="M283" s="32"/>
      <c r="N283" s="32"/>
      <c r="O283" s="32"/>
    </row>
    <row r="284" spans="10:15" x14ac:dyDescent="0.65">
      <c r="J284" s="32"/>
      <c r="K284" s="32"/>
      <c r="L284" s="32"/>
      <c r="M284" s="32"/>
      <c r="N284" s="32"/>
      <c r="O284" s="32"/>
    </row>
    <row r="285" spans="10:15" x14ac:dyDescent="0.65">
      <c r="J285" s="32"/>
      <c r="K285" s="32"/>
      <c r="L285" s="32"/>
      <c r="M285" s="32"/>
      <c r="N285" s="32"/>
      <c r="O285" s="32"/>
    </row>
    <row r="286" spans="10:15" x14ac:dyDescent="0.65">
      <c r="J286" s="32"/>
      <c r="K286" s="32"/>
      <c r="L286" s="32"/>
      <c r="M286" s="32"/>
      <c r="N286" s="32"/>
      <c r="O286" s="32"/>
    </row>
    <row r="287" spans="10:15" x14ac:dyDescent="0.65">
      <c r="J287" s="32"/>
      <c r="K287" s="32"/>
      <c r="L287" s="32"/>
      <c r="M287" s="32"/>
      <c r="N287" s="32"/>
      <c r="O287" s="32"/>
    </row>
    <row r="288" spans="10:15" x14ac:dyDescent="0.65">
      <c r="J288" s="32"/>
      <c r="K288" s="32"/>
      <c r="L288" s="32"/>
      <c r="M288" s="32"/>
      <c r="N288" s="32"/>
      <c r="O288" s="32"/>
    </row>
    <row r="289" spans="10:15" x14ac:dyDescent="0.65">
      <c r="J289" s="32"/>
      <c r="K289" s="32"/>
      <c r="L289" s="32"/>
      <c r="M289" s="32"/>
      <c r="N289" s="32"/>
      <c r="O289" s="32"/>
    </row>
    <row r="290" spans="10:15" x14ac:dyDescent="0.65">
      <c r="J290" s="32"/>
      <c r="K290" s="32"/>
      <c r="L290" s="32"/>
      <c r="M290" s="32"/>
      <c r="N290" s="32"/>
      <c r="O290" s="32"/>
    </row>
    <row r="291" spans="10:15" x14ac:dyDescent="0.65">
      <c r="J291" s="32"/>
      <c r="K291" s="32"/>
      <c r="L291" s="32"/>
      <c r="M291" s="32"/>
      <c r="N291" s="32"/>
      <c r="O291" s="32"/>
    </row>
    <row r="292" spans="10:15" x14ac:dyDescent="0.65">
      <c r="J292" s="32"/>
      <c r="K292" s="32"/>
      <c r="L292" s="32"/>
      <c r="M292" s="32"/>
      <c r="N292" s="32"/>
      <c r="O292" s="32"/>
    </row>
    <row r="293" spans="10:15" x14ac:dyDescent="0.65">
      <c r="J293" s="32"/>
      <c r="K293" s="32"/>
      <c r="L293" s="32"/>
      <c r="M293" s="32"/>
      <c r="N293" s="32"/>
      <c r="O293" s="32"/>
    </row>
    <row r="294" spans="10:15" x14ac:dyDescent="0.65">
      <c r="J294" s="32"/>
      <c r="K294" s="32"/>
      <c r="L294" s="32"/>
      <c r="M294" s="32"/>
      <c r="N294" s="32"/>
      <c r="O294" s="32"/>
    </row>
    <row r="295" spans="10:15" x14ac:dyDescent="0.65">
      <c r="J295" s="32"/>
      <c r="K295" s="32"/>
      <c r="L295" s="32"/>
      <c r="M295" s="32"/>
      <c r="N295" s="32"/>
      <c r="O295" s="32"/>
    </row>
    <row r="296" spans="10:15" x14ac:dyDescent="0.65">
      <c r="J296" s="32"/>
      <c r="K296" s="32"/>
      <c r="L296" s="32"/>
      <c r="M296" s="32"/>
      <c r="N296" s="32"/>
      <c r="O296" s="32"/>
    </row>
    <row r="297" spans="10:15" x14ac:dyDescent="0.65">
      <c r="J297" s="32"/>
      <c r="K297" s="32"/>
      <c r="L297" s="32"/>
      <c r="M297" s="32"/>
      <c r="N297" s="32"/>
      <c r="O297" s="32"/>
    </row>
    <row r="298" spans="10:15" x14ac:dyDescent="0.65">
      <c r="J298" s="32"/>
      <c r="K298" s="32"/>
      <c r="L298" s="32"/>
      <c r="M298" s="32"/>
      <c r="N298" s="32"/>
      <c r="O298" s="32"/>
    </row>
    <row r="299" spans="10:15" x14ac:dyDescent="0.65">
      <c r="J299" s="32"/>
      <c r="K299" s="32"/>
      <c r="L299" s="32"/>
      <c r="M299" s="32"/>
      <c r="N299" s="32"/>
      <c r="O299" s="32"/>
    </row>
    <row r="300" spans="10:15" x14ac:dyDescent="0.65">
      <c r="J300" s="32"/>
      <c r="K300" s="32"/>
      <c r="L300" s="32"/>
      <c r="M300" s="32"/>
      <c r="N300" s="32"/>
      <c r="O300" s="32"/>
    </row>
    <row r="301" spans="10:15" x14ac:dyDescent="0.65">
      <c r="J301" s="32"/>
      <c r="K301" s="32"/>
      <c r="L301" s="32"/>
      <c r="M301" s="32"/>
      <c r="N301" s="32"/>
      <c r="O301" s="32"/>
    </row>
    <row r="302" spans="10:15" x14ac:dyDescent="0.65">
      <c r="J302" s="32"/>
      <c r="K302" s="32"/>
      <c r="L302" s="32"/>
      <c r="M302" s="32"/>
      <c r="N302" s="32"/>
      <c r="O302" s="32"/>
    </row>
    <row r="303" spans="10:15" x14ac:dyDescent="0.65">
      <c r="J303" s="32"/>
      <c r="K303" s="32"/>
      <c r="L303" s="32"/>
      <c r="M303" s="32"/>
      <c r="N303" s="32"/>
      <c r="O303" s="32"/>
    </row>
    <row r="304" spans="10:15" x14ac:dyDescent="0.65">
      <c r="J304" s="32"/>
      <c r="K304" s="32"/>
      <c r="L304" s="32"/>
      <c r="M304" s="32"/>
      <c r="N304" s="32"/>
      <c r="O304" s="32"/>
    </row>
    <row r="305" spans="10:15" x14ac:dyDescent="0.65">
      <c r="J305" s="32"/>
      <c r="K305" s="32"/>
      <c r="L305" s="32"/>
      <c r="M305" s="32"/>
      <c r="N305" s="32"/>
      <c r="O305" s="32"/>
    </row>
  </sheetData>
  <sheetProtection formatCells="0" formatColumns="0" formatRows="0" sort="0" autoFilter="0"/>
  <conditionalFormatting sqref="E5">
    <cfRule type="expression" dxfId="1" priority="3">
      <formula>AND(#REF!="NO",#REF!="")</formula>
    </cfRule>
  </conditionalFormatting>
  <conditionalFormatting sqref="F5:F7">
    <cfRule type="expression" dxfId="0" priority="2">
      <formula>AND(#REF!="NO",#REF!="")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6E52E8008D564B8992AB073CF25EF4" ma:contentTypeVersion="9" ma:contentTypeDescription="Create a new document." ma:contentTypeScope="" ma:versionID="5e59a223870d1332d424ad782f8aafde">
  <xsd:schema xmlns:xsd="http://www.w3.org/2001/XMLSchema" xmlns:xs="http://www.w3.org/2001/XMLSchema" xmlns:p="http://schemas.microsoft.com/office/2006/metadata/properties" xmlns:ns3="ed28cfd6-81c7-43f7-acd5-f91561b7a70a" targetNamespace="http://schemas.microsoft.com/office/2006/metadata/properties" ma:root="true" ma:fieldsID="b55ba5ff8c97f3cb302ec65f021540fa" ns3:_="">
    <xsd:import namespace="ed28cfd6-81c7-43f7-acd5-f91561b7a7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8cfd6-81c7-43f7-acd5-f91561b7a7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05D93C-E008-4D5A-80E1-1BEB324B0D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28cfd6-81c7-43f7-acd5-f91561b7a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8C623F-F52A-4B50-B31C-1260B2DA74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1462D9-F950-4A2A-A621-C21ACEFA42D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ed28cfd6-81c7-43f7-acd5-f91561b7a70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21</vt:i4>
      </vt:variant>
    </vt:vector>
  </HeadingPairs>
  <TitlesOfParts>
    <vt:vector size="24" baseType="lpstr">
      <vt:lpstr>Quote_Summary</vt:lpstr>
      <vt:lpstr>Appendix_A</vt:lpstr>
      <vt:lpstr>Lookups</vt:lpstr>
      <vt:lpstr>Contractors</vt:lpstr>
      <vt:lpstr>CTerm</vt:lpstr>
      <vt:lpstr>Extensions</vt:lpstr>
      <vt:lpstr>Hardware1</vt:lpstr>
      <vt:lpstr>Hardware2</vt:lpstr>
      <vt:lpstr>OrderType</vt:lpstr>
      <vt:lpstr>Orgs1</vt:lpstr>
      <vt:lpstr>Orgs2</vt:lpstr>
      <vt:lpstr>Orgs3</vt:lpstr>
      <vt:lpstr>Orgs4</vt:lpstr>
      <vt:lpstr>Orgs5</vt:lpstr>
      <vt:lpstr>OrgType</vt:lpstr>
      <vt:lpstr>Panel</vt:lpstr>
      <vt:lpstr>PlanTypes</vt:lpstr>
      <vt:lpstr>ProdGrade</vt:lpstr>
      <vt:lpstr>ProdType</vt:lpstr>
      <vt:lpstr>PType</vt:lpstr>
      <vt:lpstr>PurchaseType</vt:lpstr>
      <vt:lpstr>RegionLoc</vt:lpstr>
      <vt:lpstr>Services</vt:lpstr>
      <vt:lpstr>Term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Finance</dc:creator>
  <cp:lastModifiedBy>Larkins, Robert</cp:lastModifiedBy>
  <cp:lastPrinted>2020-03-19T05:12:56Z</cp:lastPrinted>
  <dcterms:created xsi:type="dcterms:W3CDTF">2017-08-31T03:25:22Z</dcterms:created>
  <dcterms:modified xsi:type="dcterms:W3CDTF">2024-01-16T11:34:29Z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0x0101006A6E52E8008D564B8992AB073CF25EF4</vt:lpwstr>
  </property>
</Properties>
</file>