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codeName="ThisWorkbook"/>
  <mc:AlternateContent xmlns:mc="http://schemas.openxmlformats.org/markup-compatibility/2006">
    <mc:Choice Requires="x15">
      <x15ac:absPath xmlns:x15ac="http://schemas.microsoft.com/office/spreadsheetml/2010/11/ac" url="P:\CUA\10. CUAs Current\CUATEL2021 - Mobile Telecommunications\7 - TEL21 Contract Management\1 - Core Resources\Forms\"/>
    </mc:Choice>
  </mc:AlternateContent>
  <xr:revisionPtr revIDLastSave="0" documentId="13_ncr:1_{8EB0FFFB-D1BA-4788-A250-E5E6F59D2570}" xr6:coauthVersionLast="47" xr6:coauthVersionMax="47" xr10:uidLastSave="{00000000-0000-0000-0000-000000000000}"/>
  <workbookProtection workbookAlgorithmName="SHA-512" workbookHashValue="UqwiDSsqQSjuNxmGm2xLF2vYl/cJMlwPQz1mVdrKtE97XcuhBJT2VBfvrx/VBWVWvNHmuVy+jUZnWmpQGFoQaw==" workbookSaltValue="d2xiivCn3Vt0RTCx/ybUaQ==" workbookSpinCount="100000" lockStructure="1"/>
  <bookViews>
    <workbookView xWindow="-3840" yWindow="-14510" windowWidth="25820" windowHeight="14020" xr2:uid="{00000000-000D-0000-FFFF-FFFF00000000}"/>
  </bookViews>
  <sheets>
    <sheet name="Order_Summary" sheetId="6" r:id="rId1"/>
    <sheet name="1-Hardware" sheetId="16" r:id="rId2"/>
    <sheet name="2-Other" sheetId="17" r:id="rId3"/>
    <sheet name="Lookups" sheetId="13" state="hidden" r:id="rId4"/>
  </sheets>
  <externalReferences>
    <externalReference r:id="rId5"/>
    <externalReference r:id="rId6"/>
  </externalReferences>
  <definedNames>
    <definedName name="Contractors">Lookups!$C$1:$C$3</definedName>
    <definedName name="CTerm">Lookups!$M$1:$M$5</definedName>
    <definedName name="CTermOptions">Lookups!$U$1:$U$2</definedName>
    <definedName name="Extensions">Lookups!$B$1:$B$2</definedName>
    <definedName name="Hardware1">Lookups!$J$1:$J$10</definedName>
    <definedName name="Hardware2">Lookups!$K$1:$K$8</definedName>
    <definedName name="HTypes">[1]Lookups!$F$2:$F$10</definedName>
    <definedName name="OrderType">Lookups!$G$1:$G$4</definedName>
    <definedName name="Orgs1">Lookups!$P$1:$P$122</definedName>
    <definedName name="Orgs2">Lookups!$Q$1:$Q$38</definedName>
    <definedName name="Orgs3">Lookups!$R$1:$R$9</definedName>
    <definedName name="Orgs4">Lookups!$S$1</definedName>
    <definedName name="Orgs5">Lookups!$T$1:$T$210</definedName>
    <definedName name="OrgType">Lookups!$O$1:$O$5</definedName>
    <definedName name="Panel">Lookups!$I$1:$I$2</definedName>
    <definedName name="PlanTypes">Lookups!$H$1:$H$7</definedName>
    <definedName name="PurchaseType">Lookups!$L$1:$L$3</definedName>
    <definedName name="RegionLoc">[2]Lookups!$G$1:$G$22</definedName>
    <definedName name="RegionLocs">Lookups!$N$1:$N$22</definedName>
    <definedName name="Term">Lookups!$A$1:$A$5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57" i="6" l="1"/>
  <c r="E56" i="6"/>
  <c r="D18" i="6" l="1"/>
  <c r="B18" i="6"/>
  <c r="G1" i="6" l="1"/>
  <c r="D43" i="6" l="1"/>
  <c r="D17" i="6" l="1"/>
  <c r="C57" i="6" l="1"/>
  <c r="C56" i="6"/>
  <c r="C27" i="6" l="1"/>
  <c r="C23" i="6"/>
  <c r="A26" i="16" l="1"/>
  <c r="A25" i="16"/>
  <c r="A24" i="16"/>
  <c r="A23" i="16"/>
  <c r="A22" i="16"/>
  <c r="A21" i="16"/>
  <c r="A20" i="16"/>
  <c r="A19" i="16"/>
  <c r="A18" i="16"/>
  <c r="A17" i="16"/>
  <c r="A16" i="16"/>
  <c r="A15" i="16"/>
  <c r="A14" i="16"/>
  <c r="A13" i="16"/>
  <c r="A12" i="16"/>
  <c r="A11" i="16"/>
  <c r="A10" i="16"/>
  <c r="A9" i="16"/>
  <c r="A8" i="16"/>
  <c r="A7" i="16"/>
  <c r="A6" i="16"/>
  <c r="A5" i="16"/>
  <c r="A4" i="16"/>
  <c r="A23" i="17"/>
  <c r="A22" i="17"/>
  <c r="A21" i="17"/>
  <c r="A20" i="17"/>
  <c r="A19" i="17"/>
  <c r="A18" i="17"/>
  <c r="A17" i="17"/>
  <c r="A16" i="17"/>
  <c r="A15" i="17"/>
  <c r="A14" i="17"/>
  <c r="A13" i="17"/>
  <c r="A12" i="17"/>
  <c r="A11" i="17"/>
  <c r="A10" i="17"/>
  <c r="A9" i="17"/>
  <c r="A8" i="17"/>
  <c r="A7" i="17"/>
  <c r="A6" i="1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Department of Finance</author>
  </authors>
  <commentList>
    <comment ref="A7" authorId="0" shapeId="0" xr:uid="{00000000-0006-0000-0000-000001000000}">
      <text>
        <r>
          <rPr>
            <sz val="9"/>
            <color indexed="81"/>
            <rFont val="Arial"/>
            <family val="2"/>
          </rPr>
          <t>Name of the Public Authority or other Approved User of the CUA.</t>
        </r>
        <r>
          <rPr>
            <sz val="9"/>
            <color indexed="81"/>
            <rFont val="Tahoma"/>
            <family val="2"/>
          </rPr>
          <t xml:space="preserve">
</t>
        </r>
      </text>
    </comment>
    <comment ref="A27" authorId="0" shapeId="0" xr:uid="{00000000-0006-0000-0000-000002000000}">
      <text>
        <r>
          <rPr>
            <sz val="11"/>
            <color indexed="81"/>
            <rFont val="Arial"/>
            <family val="2"/>
          </rPr>
          <t>Unique Customer Identifier for this agency:
(i.e. Telstra CIDN or Optus UID)</t>
        </r>
      </text>
    </comment>
    <comment ref="A45" authorId="0" shapeId="0" xr:uid="{FB1684AA-4394-44F2-BD29-C338AC8368E6}">
      <text>
        <r>
          <rPr>
            <b/>
            <sz val="10"/>
            <color indexed="81"/>
            <rFont val="Arial"/>
            <family val="2"/>
          </rPr>
          <t>Requirements:</t>
        </r>
        <r>
          <rPr>
            <sz val="10"/>
            <color indexed="81"/>
            <rFont val="Arial"/>
            <family val="2"/>
          </rPr>
          <t xml:space="preserve">
- Delivery Acceptance; 
- Time Requirements; 
- Installation; and 
- Other requirements relating to delivery.</t>
        </r>
      </text>
    </comment>
    <comment ref="A47" authorId="0" shapeId="0" xr:uid="{00000000-0006-0000-0000-000003000000}">
      <text>
        <r>
          <rPr>
            <sz val="9"/>
            <color indexed="81"/>
            <rFont val="Tahoma"/>
            <family val="2"/>
          </rPr>
          <t xml:space="preserve">Name of Accountable Authority
</t>
        </r>
      </text>
    </comment>
    <comment ref="C47" authorId="0" shapeId="0" xr:uid="{00000000-0006-0000-0000-000004000000}">
      <text>
        <r>
          <rPr>
            <sz val="9"/>
            <color indexed="81"/>
            <rFont val="Tahoma"/>
            <family val="2"/>
          </rPr>
          <t>Role title of Accountable Authority</t>
        </r>
      </text>
    </comment>
    <comment ref="A48" authorId="0" shapeId="0" xr:uid="{00000000-0006-0000-0000-000005000000}">
      <text>
        <r>
          <rPr>
            <sz val="9"/>
            <color indexed="81"/>
            <rFont val="Tahoma"/>
            <family val="2"/>
          </rPr>
          <t xml:space="preserve">Name of the authorising officer that has the financial and procurement delegated authority to approve the order.
This may be the same or different to the Accountable Authority.  </t>
        </r>
      </text>
    </comment>
    <comment ref="C48" authorId="0" shapeId="0" xr:uid="{00000000-0006-0000-0000-000006000000}">
      <text>
        <r>
          <rPr>
            <sz val="10"/>
            <color indexed="81"/>
            <rFont val="Arial"/>
            <family val="2"/>
          </rPr>
          <t xml:space="preserve">Name of the authorising officer that has the financial and procurement delegated authority to approve the order.
This may be the same or different to the Accountable Authority.  </t>
        </r>
      </text>
    </comment>
    <comment ref="A53" authorId="0" shapeId="0" xr:uid="{00000000-0006-0000-0000-000007000000}">
      <text>
        <r>
          <rPr>
            <sz val="11"/>
            <color indexed="81"/>
            <rFont val="Arial"/>
            <family val="2"/>
          </rPr>
          <t xml:space="preserve">Customer may summarise requirements in free text field where this provides context to Order.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Department of Finance</author>
  </authors>
  <commentList>
    <comment ref="J3" authorId="0" shapeId="0" xr:uid="{00000000-0006-0000-0300-000001000000}">
      <text>
        <r>
          <rPr>
            <sz val="11"/>
            <color indexed="81"/>
            <rFont val="Arial"/>
            <family val="2"/>
          </rPr>
          <t xml:space="preserve">Specify the Contract Term in </t>
        </r>
        <r>
          <rPr>
            <b/>
            <sz val="11"/>
            <color indexed="81"/>
            <rFont val="Arial"/>
            <family val="2"/>
          </rPr>
          <t xml:space="preserve">Months </t>
        </r>
        <r>
          <rPr>
            <sz val="11"/>
            <color indexed="81"/>
            <rFont val="Arial"/>
            <family val="2"/>
          </rPr>
          <t>requirements for opex purchases (e.g. 12 months, 24 months etc).
Leave BLANK for One-Off (Outright) Purchases.</t>
        </r>
        <r>
          <rPr>
            <sz val="9"/>
            <color indexed="81"/>
            <rFont val="Tahoma"/>
            <family val="2"/>
          </rPr>
          <t xml:space="preserve">
</t>
        </r>
      </text>
    </comment>
    <comment ref="K3" authorId="0" shapeId="0" xr:uid="{E2BCB29D-52D3-460C-9068-060C66963834}">
      <text>
        <r>
          <rPr>
            <sz val="11"/>
            <color indexed="81"/>
            <rFont val="Arial"/>
            <family val="2"/>
          </rPr>
          <t>For Opex purchases this should be the Unit Price for the Term</t>
        </r>
        <r>
          <rPr>
            <sz val="9"/>
            <color indexed="81"/>
            <rFont val="Tahoma"/>
            <family val="2"/>
          </rPr>
          <t xml:space="preserve">
</t>
        </r>
      </text>
    </comment>
    <comment ref="L3" authorId="0" shapeId="0" xr:uid="{00000000-0006-0000-0300-000002000000}">
      <text>
        <r>
          <rPr>
            <sz val="11"/>
            <color indexed="81"/>
            <rFont val="Arial"/>
            <family val="2"/>
          </rPr>
          <t>For Opex purchases this should be the Unit Price for the Term</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Department of Finance</author>
  </authors>
  <commentList>
    <comment ref="G3" authorId="0" shapeId="0" xr:uid="{00000000-0006-0000-0400-000002000000}">
      <text>
        <r>
          <rPr>
            <sz val="11"/>
            <color indexed="81"/>
            <rFont val="Arial"/>
            <family val="2"/>
          </rPr>
          <t xml:space="preserve">Specify the Contract Term in </t>
        </r>
        <r>
          <rPr>
            <b/>
            <sz val="11"/>
            <color indexed="81"/>
            <rFont val="Arial"/>
            <family val="2"/>
          </rPr>
          <t xml:space="preserve">Months </t>
        </r>
        <r>
          <rPr>
            <sz val="11"/>
            <color indexed="81"/>
            <rFont val="Arial"/>
            <family val="2"/>
          </rPr>
          <t>requirements for opex purchases (e.g. 12 months, 24 months etc).
Leave BLANK for One-Off (Outright) Purchases.</t>
        </r>
        <r>
          <rPr>
            <sz val="9"/>
            <color indexed="81"/>
            <rFont val="Tahoma"/>
            <family val="2"/>
          </rPr>
          <t xml:space="preserve">
</t>
        </r>
      </text>
    </comment>
    <comment ref="H3" authorId="0" shapeId="0" xr:uid="{901C8669-6D98-46DE-9A5D-AD3D7BAE4F2F}">
      <text>
        <r>
          <rPr>
            <sz val="11"/>
            <color indexed="81"/>
            <rFont val="Arial"/>
            <family val="2"/>
          </rPr>
          <t>For Opex purchases this should be the Unit Price for the Term</t>
        </r>
        <r>
          <rPr>
            <sz val="9"/>
            <color indexed="81"/>
            <rFont val="Tahoma"/>
            <family val="2"/>
          </rPr>
          <t xml:space="preserve">
</t>
        </r>
      </text>
    </comment>
    <comment ref="I3" authorId="0" shapeId="0" xr:uid="{231C9FA0-0963-40B0-9EC2-1CD4EB74C8E0}">
      <text>
        <r>
          <rPr>
            <sz val="11"/>
            <color indexed="81"/>
            <rFont val="Arial"/>
            <family val="2"/>
          </rPr>
          <t>For Opex purchases this should be the Unit Price for the Term</t>
        </r>
        <r>
          <rPr>
            <sz val="9"/>
            <color indexed="81"/>
            <rFont val="Tahoma"/>
            <family val="2"/>
          </rPr>
          <t xml:space="preserve">
</t>
        </r>
      </text>
    </comment>
    <comment ref="L3" authorId="0" shapeId="0" xr:uid="{00000000-0006-0000-0400-000003000000}">
      <text>
        <r>
          <rPr>
            <sz val="11"/>
            <color indexed="81"/>
            <rFont val="Arial"/>
            <family val="2"/>
          </rPr>
          <t>Please specify attachment(s) where applicable to offered service. If not applicable please specify "N/A".</t>
        </r>
      </text>
    </comment>
  </commentList>
</comments>
</file>

<file path=xl/sharedStrings.xml><?xml version="1.0" encoding="utf-8"?>
<sst xmlns="http://schemas.openxmlformats.org/spreadsheetml/2006/main" count="563" uniqueCount="542">
  <si>
    <t>Description</t>
  </si>
  <si>
    <t>One (1) Year</t>
  </si>
  <si>
    <t>Two (2) Years</t>
  </si>
  <si>
    <t>Three (3) Years</t>
  </si>
  <si>
    <t>Four (4) Years</t>
  </si>
  <si>
    <t>Five (5) Years</t>
  </si>
  <si>
    <t>Required</t>
  </si>
  <si>
    <t>Existing</t>
  </si>
  <si>
    <t>Voice Only (Casual)</t>
  </si>
  <si>
    <t>Casual (month to month)</t>
  </si>
  <si>
    <t>Voice and Data</t>
  </si>
  <si>
    <t>24 months</t>
  </si>
  <si>
    <t>Transition</t>
  </si>
  <si>
    <t>New</t>
  </si>
  <si>
    <t>Cancel</t>
  </si>
  <si>
    <t>Voice Only (Unlimited)</t>
  </si>
  <si>
    <t>Data Only</t>
  </si>
  <si>
    <t>Other</t>
  </si>
  <si>
    <t>N/A</t>
  </si>
  <si>
    <t>Brand</t>
  </si>
  <si>
    <t>Hardware Type</t>
  </si>
  <si>
    <t>Model</t>
  </si>
  <si>
    <t>Supplier Product Code</t>
  </si>
  <si>
    <t>Smartphone</t>
  </si>
  <si>
    <t>Feature Phone</t>
  </si>
  <si>
    <t>Wireless Modem / Router</t>
  </si>
  <si>
    <t>M2M/IoT Hardware</t>
  </si>
  <si>
    <t>Other Hardware</t>
  </si>
  <si>
    <t>Accessories</t>
  </si>
  <si>
    <t>Panel</t>
  </si>
  <si>
    <t>Mobile</t>
  </si>
  <si>
    <t>Satellite</t>
  </si>
  <si>
    <t>Satellite Phone</t>
  </si>
  <si>
    <t>Hybrid Phone</t>
  </si>
  <si>
    <t>Antenna/Terminal</t>
  </si>
  <si>
    <t>Adapters</t>
  </si>
  <si>
    <t>GPS &amp; Other</t>
  </si>
  <si>
    <t>Ref</t>
  </si>
  <si>
    <t>Animal Resources Authority</t>
  </si>
  <si>
    <t>Botanic Gardens and Parks Authority</t>
  </si>
  <si>
    <t>The Burswood Park Board</t>
  </si>
  <si>
    <t>Central Regional TAFE</t>
  </si>
  <si>
    <t>Chemistry Centre (WA)</t>
  </si>
  <si>
    <t>Child and Adolescent Health Service</t>
  </si>
  <si>
    <t>Commissioner for Children and Young People</t>
  </si>
  <si>
    <t>Corruption and Crime Commission</t>
  </si>
  <si>
    <t xml:space="preserve">Department of Biodiversity, Conservation and Attractions </t>
  </si>
  <si>
    <t>Department of Communities</t>
  </si>
  <si>
    <t xml:space="preserve">Department of Education </t>
  </si>
  <si>
    <t>Department of Finance</t>
  </si>
  <si>
    <t>Department of Fire and Emergency Services</t>
  </si>
  <si>
    <t>Department of Health</t>
  </si>
  <si>
    <t>Department of Jobs, Tourism, Science and Innovation</t>
  </si>
  <si>
    <t>Department of Justice</t>
  </si>
  <si>
    <t>Department of Local Government, Sport and Cultural Industries</t>
  </si>
  <si>
    <t>Department of Mines, Industry Regulation and Safety</t>
  </si>
  <si>
    <t>Department of Planning, Lands and Heritage</t>
  </si>
  <si>
    <t>Department of the Premier and Cabinet</t>
  </si>
  <si>
    <t>Department of Primary Industries and Regional Development</t>
  </si>
  <si>
    <t>Department of the Registrar, WA Industrial Relations Commission</t>
  </si>
  <si>
    <t>Department of Training and Workforce Development</t>
  </si>
  <si>
    <t>Department of Transport</t>
  </si>
  <si>
    <t xml:space="preserve">Department of Treasury </t>
  </si>
  <si>
    <t>Department of Water and Environmental Regulation</t>
  </si>
  <si>
    <t>East Metropolitan Health Service</t>
  </si>
  <si>
    <t>Economic Regulation Authority</t>
  </si>
  <si>
    <t>Equal Opportunity Commission</t>
  </si>
  <si>
    <t>Forest Products Commission</t>
  </si>
  <si>
    <t>Gascoyne Development Commission</t>
  </si>
  <si>
    <t>Gold Corporation</t>
  </si>
  <si>
    <t>Goldfields Esperance Development Commission</t>
  </si>
  <si>
    <t>Government Employees’ Superannuation Board</t>
  </si>
  <si>
    <t>Great Southern Development Commission</t>
  </si>
  <si>
    <t>Health and Disability Services Complaint Office</t>
  </si>
  <si>
    <t>Health Support Services</t>
  </si>
  <si>
    <t>Heritage Council of Western Australia</t>
  </si>
  <si>
    <t>Insurance Commission of Western Australia</t>
  </si>
  <si>
    <t>Kimberley Development Commission</t>
  </si>
  <si>
    <t>Law Reform Commission of Western Australia</t>
  </si>
  <si>
    <t>Lotteries Commission of Western Australia (Lotterywest)</t>
  </si>
  <si>
    <t>Main Roads Western Australia</t>
  </si>
  <si>
    <t>Mental Health Commission</t>
  </si>
  <si>
    <t>Metropolitan Cemeteries Board</t>
  </si>
  <si>
    <t>Metropolitan Redevelopment Authority</t>
  </si>
  <si>
    <t>Mid West Development Commission</t>
  </si>
  <si>
    <t>Minerals Research Institute of Western Australia</t>
  </si>
  <si>
    <t>North Metropolitan Health Service</t>
  </si>
  <si>
    <t>North Metropolitan TAFE</t>
  </si>
  <si>
    <t>North Regional TAFE</t>
  </si>
  <si>
    <t>Office of the Auditor General</t>
  </si>
  <si>
    <t>Office of the Director of Public Prosecutions</t>
  </si>
  <si>
    <t>Office of the Information Commissioner</t>
  </si>
  <si>
    <t>Office of the Inspector of Custodial Services</t>
  </si>
  <si>
    <t>Parliamentary Commissioner for Administrative Investigations</t>
  </si>
  <si>
    <t>PathWest Laboratory Medicine WA</t>
  </si>
  <si>
    <t>Peel Development Commission</t>
  </si>
  <si>
    <t>Pilbara Development Commission</t>
  </si>
  <si>
    <t>Public Sector Commission</t>
  </si>
  <si>
    <t>Public Transport Authority of Western Australia</t>
  </si>
  <si>
    <t>Public Trustee</t>
  </si>
  <si>
    <t>Quadriplegic Centre</t>
  </si>
  <si>
    <t>Rottnest Island Authority</t>
  </si>
  <si>
    <t>Rural Business Development Corporation</t>
  </si>
  <si>
    <t>School Curriculum and Standards Authority</t>
  </si>
  <si>
    <t>Small Business Development Corporation</t>
  </si>
  <si>
    <t>South Metropolitan Health Service</t>
  </si>
  <si>
    <t>South Metropolitan TAFE</t>
  </si>
  <si>
    <t>South Regional TAFE</t>
  </si>
  <si>
    <t>South West Development Commission</t>
  </si>
  <si>
    <t>Trustees of the Public Education Endowment Trust</t>
  </si>
  <si>
    <t>Western Australian Tourism Commission</t>
  </si>
  <si>
    <t>WA Country Health Service</t>
  </si>
  <si>
    <t>Western Australia Police Force</t>
  </si>
  <si>
    <t>Western Australian Electoral Commission</t>
  </si>
  <si>
    <t>Western Australian Health Promotion Foundation (Healthway)</t>
  </si>
  <si>
    <t>Western Australian Land Information Authority (Landgate)</t>
  </si>
  <si>
    <t>Western Australian Meat Industry Authority</t>
  </si>
  <si>
    <t>Western Australian Planning Commission</t>
  </si>
  <si>
    <t>Western Australian Sports Centre Trust (VenuesWest)</t>
  </si>
  <si>
    <t>Western Australian Treasury Corporation</t>
  </si>
  <si>
    <t>Wheatbelt Development Commission</t>
  </si>
  <si>
    <t>WorkCover Western Australia</t>
  </si>
  <si>
    <t>Zoological Parks Authority</t>
  </si>
  <si>
    <t xml:space="preserve"> Department of Justice - Albany Regional Prison</t>
  </si>
  <si>
    <t xml:space="preserve"> Department of Justice - Bandyup Women's Prison</t>
  </si>
  <si>
    <t xml:space="preserve"> Department of Justice - Boronia Pre-release Centre for Women</t>
  </si>
  <si>
    <t xml:space="preserve"> Department of Justice - Broome Regional Prison</t>
  </si>
  <si>
    <t xml:space="preserve"> Department of Justice - Bunbury Regional Prison</t>
  </si>
  <si>
    <t xml:space="preserve"> Department of Justice - Casuarina Prison</t>
  </si>
  <si>
    <t xml:space="preserve"> Department of Justice - Eastern Goldfields Regional Prison</t>
  </si>
  <si>
    <t xml:space="preserve"> Department of Justice - Greenough Regional Prison</t>
  </si>
  <si>
    <t xml:space="preserve"> Department of Justice - Hakea Prison</t>
  </si>
  <si>
    <t xml:space="preserve"> Department of Justice - Karnet Prison</t>
  </si>
  <si>
    <t xml:space="preserve"> Department of Justice - Pardelup Prison</t>
  </si>
  <si>
    <t xml:space="preserve"> Department of Justice - Roebourne Prison</t>
  </si>
  <si>
    <t xml:space="preserve"> Department of Justice - West Kimberley Regional Prison</t>
  </si>
  <si>
    <t xml:space="preserve"> Department of Justice - Wooroloo Prison</t>
  </si>
  <si>
    <t xml:space="preserve"> Department of Justice - Banksia Hill Detention Centre</t>
  </si>
  <si>
    <t xml:space="preserve"> Department of Justice - Regional Juvenile Remand Centres</t>
  </si>
  <si>
    <t xml:space="preserve"> Department of Justice - Office of the Public Advocate</t>
  </si>
  <si>
    <t xml:space="preserve"> Department of Justice - Registry of Births, Deaths and Marriages</t>
  </si>
  <si>
    <t xml:space="preserve"> DLGSC - The Board of the Art Gallery of Western Australia</t>
  </si>
  <si>
    <t xml:space="preserve"> DLGSC - The Western Australian Museum</t>
  </si>
  <si>
    <t xml:space="preserve"> DLGSC - Perth Theatre Trust</t>
  </si>
  <si>
    <t xml:space="preserve"> DLGSC - ArtsWA</t>
  </si>
  <si>
    <t xml:space="preserve"> DLGSC - State Records Office</t>
  </si>
  <si>
    <t xml:space="preserve"> DLGSC - The Library Board of Western Australia</t>
  </si>
  <si>
    <t xml:space="preserve"> Department of the Premier and Cabinet - State Law Publisher</t>
  </si>
  <si>
    <t xml:space="preserve"> Western Australia Police Force - Road Safety Commission</t>
  </si>
  <si>
    <t xml:space="preserve"> Western Australia Police Force - HBF Arena</t>
  </si>
  <si>
    <t xml:space="preserve"> VenuesWest - HBF Stadium</t>
  </si>
  <si>
    <t xml:space="preserve"> VenuesWest - SpeedDome</t>
  </si>
  <si>
    <t xml:space="preserve"> VenuesWest - WA Athletics Stadium</t>
  </si>
  <si>
    <t xml:space="preserve"> VenuesWest - Champion Lakes Regatta Centre</t>
  </si>
  <si>
    <t xml:space="preserve"> VenuesWest - RAC Arena</t>
  </si>
  <si>
    <t xml:space="preserve"> VenuesWest - Motorplex</t>
  </si>
  <si>
    <t xml:space="preserve"> VenuesWest - NIB Stadium</t>
  </si>
  <si>
    <t xml:space="preserve"> VenuesWest - Bendat Basketball Centre</t>
  </si>
  <si>
    <t xml:space="preserve"> VenuesWest - WA Rugby Centre</t>
  </si>
  <si>
    <t>Boab Health Services Pty Ltd</t>
  </si>
  <si>
    <t>Edith Cowan University</t>
  </si>
  <si>
    <t>Geographe Catchment Council</t>
  </si>
  <si>
    <t>Healthdirect Australia Ltd</t>
  </si>
  <si>
    <t>Kimberley Aboriginal Medical Services’ Council Inc</t>
  </si>
  <si>
    <t>Murdoch University</t>
  </si>
  <si>
    <t>Perth Childrens Hospital Foundation Limited</t>
  </si>
  <si>
    <t>Perth Region NRM Inc</t>
  </si>
  <si>
    <t>Torbay Catchment Group Inc.</t>
  </si>
  <si>
    <t>UnitingCare West</t>
  </si>
  <si>
    <t>The University of Western Australia</t>
  </si>
  <si>
    <t>UWA Sport</t>
  </si>
  <si>
    <t>The University Club of Western Australia Pty Ltd</t>
  </si>
  <si>
    <t>The University of Queensland</t>
  </si>
  <si>
    <t>Australian Health Practitioner Regulation Agency</t>
  </si>
  <si>
    <t>Bunbury Water Corporation (Aqwest)</t>
  </si>
  <si>
    <t>Busselton Water Corporation</t>
  </si>
  <si>
    <t>Commonwealth Parliamentary Association WA Branch</t>
  </si>
  <si>
    <t>Fremantle Ports Authority</t>
  </si>
  <si>
    <t>Governor's Establishment</t>
  </si>
  <si>
    <t>Horizon Power</t>
  </si>
  <si>
    <t>Kimberley Ports Authority</t>
  </si>
  <si>
    <t>Western Australian Land Authority (Landcorp)</t>
  </si>
  <si>
    <t>Legal Practice Board Western Australia</t>
  </si>
  <si>
    <t>Legislative Assembly</t>
  </si>
  <si>
    <t>Legislative Council</t>
  </si>
  <si>
    <t>Mid West Ports Authority</t>
  </si>
  <si>
    <t>Parliamentary Services Department (WA)</t>
  </si>
  <si>
    <t>Pilbara Ports Authority</t>
  </si>
  <si>
    <t>South Coast Natural Resource Management Inc</t>
  </si>
  <si>
    <t>Southern Ports Authority</t>
  </si>
  <si>
    <t>State Government Ministerial and Electorate Offices (CUA purchases not to be used for party political purposes)</t>
  </si>
  <si>
    <t>Electricity Generation and Retail Corporation (Synergy)</t>
  </si>
  <si>
    <t>Teacher Registration Board of Western Australia</t>
  </si>
  <si>
    <t>Veterinary Surgeons Board of Western Australia</t>
  </si>
  <si>
    <t>Water Corporation</t>
  </si>
  <si>
    <t>Western Power</t>
  </si>
  <si>
    <t>55 Central Inc</t>
  </si>
  <si>
    <t>Ability Centre Australasia</t>
  </si>
  <si>
    <t>Aboriginal Health Council of WA</t>
  </si>
  <si>
    <t>Aboriginal Hostels Limited</t>
  </si>
  <si>
    <t>Aboriginal Legal Service of WA Inc</t>
  </si>
  <si>
    <t>Access Housing Australia Ltd</t>
  </si>
  <si>
    <t>ACTIV Foundation Inc</t>
  </si>
  <si>
    <t>Advocare Incorporated</t>
  </si>
  <si>
    <t>Alzheimer's WA</t>
  </si>
  <si>
    <t>Amaroo Care Services Inc</t>
  </si>
  <si>
    <t>Anglicare WA</t>
  </si>
  <si>
    <t>Arthritis Foundation of WA Inc</t>
  </si>
  <si>
    <t>Ashburton Aboriginal Corporation</t>
  </si>
  <si>
    <t>Association for Service to Torture and Trauma Survivors Inc</t>
  </si>
  <si>
    <t>Asthma Foundation of WA Inc</t>
  </si>
  <si>
    <t>Air Force Association (Western Australian Division) Inc</t>
  </si>
  <si>
    <t>Avivo: Live Life Inc</t>
  </si>
  <si>
    <t>Avon Youth Community &amp; Family Services Inc</t>
  </si>
  <si>
    <t>Bedingfeld Park Inc</t>
  </si>
  <si>
    <t>Bizlink Inc.</t>
  </si>
  <si>
    <t>Breast Cancer Care WA inc</t>
  </si>
  <si>
    <t>Brightwater Care Group (Inc)</t>
  </si>
  <si>
    <t>Cancer Council of Western Australia (Inc)</t>
  </si>
  <si>
    <t>Care Options Inc</t>
  </si>
  <si>
    <t>Carers Association of Western Australia Inc</t>
  </si>
  <si>
    <t>Casson Homes Inc</t>
  </si>
  <si>
    <t>Catholic Homes Inc</t>
  </si>
  <si>
    <t>Central Desert Native Title Services Limited</t>
  </si>
  <si>
    <t>Clontarf Foundation</t>
  </si>
  <si>
    <t>Communicare Inc</t>
  </si>
  <si>
    <t>Community Vision</t>
  </si>
  <si>
    <t>Council on the Ageing WA Inc</t>
  </si>
  <si>
    <t>Crosslinks Inc</t>
  </si>
  <si>
    <t>Crossways Community Services</t>
  </si>
  <si>
    <t>Cystic Fibrosis Association of WA Inc</t>
  </si>
  <si>
    <t>Derbarl Yerrigan Health Service Inc</t>
  </si>
  <si>
    <t>Derby Aboriginal Health Service Council Aboriginal Corporation</t>
  </si>
  <si>
    <t>Desert Support Services Pty Ltd</t>
  </si>
  <si>
    <t>Diabetes WA Ltd</t>
  </si>
  <si>
    <t>Edge Employment Solutions Inc</t>
  </si>
  <si>
    <t>Epilepsy Association of Western Australia (Inc)</t>
  </si>
  <si>
    <t>Esperance Tjaltjraak Native Title Aboriginal Corporation</t>
  </si>
  <si>
    <t>Ethnic Communities Council of WA</t>
  </si>
  <si>
    <t>Ethnic Disability Advocacy Centre</t>
  </si>
  <si>
    <t>Fairbridge Western Australia Inc</t>
  </si>
  <si>
    <t>Foodbank of Western Australia</t>
  </si>
  <si>
    <t>Forgotten Australians Coming Together Inc – trading as ‘Tuart Place’</t>
  </si>
  <si>
    <t>Free Reformed Retirement Village Assn Inc</t>
  </si>
  <si>
    <t>Fremantle Italian Aged Persons Service Association Inc</t>
  </si>
  <si>
    <t>Fremantle Women’s Health Centre Inc</t>
  </si>
  <si>
    <t>Geraldton Regional Aboriginal Medical Service Inc</t>
  </si>
  <si>
    <t>Geraldton Streetwork Aboriginal Corporation</t>
  </si>
  <si>
    <t>Good Samaritan Industries</t>
  </si>
  <si>
    <t>Gosnells Community Legal Centre Inc</t>
  </si>
  <si>
    <t>Green Skills Inc</t>
  </si>
  <si>
    <t>Gumala Aboriginal Corporation</t>
  </si>
  <si>
    <t>Hellenic Community Benevolent Association lnc</t>
  </si>
  <si>
    <t>Hocart Lodge Aged Centre Inc</t>
  </si>
  <si>
    <t>Hope Community Services Inc</t>
  </si>
  <si>
    <t>Huntington’s WA (Inc)</t>
  </si>
  <si>
    <t>identitywa</t>
  </si>
  <si>
    <t>Inclusion WA Inc</t>
  </si>
  <si>
    <t>Interchange Inc</t>
  </si>
  <si>
    <t>Life Without Barriers</t>
  </si>
  <si>
    <t>Lifeplan Recreation and Leisure Association</t>
  </si>
  <si>
    <t>Mandurah Retirement Village Inc</t>
  </si>
  <si>
    <t>Maurice Zeffert Home (Inc)</t>
  </si>
  <si>
    <t>Mawarnkarra Health Service Aboriginal Corporation</t>
  </si>
  <si>
    <t>Meath Care Inc</t>
  </si>
  <si>
    <t>Meerilinga Young Children's Services Incorporated</t>
  </si>
  <si>
    <t>Melville Cares Inc</t>
  </si>
  <si>
    <t>MercyCare Limited</t>
  </si>
  <si>
    <t>Midway Community Care</t>
  </si>
  <si>
    <t>Mosaic Community Care Inc</t>
  </si>
  <si>
    <t>Multiple Sclerosis Society of WA Inc</t>
  </si>
  <si>
    <t>Narrogin Cottage Homes Inc</t>
  </si>
  <si>
    <t>National Heart Foundation of Australia (WA) Division</t>
  </si>
  <si>
    <t>Ngala Community Services</t>
  </si>
  <si>
    <t>Ngangganawili Aboriginal Community Controlled Health &amp; Medical Service Aboriginal Corporation</t>
  </si>
  <si>
    <t>Nirrumbuk Aboriginal Corporation</t>
  </si>
  <si>
    <t>Nomads Charitable and Educational Foundation</t>
  </si>
  <si>
    <t>Northern Suburbs Community Legal Centre Inc</t>
  </si>
  <si>
    <t>Nyamba Buru Yawuru Ltd</t>
  </si>
  <si>
    <t>Palmerston Association Inc</t>
  </si>
  <si>
    <t>Parkerville Children and Youth Care Inc</t>
  </si>
  <si>
    <t>Pilbara Community Legal Service</t>
  </si>
  <si>
    <t>Presbyterian Church in WA Presbyterian Homes for the Aged</t>
  </si>
  <si>
    <t>Relationships Australia (Western Australia) Inc</t>
  </si>
  <si>
    <t>Richmond Fellowship of Western Australia Inc</t>
  </si>
  <si>
    <t>Rise Network Inc</t>
  </si>
  <si>
    <t>Riverview Community Services Inc</t>
  </si>
  <si>
    <t>Rosewood Care Group (Inc)</t>
  </si>
  <si>
    <t>Ruah Community Services</t>
  </si>
  <si>
    <t>Save the Children Australia</t>
  </si>
  <si>
    <t>Senses Australia</t>
  </si>
  <si>
    <t>Sexuality Education Counselling &amp; Consulting Agency – SECCA</t>
  </si>
  <si>
    <t>Shelter WA Inc</t>
  </si>
  <si>
    <t>Silver Chain Group Limited</t>
  </si>
  <si>
    <t>South Metropolitan Youth Link</t>
  </si>
  <si>
    <t>South Perth Hospital Inc</t>
  </si>
  <si>
    <t>Southcare Inc</t>
  </si>
  <si>
    <t>Southern Cross Care (WA) Inc</t>
  </si>
  <si>
    <t>Alinea Inc.</t>
  </si>
  <si>
    <t>St Basil’s Aged Care in Western Australia (Vasileias) Inc</t>
  </si>
  <si>
    <t>St John Ambulance Australia (WA Ambulance Service Inc)</t>
  </si>
  <si>
    <t>Stellar Living Ltd</t>
  </si>
  <si>
    <t>Stirling Ethnic Aged Homes Assoc Inc</t>
  </si>
  <si>
    <t>Surf Life Saving Western Australia Inc</t>
  </si>
  <si>
    <t>Sussex Street Community Law Service Inc</t>
  </si>
  <si>
    <t>SwanCare Group Inc</t>
  </si>
  <si>
    <t>Telethon Speech &amp; Hearing Ltd</t>
  </si>
  <si>
    <t>The Bethanie Group Inc</t>
  </si>
  <si>
    <t>The Dyslexia-SPELD Foundation WA Inc</t>
  </si>
  <si>
    <t>The Goldfields Indigenous Housing Organisation</t>
  </si>
  <si>
    <t>The Home Away from Home Incorporated &amp; Ronald McDonald House</t>
  </si>
  <si>
    <t>The Smith Family</t>
  </si>
  <si>
    <t>Therapy Focus Ltd</t>
  </si>
  <si>
    <t>Torchbearers for Legacy in Western Australia Inc</t>
  </si>
  <si>
    <t>Uniting Church Homes</t>
  </si>
  <si>
    <t>Variety WA Incorporated</t>
  </si>
  <si>
    <t>Villa Dalmacia Association Inc</t>
  </si>
  <si>
    <t>Volunteer Marine Rescue Western Australia (Inc)</t>
  </si>
  <si>
    <t>Volunteer Centre of Western Australia (Volunteering WA)</t>
  </si>
  <si>
    <t>WA AIDS Council Inc</t>
  </si>
  <si>
    <t>WA Assn for Mental Health Inc</t>
  </si>
  <si>
    <t>WA Blue Sky Inc</t>
  </si>
  <si>
    <t>WA Primary Health Alliance</t>
  </si>
  <si>
    <t>Waardi Limited</t>
  </si>
  <si>
    <t>Waratah Support Centre (South West Region) Inc</t>
  </si>
  <si>
    <t>Wattle Hill Lodge</t>
  </si>
  <si>
    <t>Westcare Inc</t>
  </si>
  <si>
    <t>Western Desert Lands Aboriginal Corporation (Jamukurnu-Yapalikunu)</t>
  </si>
  <si>
    <t>Western Desert Puntukurnaparna Aboriginal Corporation</t>
  </si>
  <si>
    <t>Workpower Inc</t>
  </si>
  <si>
    <t>Yakanarra Aboriginal Corporation</t>
  </si>
  <si>
    <t>Yamatji Marlpa Aboriginal Corporation</t>
  </si>
  <si>
    <t>Yorganop Association Inc</t>
  </si>
  <si>
    <t>Yulella Aboriginal Corporation</t>
  </si>
  <si>
    <t>Email Address:</t>
  </si>
  <si>
    <t>Phone Number:</t>
  </si>
  <si>
    <t>Panel(s):</t>
  </si>
  <si>
    <t>Charge Type</t>
  </si>
  <si>
    <t>One Off (Outright)</t>
  </si>
  <si>
    <t>Monthly (Opex)</t>
  </si>
  <si>
    <t>Qty</t>
  </si>
  <si>
    <t>Customer ID:</t>
  </si>
  <si>
    <t>Account Number</t>
  </si>
  <si>
    <t>Order Number:</t>
  </si>
  <si>
    <t>Contract Term
(Months, If Applicable)</t>
  </si>
  <si>
    <t>12 months</t>
  </si>
  <si>
    <t>36 months</t>
  </si>
  <si>
    <t>Other - Specify in Comments</t>
  </si>
  <si>
    <t>Purchase Type</t>
  </si>
  <si>
    <t>Dealer Name</t>
  </si>
  <si>
    <t>Dealer Code:</t>
  </si>
  <si>
    <t>Other Dealer Information</t>
  </si>
  <si>
    <t>Appendix</t>
  </si>
  <si>
    <t>Requirement</t>
  </si>
  <si>
    <t>Product / Service Type</t>
  </si>
  <si>
    <t>Product / Service Description</t>
  </si>
  <si>
    <t>Contractor Name:</t>
  </si>
  <si>
    <t>Section 1  - Contract Summary</t>
  </si>
  <si>
    <t>Quote ref (if applicable):</t>
  </si>
  <si>
    <t>Customer:</t>
  </si>
  <si>
    <t>Specify Name of LGA in Cell Below</t>
  </si>
  <si>
    <t>Customer Type:</t>
  </si>
  <si>
    <t>Attachments:</t>
  </si>
  <si>
    <t>Section 2 - Contractor Details</t>
  </si>
  <si>
    <t>Contractor Trading Name:</t>
  </si>
  <si>
    <t>Contractor ACN:</t>
  </si>
  <si>
    <t>Contractor ABN:</t>
  </si>
  <si>
    <t>Contractor Contact Person:</t>
  </si>
  <si>
    <t>Attachment Details 
(List where applicable):</t>
  </si>
  <si>
    <t>Name:</t>
  </si>
  <si>
    <t>Phone:</t>
  </si>
  <si>
    <t>Email:</t>
  </si>
  <si>
    <t>Section 3 - Customer Details</t>
  </si>
  <si>
    <t>PART A - CONTRACT / ORDER DETAILS</t>
  </si>
  <si>
    <t>Customer's Representative (Contract Manager) Details</t>
  </si>
  <si>
    <t>Section 4 - Invoicing Details</t>
  </si>
  <si>
    <t>Contact Name:</t>
  </si>
  <si>
    <t>Department:</t>
  </si>
  <si>
    <t>Address for invoice (if applicable):</t>
  </si>
  <si>
    <t>Email for invoice (if applicable):</t>
  </si>
  <si>
    <t>Account Payment Instructions
(if applicable):</t>
  </si>
  <si>
    <t>Section 5 - Delivery Details</t>
  </si>
  <si>
    <t xml:space="preserve">Section 6 - Acceptance </t>
  </si>
  <si>
    <t>Delegated Authority Name:</t>
  </si>
  <si>
    <t>Delegated Authority Signature
(if applicable):</t>
  </si>
  <si>
    <t>Date of Acceptance:</t>
  </si>
  <si>
    <t>Dealer Information (if Applicable)</t>
  </si>
  <si>
    <t>PART B - REQUIREMENTS</t>
  </si>
  <si>
    <t>Summary of Requirements:</t>
  </si>
  <si>
    <t>Other Attachments / Comments</t>
  </si>
  <si>
    <t>Order Form Instructions</t>
  </si>
  <si>
    <t>Comments / Attachments</t>
  </si>
  <si>
    <r>
      <t xml:space="preserve">Note: </t>
    </r>
    <r>
      <rPr>
        <sz val="11"/>
        <rFont val="Arial"/>
        <family val="2"/>
      </rPr>
      <t>Please add rows to the table below where additional hardware is required.</t>
    </r>
  </si>
  <si>
    <t>Contract Commencement:</t>
  </si>
  <si>
    <t>Contract Term:</t>
  </si>
  <si>
    <t>Invoicing Method:</t>
  </si>
  <si>
    <t>Account Number(s):</t>
  </si>
  <si>
    <t>Transition Plan Attached:</t>
  </si>
  <si>
    <t>Other (as specified)</t>
  </si>
  <si>
    <t>CUATEL2021 - ORDER FORM (PANEL 1 AND 2)</t>
  </si>
  <si>
    <t>Other than the terms and conditions specified in the Customer Contract Documents (including this Order Form), no other standard conditions of sale, invoices, standard terms of use, standard form licenses or similar apply to the Customer Contract, even if at some later date the Customer signs or otherwise purports to accept the same.</t>
  </si>
  <si>
    <t>Subject:</t>
  </si>
  <si>
    <t xml:space="preserve">Customer Area / Branch: </t>
  </si>
  <si>
    <t>Delivery Region / Area:</t>
  </si>
  <si>
    <t>Shipping address:</t>
  </si>
  <si>
    <t>Delivery Requirements:</t>
  </si>
  <si>
    <t>Accountable Authority:</t>
  </si>
  <si>
    <t>Accountable Authority Job Title:</t>
  </si>
  <si>
    <t>Delegated Authority Job Title:</t>
  </si>
  <si>
    <t>Job Title:</t>
  </si>
  <si>
    <t>Job Title 
(if applicable):</t>
  </si>
  <si>
    <r>
      <t xml:space="preserve">Nominate requirements and complete all corresponding </t>
    </r>
    <r>
      <rPr>
        <b/>
        <sz val="11"/>
        <rFont val="Arial"/>
        <family val="2"/>
      </rPr>
      <t>Appendices</t>
    </r>
    <r>
      <rPr>
        <sz val="11"/>
        <rFont val="Arial"/>
        <family val="2"/>
      </rPr>
      <t xml:space="preserve"> within this Order on separate worksheets.
Please click on the worksheet Name in column E below to navigate to this worksheet.</t>
    </r>
  </si>
  <si>
    <t>Pricing:</t>
  </si>
  <si>
    <t>Other (specify in comments)</t>
  </si>
  <si>
    <t>Tablet</t>
  </si>
  <si>
    <t>Phablet</t>
  </si>
  <si>
    <t>Hybrid</t>
  </si>
  <si>
    <t>Peripheral</t>
  </si>
  <si>
    <t>Accessory</t>
  </si>
  <si>
    <t>Mobility Solutions Hardware</t>
  </si>
  <si>
    <t>Unit Price 
($ Inc GST)</t>
  </si>
  <si>
    <t>Total Price 
($ Inc GST)</t>
  </si>
  <si>
    <t>Contractor Street Address:</t>
  </si>
  <si>
    <t>Purchasing Officer Details</t>
  </si>
  <si>
    <t>Perth Metropolitan Region &amp; City of Mandurah</t>
  </si>
  <si>
    <t>Gascoyne Region: Shire of Carnarvon LGA
(within 20km of Carnarvon town)</t>
  </si>
  <si>
    <t>Gascoyne Region: All Other Locations</t>
  </si>
  <si>
    <t>Goldfields-Esperance: Shire of Esperance LGA (Only within 20km of Esperance Town)</t>
  </si>
  <si>
    <t>Goldfields-Esperance: City Kalgoorlie-Boulder LGA (specified postcodes only)</t>
  </si>
  <si>
    <t>Goldfields-Esperance: All Other Locations</t>
  </si>
  <si>
    <t>Great Southern: City of Albany LGA</t>
  </si>
  <si>
    <t>Great Southern: All Other Locations</t>
  </si>
  <si>
    <t>Kimberley: Shire of Broome LGA (Only within 20km of Broome town required)</t>
  </si>
  <si>
    <t>Kimberley: Shire of Wyndham-East Kimberley LGA (Only within 20km of Kununurra town)</t>
  </si>
  <si>
    <t>Kimberley: Other Other Locations</t>
  </si>
  <si>
    <t>Mid-West: City of Greater Geraldton LGA (specified postcodes)</t>
  </si>
  <si>
    <t>Mid-West: All Other Locations</t>
  </si>
  <si>
    <t>Peel: All Locations Except City of Mandurah</t>
  </si>
  <si>
    <t>Pilbara: Town of Port Hedland LGA including Port Hedland, South Hedland and Wedgefield.</t>
  </si>
  <si>
    <t>Pilbara: City of Karratha LGA</t>
  </si>
  <si>
    <t>Pilbara: All Other Locations</t>
  </si>
  <si>
    <t>South West: City of Bunbury LGA and surrounds (including Australind)</t>
  </si>
  <si>
    <t>South West: City of Busselton LGA</t>
  </si>
  <si>
    <t>South West: All Other Locations</t>
  </si>
  <si>
    <t>Wheatbelt: Shire of Northam LGA</t>
  </si>
  <si>
    <t>Wheatbelt: All Other Locations</t>
  </si>
  <si>
    <t>1 - State Agency</t>
  </si>
  <si>
    <t>Architects Board of Western Australia</t>
  </si>
  <si>
    <t>Department of Industry, Science, Energy and Resources</t>
  </si>
  <si>
    <t>Infrastructure WA</t>
  </si>
  <si>
    <t>Curtin University</t>
  </si>
  <si>
    <t>The University of Notre Dame</t>
  </si>
  <si>
    <t>Department of Infrastructure, Transport, Regional Development and Communications</t>
  </si>
  <si>
    <t>National Offshore Petroleum Safety and Environmental Management Authority</t>
  </si>
  <si>
    <t>4Lifeskills Inc</t>
  </si>
  <si>
    <t>Access Plus WA Deaf Inc</t>
  </si>
  <si>
    <t>Adult &amp; Teen Challenge WA Inc</t>
  </si>
  <si>
    <t>Amana Living Incorporated</t>
  </si>
  <si>
    <t>Australian Red Cross Society - Western Australian Division</t>
  </si>
  <si>
    <t>Autism Association of Western Australia Inc</t>
  </si>
  <si>
    <t>Banjima Native Title Aboriginal Corporation</t>
  </si>
  <si>
    <t>Baptistcare WA Limited</t>
  </si>
  <si>
    <t>Bladder and Bowel Health Australia</t>
  </si>
  <si>
    <t>Centrecare Inc</t>
  </si>
  <si>
    <t>Collective Hope Community Services Ltd</t>
  </si>
  <si>
    <t>DADAA Ltd</t>
  </si>
  <si>
    <t>Directions Disability Support Services Inc</t>
  </si>
  <si>
    <t>Grand Lodge of Western Australia Freemasons Homes for the Aged Inc</t>
  </si>
  <si>
    <t>Harold Hawthorne Senior Citizens’ Centre and Homes</t>
  </si>
  <si>
    <t>Holyoake Australian Institute for Alcohol and Drug Addiction Resolution Inc</t>
  </si>
  <si>
    <t>Indigo Australasia Incorporated</t>
  </si>
  <si>
    <t>Intelife Group Limited</t>
  </si>
  <si>
    <t>Italian Aged Care Incorporated</t>
  </si>
  <si>
    <t>John Curtin Aged Care Inc</t>
  </si>
  <si>
    <t>Kids Camps Inc trading as Cahoots Org</t>
  </si>
  <si>
    <t>Kuditj Pty Ltd</t>
  </si>
  <si>
    <t>Lions Eye Institute of Western Australia Inc</t>
  </si>
  <si>
    <t>Mercy Community Services Ltd</t>
  </si>
  <si>
    <t>Mercy Human Services Ltd</t>
  </si>
  <si>
    <t>Mission Australia</t>
  </si>
  <si>
    <t>Multicultural Futures Inc</t>
  </si>
  <si>
    <t>My Place WA Ltd</t>
  </si>
  <si>
    <t>Northern Agricultural Catchments Council</t>
  </si>
  <si>
    <t>Nulsen Group Inc</t>
  </si>
  <si>
    <t>Outcare Ltd</t>
  </si>
  <si>
    <t>Parkinson's Western Australia Inc</t>
  </si>
  <si>
    <t>Pat Thomas House Inc</t>
  </si>
  <si>
    <t>Peel-Harvey Catchment Council</t>
  </si>
  <si>
    <t>Peer Based Harm Reduction WA Incorporated</t>
  </si>
  <si>
    <t>Puntukurnu Aboriginal Medical Services (PAMS)</t>
  </si>
  <si>
    <t>Ray Village Aged Services Inc</t>
  </si>
  <si>
    <t>Rebound WA Inc</t>
  </si>
  <si>
    <t>Rocky Bay Limited</t>
  </si>
  <si>
    <t>Royal Flying Doctor Service of Australia (Western Operations)</t>
  </si>
  <si>
    <t>Ruah Legal Services Ltd</t>
  </si>
  <si>
    <t>Scitech Discovery Centre</t>
  </si>
  <si>
    <t>SecondBite WA</t>
  </si>
  <si>
    <t>SHQ (Sexual Health Quarters)</t>
  </si>
  <si>
    <t>SolarisCare Foundation</t>
  </si>
  <si>
    <t>South West Aboriginal Land &amp; Sea Council</t>
  </si>
  <si>
    <t>South West Catchments Council</t>
  </si>
  <si>
    <t>St Vincent De Paul Society (WA) Inc</t>
  </si>
  <si>
    <t>Starick Services Inc</t>
  </si>
  <si>
    <t>Technology for Ageing and Disability WA Inc</t>
  </si>
  <si>
    <t>The Patricia Giles Centre Inc</t>
  </si>
  <si>
    <t>The Royal Life Saving Society – Western Australia Inc</t>
  </si>
  <si>
    <t>The Trustee for the Salvation Army (WA) Social Work</t>
  </si>
  <si>
    <t>Visibility Limited</t>
  </si>
  <si>
    <t>Wanslea Limited</t>
  </si>
  <si>
    <t>Wheatbelt Natural Resource Management Inc</t>
  </si>
  <si>
    <t>Women and Infant Research Foundation Ltd</t>
  </si>
  <si>
    <t>Yaandina Community Services Limited</t>
  </si>
  <si>
    <t>Yamatji Southern Regional Corporation Ltd</t>
  </si>
  <si>
    <t>YMCA of Western Australia Youth and Community Services Incorporated</t>
  </si>
  <si>
    <t>Youth Focus Inc</t>
  </si>
  <si>
    <t xml:space="preserve">2 - Other WA Government Entities </t>
  </si>
  <si>
    <t>3 - Universities and Other Government Entities</t>
  </si>
  <si>
    <t>4 - Local Government Authorities</t>
  </si>
  <si>
    <t>5 - Charitable Institutions</t>
  </si>
  <si>
    <r>
      <t xml:space="preserve">Note: </t>
    </r>
    <r>
      <rPr>
        <sz val="11"/>
        <rFont val="Arial"/>
        <family val="2"/>
      </rPr>
      <t>Please add rows as required for Other Mobility or Satellite Solutions</t>
    </r>
  </si>
  <si>
    <t>Optus Enterprise</t>
  </si>
  <si>
    <t>Optus Networks Pty Ltd</t>
  </si>
  <si>
    <t>008 570 330</t>
  </si>
  <si>
    <t>Pivotel</t>
  </si>
  <si>
    <t>Pivotel Satellite Pty Ltd</t>
  </si>
  <si>
    <t>099 917 398</t>
  </si>
  <si>
    <t>Telstra</t>
  </si>
  <si>
    <t>Telstra Limited</t>
  </si>
  <si>
    <t>086 174 781</t>
  </si>
  <si>
    <t xml:space="preserve">92 008 570 330 </t>
  </si>
  <si>
    <t>81 099 917 398</t>
  </si>
  <si>
    <t>64 086 174 781</t>
  </si>
  <si>
    <t>1- Hardware:</t>
  </si>
  <si>
    <t>2 - Other Mobility Solutions:</t>
  </si>
  <si>
    <t>CUATEL2021 Order Form Appendix 1 - Hardware Purchases</t>
  </si>
  <si>
    <t>CUATEL2021 Order Form Appendix 2 - Other Mobility or Satellite Solutions</t>
  </si>
  <si>
    <t>Unit Price 
($ Ex GST)</t>
  </si>
  <si>
    <r>
      <t xml:space="preserve">Customer (placing the Order) to complete form:
</t>
    </r>
    <r>
      <rPr>
        <b/>
        <sz val="11"/>
        <color theme="1"/>
        <rFont val="Arial"/>
        <family val="2"/>
      </rPr>
      <t>1)</t>
    </r>
    <r>
      <rPr>
        <sz val="11"/>
        <color theme="1"/>
        <rFont val="Arial"/>
        <family val="2"/>
      </rPr>
      <t xml:space="preserve"> Customer to fill in all sections (1 to 6) of </t>
    </r>
    <r>
      <rPr>
        <b/>
        <sz val="11"/>
        <color theme="1"/>
        <rFont val="Arial"/>
        <family val="2"/>
      </rPr>
      <t>Part A;</t>
    </r>
    <r>
      <rPr>
        <sz val="11"/>
        <color theme="1"/>
        <rFont val="Arial"/>
        <family val="2"/>
      </rPr>
      <t xml:space="preserve"> 
</t>
    </r>
    <r>
      <rPr>
        <b/>
        <sz val="11"/>
        <color theme="1"/>
        <rFont val="Arial"/>
        <family val="2"/>
      </rPr>
      <t xml:space="preserve">2) </t>
    </r>
    <r>
      <rPr>
        <sz val="11"/>
        <color theme="1"/>
        <rFont val="Arial"/>
        <family val="2"/>
      </rPr>
      <t xml:space="preserve">Customer to complete </t>
    </r>
    <r>
      <rPr>
        <b/>
        <sz val="11"/>
        <color theme="1"/>
        <rFont val="Arial"/>
        <family val="2"/>
      </rPr>
      <t xml:space="preserve">Part B </t>
    </r>
    <r>
      <rPr>
        <sz val="11"/>
        <color theme="1"/>
        <rFont val="Arial"/>
        <family val="2"/>
      </rPr>
      <t>below, outlining requirements and fill in relevant</t>
    </r>
    <r>
      <rPr>
        <b/>
        <sz val="11"/>
        <color theme="1"/>
        <rFont val="Arial"/>
        <family val="2"/>
      </rPr>
      <t xml:space="preserve"> Appendices 1-2</t>
    </r>
    <r>
      <rPr>
        <sz val="11"/>
        <color theme="1"/>
        <rFont val="Arial"/>
        <family val="2"/>
      </rPr>
      <t xml:space="preserve">, confirming final pricing from schedules or quotes; and 
</t>
    </r>
    <r>
      <rPr>
        <b/>
        <sz val="11"/>
        <color theme="1"/>
        <rFont val="Arial"/>
        <family val="2"/>
      </rPr>
      <t>3)</t>
    </r>
    <r>
      <rPr>
        <sz val="11"/>
        <color theme="1"/>
        <rFont val="Arial"/>
        <family val="2"/>
      </rPr>
      <t xml:space="preserve"> Send Order, once completed to Contractor with the Subject Header above (including any attachments such as Transition Plans).  
</t>
    </r>
    <r>
      <rPr>
        <b/>
        <sz val="11"/>
        <color theme="1"/>
        <rFont val="Arial"/>
        <family val="2"/>
      </rPr>
      <t>Notes:</t>
    </r>
    <r>
      <rPr>
        <sz val="11"/>
        <color theme="1"/>
        <rFont val="Arial"/>
        <family val="2"/>
      </rPr>
      <t xml:space="preserve">
1) All pricing information must be specified in Appendices.
2) Please reference any attachments or further information.</t>
    </r>
  </si>
  <si>
    <r>
      <t xml:space="preserve">Form Help:
</t>
    </r>
    <r>
      <rPr>
        <sz val="11"/>
        <color theme="1"/>
        <rFont val="Arial"/>
        <family val="2"/>
      </rPr>
      <t>For help completing, or resolving any issues with the Order Form please contact:
- rob.larkins@finance.wa.gov.au; or 
- tegan.gibson@finance.wa.gov.au.</t>
    </r>
  </si>
  <si>
    <r>
      <t xml:space="preserve">Note: </t>
    </r>
    <r>
      <rPr>
        <sz val="11"/>
        <color theme="1"/>
        <rFont val="Arial"/>
        <family val="2"/>
      </rPr>
      <t>Form updated Apr 2024 RL</t>
    </r>
  </si>
  <si>
    <t>As Per Appendices</t>
  </si>
  <si>
    <t>YES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</si>
</sst>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7" formatCode="&quot;$&quot;#,##0.00;\-&quot;$&quot;#,##0.00"/>
    <numFmt numFmtId="44" formatCode="_-&quot;$&quot;* #,##0.00_-;\-&quot;$&quot;* #,##0.00_-;_-&quot;$&quot;* &quot;-&quot;??_-;_-@_-"/>
    <numFmt numFmtId="164" formatCode="ddd\,\ d\ mmm\ yyyy"/>
    <numFmt numFmtId="165" formatCode="###\ ###\ ###"/>
    <numFmt numFmtId="166" formatCode="[$-C09]d\ mmmm\ yyyy;@"/>
    <numFmt numFmtId="167" formatCode="0#\ ###\ ###\ ###"/>
    <numFmt numFmtId="168" formatCode="&quot;$&quot;#,##0"/>
    <numFmt numFmtId="169" formatCode="&quot;$&quot;#,##0.00"/>
  </numFmts>
  <fonts count="23" x14ac:knownFonts="1">
    <font>
      <sz val="11"/>
      <color theme="1"/>
      <name val="Arial"/>
      <family val="2"/>
    </font>
    <font>
      <b/>
      <sz val="11"/>
      <color theme="1"/>
      <name val="Arial"/>
      <family val="2"/>
    </font>
    <font>
      <sz val="10"/>
      <color indexed="8"/>
      <name val="Arial"/>
      <family val="2"/>
    </font>
    <font>
      <sz val="10"/>
      <color theme="1"/>
      <name val="Arial"/>
      <family val="2"/>
    </font>
    <font>
      <sz val="11"/>
      <color theme="0"/>
      <name val="Arial"/>
      <family val="2"/>
    </font>
    <font>
      <sz val="9"/>
      <color indexed="81"/>
      <name val="Tahoma"/>
      <family val="2"/>
    </font>
    <font>
      <b/>
      <sz val="12"/>
      <color theme="0"/>
      <name val="Arial"/>
      <family val="2"/>
    </font>
    <font>
      <b/>
      <sz val="14"/>
      <color theme="0"/>
      <name val="Arial"/>
      <family val="2"/>
    </font>
    <font>
      <sz val="12"/>
      <color theme="0"/>
      <name val="Arial"/>
      <family val="2"/>
    </font>
    <font>
      <sz val="11"/>
      <color theme="1"/>
      <name val="Arial"/>
      <family val="2"/>
    </font>
    <font>
      <b/>
      <sz val="11"/>
      <color theme="0"/>
      <name val="Arial"/>
      <family val="2"/>
    </font>
    <font>
      <b/>
      <sz val="11"/>
      <name val="Arial"/>
      <family val="2"/>
    </font>
    <font>
      <u/>
      <sz val="11"/>
      <color theme="10"/>
      <name val="Arial"/>
      <family val="2"/>
    </font>
    <font>
      <sz val="11"/>
      <color indexed="81"/>
      <name val="Arial"/>
      <family val="2"/>
    </font>
    <font>
      <sz val="9"/>
      <color theme="1"/>
      <name val="Arial"/>
      <family val="2"/>
    </font>
    <font>
      <sz val="11"/>
      <name val="Arial"/>
      <family val="2"/>
    </font>
    <font>
      <b/>
      <sz val="11"/>
      <color indexed="81"/>
      <name val="Arial"/>
      <family val="2"/>
    </font>
    <font>
      <sz val="9"/>
      <color indexed="81"/>
      <name val="Arial"/>
      <family val="2"/>
    </font>
    <font>
      <sz val="10"/>
      <name val="Arial"/>
      <family val="2"/>
    </font>
    <font>
      <b/>
      <sz val="10"/>
      <color theme="1"/>
      <name val="Arial"/>
      <family val="2"/>
    </font>
    <font>
      <b/>
      <sz val="10"/>
      <color indexed="81"/>
      <name val="Arial"/>
      <family val="2"/>
    </font>
    <font>
      <sz val="10"/>
      <color indexed="81"/>
      <name val="Arial"/>
      <family val="2"/>
    </font>
    <font>
      <sz val="12"/>
      <color theme="1"/>
      <name val="Arial"/>
      <family val="2"/>
    </font>
  </fonts>
  <fills count="13">
    <fill>
      <patternFill patternType="none"/>
    </fill>
    <fill>
      <patternFill patternType="gray125"/>
    </fill>
    <fill>
      <patternFill patternType="solid">
        <fgColor theme="1" tint="0.499984740745262"/>
        <bgColor indexed="64"/>
      </patternFill>
    </fill>
    <fill>
      <patternFill patternType="solid">
        <fgColor theme="0" tint="-4.9989318521683403E-2"/>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14996795556505021"/>
        <bgColor indexed="64"/>
      </patternFill>
    </fill>
    <fill>
      <patternFill patternType="solid">
        <fgColor theme="7" tint="0.59996337778862885"/>
        <bgColor indexed="64"/>
      </patternFill>
    </fill>
    <fill>
      <patternFill patternType="solid">
        <fgColor rgb="FFE6E6E6"/>
        <bgColor indexed="64"/>
      </patternFill>
    </fill>
    <fill>
      <patternFill patternType="solid">
        <fgColor rgb="FF876D8D"/>
        <bgColor indexed="64"/>
      </patternFill>
    </fill>
    <fill>
      <patternFill patternType="solid">
        <fgColor rgb="FF0C4C4C"/>
        <bgColor indexed="64"/>
      </patternFill>
    </fill>
    <fill>
      <patternFill patternType="solid">
        <fgColor rgb="FFBAF5F4"/>
        <bgColor indexed="64"/>
      </patternFill>
    </fill>
    <fill>
      <patternFill patternType="solid">
        <fgColor rgb="FF8D168D"/>
        <bgColor indexed="64"/>
      </patternFill>
    </fill>
  </fills>
  <borders count="6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right/>
      <top style="thin">
        <color indexed="64"/>
      </top>
      <bottom/>
      <diagonal/>
    </border>
    <border>
      <left/>
      <right/>
      <top/>
      <bottom style="thin">
        <color indexed="64"/>
      </bottom>
      <diagonal/>
    </border>
    <border>
      <left style="thin">
        <color indexed="64"/>
      </left>
      <right/>
      <top/>
      <bottom/>
      <diagonal/>
    </border>
    <border>
      <left style="thin">
        <color theme="0"/>
      </left>
      <right style="thin">
        <color theme="0"/>
      </right>
      <top style="thin">
        <color theme="0"/>
      </top>
      <bottom style="thin">
        <color theme="0"/>
      </bottom>
      <diagonal/>
    </border>
    <border>
      <left style="thin">
        <color indexed="64"/>
      </left>
      <right style="thin">
        <color indexed="64"/>
      </right>
      <top style="thin">
        <color indexed="64"/>
      </top>
      <bottom/>
      <diagonal/>
    </border>
    <border>
      <left style="thin">
        <color theme="0" tint="-4.9989318521683403E-2"/>
      </left>
      <right/>
      <top style="thin">
        <color theme="0" tint="-4.9989318521683403E-2"/>
      </top>
      <bottom style="thin">
        <color theme="0" tint="-4.9989318521683403E-2"/>
      </bottom>
      <diagonal/>
    </border>
    <border>
      <left/>
      <right/>
      <top style="thin">
        <color theme="0" tint="-4.9989318521683403E-2"/>
      </top>
      <bottom style="thin">
        <color theme="0" tint="-4.9989318521683403E-2"/>
      </bottom>
      <diagonal/>
    </border>
    <border>
      <left style="thin">
        <color theme="0"/>
      </left>
      <right style="thin">
        <color indexed="64"/>
      </right>
      <top style="thin">
        <color theme="0"/>
      </top>
      <bottom style="thin">
        <color theme="0"/>
      </bottom>
      <diagonal/>
    </border>
    <border>
      <left style="thin">
        <color theme="0" tint="-4.9989318521683403E-2"/>
      </left>
      <right/>
      <top style="thin">
        <color theme="0" tint="-4.9989318521683403E-2"/>
      </top>
      <bottom/>
      <diagonal/>
    </border>
    <border>
      <left/>
      <right style="thin">
        <color theme="0" tint="-4.9989318521683403E-2"/>
      </right>
      <top style="thin">
        <color theme="0" tint="-4.9989318521683403E-2"/>
      </top>
      <bottom/>
      <diagonal/>
    </border>
    <border>
      <left style="thin">
        <color indexed="64"/>
      </left>
      <right style="thin">
        <color indexed="64"/>
      </right>
      <top/>
      <bottom/>
      <diagonal/>
    </border>
    <border>
      <left/>
      <right/>
      <top style="thin">
        <color theme="0"/>
      </top>
      <bottom/>
      <diagonal/>
    </border>
    <border>
      <left style="thin">
        <color theme="0"/>
      </left>
      <right/>
      <top style="thin">
        <color theme="0"/>
      </top>
      <bottom/>
      <diagonal/>
    </border>
    <border>
      <left/>
      <right style="thin">
        <color theme="0"/>
      </right>
      <top style="thin">
        <color theme="0"/>
      </top>
      <bottom/>
      <diagonal/>
    </border>
    <border>
      <left style="thin">
        <color theme="0"/>
      </left>
      <right style="thin">
        <color theme="0"/>
      </right>
      <top/>
      <bottom style="thin">
        <color theme="0"/>
      </bottom>
      <diagonal/>
    </border>
    <border>
      <left/>
      <right style="thin">
        <color theme="0" tint="-4.9989318521683403E-2"/>
      </right>
      <top style="thin">
        <color theme="0" tint="-4.9989318521683403E-2"/>
      </top>
      <bottom style="thin">
        <color theme="0" tint="-4.9989318521683403E-2"/>
      </bottom>
      <diagonal/>
    </border>
    <border>
      <left style="thin">
        <color theme="0"/>
      </left>
      <right/>
      <top/>
      <bottom style="thin">
        <color theme="0"/>
      </bottom>
      <diagonal/>
    </border>
    <border>
      <left style="thin">
        <color theme="0"/>
      </left>
      <right style="thin">
        <color theme="0"/>
      </right>
      <top/>
      <bottom/>
      <diagonal/>
    </border>
    <border>
      <left style="thin">
        <color indexed="64"/>
      </left>
      <right/>
      <top style="thin">
        <color indexed="64"/>
      </top>
      <bottom/>
      <diagonal/>
    </border>
    <border>
      <left/>
      <right style="thin">
        <color indexed="64"/>
      </right>
      <top style="thin">
        <color indexed="64"/>
      </top>
      <bottom/>
      <diagonal/>
    </border>
    <border>
      <left style="thin">
        <color theme="0" tint="-4.9989318521683403E-2"/>
      </left>
      <right style="thin">
        <color indexed="64"/>
      </right>
      <top style="thin">
        <color theme="0" tint="-4.9989318521683403E-2"/>
      </top>
      <bottom style="thin">
        <color theme="0" tint="-4.9989318521683403E-2"/>
      </bottom>
      <diagonal/>
    </border>
    <border>
      <left style="thin">
        <color indexed="64"/>
      </left>
      <right style="thin">
        <color indexed="64"/>
      </right>
      <top style="thin">
        <color theme="0" tint="-4.9989318521683403E-2"/>
      </top>
      <bottom style="thin">
        <color theme="0" tint="-4.9989318521683403E-2"/>
      </bottom>
      <diagonal/>
    </border>
    <border>
      <left style="thin">
        <color indexed="64"/>
      </left>
      <right style="thin">
        <color theme="0" tint="-4.9989318521683403E-2"/>
      </right>
      <top style="thin">
        <color theme="0" tint="-4.9989318521683403E-2"/>
      </top>
      <bottom style="thin">
        <color theme="0" tint="-4.9989318521683403E-2"/>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thin">
        <color theme="0"/>
      </right>
      <top style="thin">
        <color theme="0"/>
      </top>
      <bottom style="thin">
        <color theme="0"/>
      </bottom>
      <diagonal/>
    </border>
    <border>
      <left style="medium">
        <color indexed="64"/>
      </left>
      <right style="thin">
        <color indexed="64"/>
      </right>
      <top style="thin">
        <color indexed="64"/>
      </top>
      <bottom/>
      <diagonal/>
    </border>
    <border>
      <left style="medium">
        <color auto="1"/>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thin">
        <color theme="0" tint="-4.9989318521683403E-2"/>
      </bottom>
      <diagonal/>
    </border>
    <border>
      <left style="thin">
        <color indexed="64"/>
      </left>
      <right style="thin">
        <color indexed="64"/>
      </right>
      <top style="thin">
        <color theme="0"/>
      </top>
      <bottom/>
      <diagonal/>
    </border>
    <border>
      <left style="thin">
        <color indexed="64"/>
      </left>
      <right style="thin">
        <color theme="0"/>
      </right>
      <top style="thin">
        <color theme="0"/>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theme="0"/>
      </top>
      <bottom style="thin">
        <color theme="0"/>
      </bottom>
      <diagonal/>
    </border>
    <border>
      <left/>
      <right/>
      <top style="thin">
        <color theme="0" tint="-4.9989318521683403E-2"/>
      </top>
      <bottom/>
      <diagonal/>
    </border>
    <border>
      <left style="thin">
        <color theme="0"/>
      </left>
      <right/>
      <top/>
      <bottom/>
      <diagonal/>
    </border>
    <border>
      <left/>
      <right style="thin">
        <color theme="0"/>
      </right>
      <top/>
      <bottom/>
      <diagonal/>
    </border>
  </borders>
  <cellStyleXfs count="5">
    <xf numFmtId="0" fontId="0" fillId="0" borderId="0"/>
    <xf numFmtId="0" fontId="2" fillId="0" borderId="0"/>
    <xf numFmtId="44" fontId="9" fillId="0" borderId="0" applyFont="0" applyFill="0" applyBorder="0" applyAlignment="0" applyProtection="0"/>
    <xf numFmtId="0" fontId="12" fillId="0" borderId="0" applyNumberFormat="0" applyFill="0" applyBorder="0" applyAlignment="0" applyProtection="0"/>
    <xf numFmtId="0" fontId="9" fillId="0" borderId="0"/>
  </cellStyleXfs>
  <cellXfs count="174">
    <xf numFmtId="0" fontId="0" fillId="0" borderId="0" xfId="0"/>
    <xf numFmtId="0" fontId="0" fillId="2" borderId="0" xfId="0" applyFill="1"/>
    <xf numFmtId="0" fontId="0" fillId="2" borderId="0" xfId="0" applyFill="1" applyAlignment="1">
      <alignment vertical="center"/>
    </xf>
    <xf numFmtId="0" fontId="0" fillId="0" borderId="0" xfId="0" applyAlignment="1">
      <alignment horizontal="center" vertical="center"/>
    </xf>
    <xf numFmtId="0" fontId="0" fillId="4" borderId="1" xfId="0" applyFill="1" applyBorder="1" applyAlignment="1" applyProtection="1">
      <alignment horizontal="center" vertical="center" wrapText="1"/>
      <protection locked="0"/>
    </xf>
    <xf numFmtId="0" fontId="0" fillId="4" borderId="3" xfId="0" applyFill="1" applyBorder="1" applyAlignment="1" applyProtection="1">
      <alignment vertical="center" wrapText="1"/>
      <protection locked="0"/>
    </xf>
    <xf numFmtId="0" fontId="9" fillId="4" borderId="7" xfId="4" applyFill="1" applyBorder="1" applyAlignment="1" applyProtection="1">
      <alignment horizontal="center" vertical="center" wrapText="1"/>
      <protection locked="0"/>
    </xf>
    <xf numFmtId="7" fontId="9" fillId="7" borderId="7" xfId="2" applyNumberFormat="1" applyFont="1" applyFill="1" applyBorder="1" applyAlignment="1" applyProtection="1">
      <alignment horizontal="center" vertical="center"/>
      <protection locked="0"/>
    </xf>
    <xf numFmtId="3" fontId="9" fillId="4" borderId="1" xfId="4" applyNumberFormat="1" applyFill="1" applyBorder="1" applyAlignment="1" applyProtection="1">
      <alignment horizontal="center" vertical="center" wrapText="1"/>
      <protection locked="0"/>
    </xf>
    <xf numFmtId="0" fontId="14" fillId="0" borderId="1" xfId="0" applyFont="1" applyBorder="1" applyAlignment="1">
      <alignment horizontal="center" vertical="center"/>
    </xf>
    <xf numFmtId="0" fontId="0" fillId="4" borderId="7" xfId="4" applyFont="1" applyFill="1" applyBorder="1" applyAlignment="1" applyProtection="1">
      <alignment horizontal="center" vertical="center" wrapText="1"/>
      <protection locked="0"/>
    </xf>
    <xf numFmtId="0" fontId="3" fillId="0" borderId="0" xfId="0" applyFont="1" applyAlignment="1">
      <alignment vertical="center"/>
    </xf>
    <xf numFmtId="0" fontId="0" fillId="2" borderId="0" xfId="0" applyFill="1" applyAlignment="1" applyProtection="1">
      <alignment vertical="center" wrapText="1"/>
      <protection locked="0"/>
    </xf>
    <xf numFmtId="3" fontId="9" fillId="4" borderId="7" xfId="4" applyNumberFormat="1" applyFill="1" applyBorder="1" applyAlignment="1" applyProtection="1">
      <alignment horizontal="center" vertical="center" wrapText="1"/>
      <protection locked="0"/>
    </xf>
    <xf numFmtId="3" fontId="0" fillId="2" borderId="0" xfId="0" applyNumberFormat="1" applyFill="1" applyAlignment="1">
      <alignment vertical="center"/>
    </xf>
    <xf numFmtId="0" fontId="0" fillId="4" borderId="1" xfId="0" applyFill="1" applyBorder="1" applyAlignment="1" applyProtection="1">
      <alignment vertical="center" wrapText="1"/>
      <protection locked="0"/>
    </xf>
    <xf numFmtId="3" fontId="0" fillId="4" borderId="1" xfId="4" applyNumberFormat="1" applyFont="1" applyFill="1" applyBorder="1" applyAlignment="1" applyProtection="1">
      <alignment horizontal="center" vertical="center" wrapText="1"/>
      <protection locked="0"/>
    </xf>
    <xf numFmtId="0" fontId="9" fillId="4" borderId="7" xfId="4" applyFill="1" applyBorder="1" applyAlignment="1">
      <alignment horizontal="center" vertical="center" wrapText="1"/>
    </xf>
    <xf numFmtId="14" fontId="0" fillId="0" borderId="1" xfId="0" applyNumberFormat="1" applyBorder="1" applyAlignment="1" applyProtection="1">
      <alignment horizontal="center" vertical="center" wrapText="1"/>
      <protection locked="0"/>
    </xf>
    <xf numFmtId="3" fontId="0" fillId="4" borderId="5" xfId="4" applyNumberFormat="1" applyFont="1" applyFill="1" applyBorder="1" applyAlignment="1" applyProtection="1">
      <alignment horizontal="center" vertical="center" wrapText="1"/>
      <protection locked="0"/>
    </xf>
    <xf numFmtId="0" fontId="9" fillId="4" borderId="1" xfId="0" applyFont="1" applyFill="1" applyBorder="1" applyAlignment="1" applyProtection="1">
      <alignment horizontal="center" vertical="center" wrapText="1"/>
      <protection locked="0"/>
    </xf>
    <xf numFmtId="14" fontId="0" fillId="2" borderId="12" xfId="0" applyNumberFormat="1" applyFill="1" applyBorder="1" applyAlignment="1" applyProtection="1">
      <alignment horizontal="center" vertical="center" wrapText="1"/>
      <protection locked="0"/>
    </xf>
    <xf numFmtId="0" fontId="0" fillId="4" borderId="7" xfId="0" applyFill="1" applyBorder="1" applyAlignment="1" applyProtection="1">
      <alignment horizontal="center" vertical="center" wrapText="1"/>
      <protection locked="0"/>
    </xf>
    <xf numFmtId="164" fontId="3" fillId="4" borderId="1" xfId="0" applyNumberFormat="1" applyFont="1" applyFill="1" applyBorder="1" applyAlignment="1" applyProtection="1">
      <alignment horizontal="center" vertical="center" wrapText="1"/>
      <protection locked="0"/>
    </xf>
    <xf numFmtId="0" fontId="0" fillId="4" borderId="15" xfId="0" applyFill="1" applyBorder="1" applyAlignment="1" applyProtection="1">
      <alignment horizontal="center" vertical="center" wrapText="1"/>
      <protection locked="0"/>
    </xf>
    <xf numFmtId="0" fontId="0" fillId="0" borderId="0" xfId="0" applyAlignment="1">
      <alignment horizontal="center"/>
    </xf>
    <xf numFmtId="164" fontId="0" fillId="4" borderId="1" xfId="0" applyNumberFormat="1" applyFill="1" applyBorder="1" applyAlignment="1" applyProtection="1">
      <alignment horizontal="center" vertical="center" wrapText="1"/>
      <protection locked="0"/>
    </xf>
    <xf numFmtId="0" fontId="0" fillId="4" borderId="7" xfId="0" applyFill="1" applyBorder="1" applyAlignment="1" applyProtection="1">
      <alignment horizontal="left" vertical="center" wrapText="1" indent="1"/>
      <protection locked="0"/>
    </xf>
    <xf numFmtId="0" fontId="0" fillId="4" borderId="39" xfId="0" applyFill="1" applyBorder="1" applyAlignment="1" applyProtection="1">
      <alignment horizontal="left" vertical="center" wrapText="1" indent="1"/>
      <protection locked="0"/>
    </xf>
    <xf numFmtId="0" fontId="0" fillId="4" borderId="40" xfId="0" applyFill="1" applyBorder="1" applyAlignment="1" applyProtection="1">
      <alignment horizontal="left" vertical="center" wrapText="1" indent="1"/>
      <protection locked="0"/>
    </xf>
    <xf numFmtId="0" fontId="0" fillId="4" borderId="41" xfId="0" applyFill="1" applyBorder="1" applyAlignment="1" applyProtection="1">
      <alignment horizontal="left" vertical="center" wrapText="1" indent="1"/>
      <protection locked="0"/>
    </xf>
    <xf numFmtId="0" fontId="0" fillId="4" borderId="21" xfId="0" applyFill="1" applyBorder="1" applyAlignment="1" applyProtection="1">
      <alignment horizontal="left" vertical="center" wrapText="1" indent="1"/>
      <protection locked="0"/>
    </xf>
    <xf numFmtId="0" fontId="0" fillId="4" borderId="44" xfId="0" applyFill="1" applyBorder="1" applyAlignment="1" applyProtection="1">
      <alignment horizontal="left" vertical="center" wrapText="1" indent="1"/>
      <protection locked="0"/>
    </xf>
    <xf numFmtId="0" fontId="3" fillId="4" borderId="7" xfId="0" applyFont="1" applyFill="1" applyBorder="1" applyAlignment="1" applyProtection="1">
      <alignment horizontal="center" vertical="center"/>
      <protection locked="0"/>
    </xf>
    <xf numFmtId="0" fontId="0" fillId="2" borderId="42" xfId="0" applyFill="1" applyBorder="1" applyAlignment="1" applyProtection="1">
      <alignment vertical="center" wrapText="1"/>
      <protection locked="0"/>
    </xf>
    <xf numFmtId="167" fontId="0" fillId="4" borderId="1" xfId="0" applyNumberFormat="1" applyFill="1" applyBorder="1" applyAlignment="1" applyProtection="1">
      <alignment horizontal="center" vertical="center"/>
      <protection locked="0"/>
    </xf>
    <xf numFmtId="0" fontId="0" fillId="0" borderId="7" xfId="0" applyBorder="1" applyAlignment="1" applyProtection="1">
      <alignment horizontal="center" vertical="center" wrapText="1"/>
      <protection locked="0"/>
    </xf>
    <xf numFmtId="168" fontId="9" fillId="7" borderId="7" xfId="2" applyNumberFormat="1" applyFont="1" applyFill="1" applyBorder="1" applyAlignment="1" applyProtection="1">
      <alignment horizontal="center" vertical="center"/>
      <protection locked="0"/>
    </xf>
    <xf numFmtId="168" fontId="0" fillId="2" borderId="0" xfId="0" applyNumberFormat="1" applyFill="1" applyAlignment="1">
      <alignment vertical="center"/>
    </xf>
    <xf numFmtId="0" fontId="0" fillId="2" borderId="0" xfId="0" applyFill="1" applyAlignment="1" applyProtection="1">
      <alignment vertical="center"/>
      <protection locked="0"/>
    </xf>
    <xf numFmtId="14" fontId="0" fillId="2" borderId="0" xfId="0" applyNumberFormat="1" applyFill="1" applyAlignment="1" applyProtection="1">
      <alignment horizontal="center" vertical="center" wrapText="1"/>
      <protection locked="0"/>
    </xf>
    <xf numFmtId="14" fontId="0" fillId="0" borderId="0" xfId="0" applyNumberFormat="1" applyAlignment="1" applyProtection="1">
      <alignment horizontal="center" vertical="center" wrapText="1"/>
      <protection locked="0"/>
    </xf>
    <xf numFmtId="0" fontId="3" fillId="2" borderId="0" xfId="0" applyFont="1" applyFill="1" applyAlignment="1" applyProtection="1">
      <alignment horizontal="center" vertical="center"/>
      <protection locked="0"/>
    </xf>
    <xf numFmtId="0" fontId="0" fillId="4" borderId="4" xfId="0" applyFill="1" applyBorder="1" applyAlignment="1" applyProtection="1">
      <alignment horizontal="center" vertical="center" wrapText="1"/>
      <protection locked="0"/>
    </xf>
    <xf numFmtId="0" fontId="15" fillId="4" borderId="15" xfId="0" applyFont="1" applyFill="1" applyBorder="1" applyAlignment="1" applyProtection="1">
      <alignment horizontal="center" vertical="center" wrapText="1"/>
      <protection locked="0"/>
    </xf>
    <xf numFmtId="0" fontId="0" fillId="2" borderId="13" xfId="0" applyFill="1" applyBorder="1" applyAlignment="1">
      <alignment vertical="center" wrapText="1"/>
    </xf>
    <xf numFmtId="0" fontId="1" fillId="5" borderId="1" xfId="0" applyFont="1" applyFill="1" applyBorder="1" applyAlignment="1">
      <alignment vertical="center"/>
    </xf>
    <xf numFmtId="0" fontId="0" fillId="4" borderId="1" xfId="0" applyFill="1" applyBorder="1" applyAlignment="1" applyProtection="1">
      <alignment horizontal="left" vertical="center" wrapText="1" indent="2"/>
      <protection locked="0"/>
    </xf>
    <xf numFmtId="0" fontId="1" fillId="9" borderId="1" xfId="0" applyFont="1" applyFill="1" applyBorder="1" applyAlignment="1">
      <alignment horizontal="center" vertical="center" wrapText="1"/>
    </xf>
    <xf numFmtId="49" fontId="0" fillId="0" borderId="0" xfId="0" applyNumberFormat="1"/>
    <xf numFmtId="0" fontId="14" fillId="0" borderId="21" xfId="0" applyFont="1" applyBorder="1" applyAlignment="1">
      <alignment horizontal="center" vertical="center"/>
    </xf>
    <xf numFmtId="0" fontId="14" fillId="0" borderId="1" xfId="0" applyFont="1" applyBorder="1" applyAlignment="1">
      <alignment horizontal="left" vertical="center"/>
    </xf>
    <xf numFmtId="0" fontId="0" fillId="3" borderId="7" xfId="0" applyFill="1" applyBorder="1" applyAlignment="1">
      <alignment horizontal="center" vertical="center" wrapText="1"/>
    </xf>
    <xf numFmtId="165" fontId="0" fillId="3" borderId="1" xfId="0" applyNumberFormat="1" applyFill="1" applyBorder="1" applyAlignment="1" applyProtection="1">
      <alignment horizontal="center" vertical="center"/>
      <protection locked="0"/>
    </xf>
    <xf numFmtId="0" fontId="0" fillId="3" borderId="1" xfId="0" applyFill="1" applyBorder="1" applyAlignment="1" applyProtection="1">
      <alignment horizontal="center" vertical="center" wrapText="1"/>
      <protection locked="0"/>
    </xf>
    <xf numFmtId="0" fontId="3" fillId="5" borderId="0" xfId="0" applyFont="1" applyFill="1" applyAlignment="1" applyProtection="1">
      <alignment horizontal="center" vertical="center"/>
      <protection locked="0"/>
    </xf>
    <xf numFmtId="166" fontId="0" fillId="4" borderId="15" xfId="0" applyNumberFormat="1" applyFill="1" applyBorder="1" applyAlignment="1" applyProtection="1">
      <alignment horizontal="center" vertical="center" wrapText="1"/>
      <protection locked="0"/>
    </xf>
    <xf numFmtId="0" fontId="0" fillId="4" borderId="39" xfId="0" applyFill="1" applyBorder="1" applyAlignment="1" applyProtection="1">
      <alignment horizontal="center" vertical="center"/>
      <protection locked="0"/>
    </xf>
    <xf numFmtId="0" fontId="3" fillId="0" borderId="1" xfId="0" applyFont="1" applyBorder="1" applyAlignment="1">
      <alignment vertical="center"/>
    </xf>
    <xf numFmtId="0" fontId="3" fillId="0" borderId="1" xfId="0" applyFont="1" applyBorder="1"/>
    <xf numFmtId="0" fontId="10" fillId="10" borderId="14" xfId="0" applyFont="1" applyFill="1" applyBorder="1" applyAlignment="1">
      <alignment horizontal="center" vertical="center" wrapText="1"/>
    </xf>
    <xf numFmtId="0" fontId="10" fillId="10" borderId="25" xfId="0" applyFont="1" applyFill="1" applyBorder="1" applyAlignment="1">
      <alignment horizontal="center" vertical="center" wrapText="1"/>
    </xf>
    <xf numFmtId="0" fontId="1" fillId="0" borderId="0" xfId="0" applyFont="1"/>
    <xf numFmtId="0" fontId="1" fillId="11" borderId="7" xfId="0" applyFont="1" applyFill="1" applyBorder="1" applyAlignment="1">
      <alignment vertical="center" wrapText="1"/>
    </xf>
    <xf numFmtId="0" fontId="1" fillId="11" borderId="1" xfId="0" applyFont="1" applyFill="1" applyBorder="1" applyAlignment="1">
      <alignment vertical="center" wrapText="1"/>
    </xf>
    <xf numFmtId="0" fontId="1" fillId="11" borderId="15" xfId="0" applyFont="1" applyFill="1" applyBorder="1" applyAlignment="1">
      <alignment vertical="center" wrapText="1"/>
    </xf>
    <xf numFmtId="0" fontId="1" fillId="11" borderId="29" xfId="0" applyFont="1" applyFill="1" applyBorder="1" applyAlignment="1">
      <alignment vertical="center" wrapText="1"/>
    </xf>
    <xf numFmtId="0" fontId="1" fillId="11" borderId="46" xfId="0" applyFont="1" applyFill="1" applyBorder="1" applyAlignment="1">
      <alignment vertical="center" wrapText="1"/>
    </xf>
    <xf numFmtId="0" fontId="1" fillId="11" borderId="47" xfId="0" applyFont="1" applyFill="1" applyBorder="1" applyAlignment="1">
      <alignment vertical="center" wrapText="1"/>
    </xf>
    <xf numFmtId="0" fontId="11" fillId="11" borderId="1" xfId="0" applyFont="1" applyFill="1" applyBorder="1" applyAlignment="1">
      <alignment vertical="center" wrapText="1"/>
    </xf>
    <xf numFmtId="0" fontId="1" fillId="11" borderId="40" xfId="0" applyFont="1" applyFill="1" applyBorder="1" applyAlignment="1">
      <alignment vertical="center" wrapText="1"/>
    </xf>
    <xf numFmtId="0" fontId="1" fillId="11" borderId="38" xfId="0" applyFont="1" applyFill="1" applyBorder="1" applyAlignment="1">
      <alignment vertical="center" wrapText="1"/>
    </xf>
    <xf numFmtId="0" fontId="1" fillId="11" borderId="34" xfId="0" applyFont="1" applyFill="1" applyBorder="1" applyAlignment="1">
      <alignment vertical="center" wrapText="1"/>
    </xf>
    <xf numFmtId="0" fontId="1" fillId="11" borderId="43" xfId="0" applyFont="1" applyFill="1" applyBorder="1" applyAlignment="1">
      <alignment vertical="center" wrapText="1"/>
    </xf>
    <xf numFmtId="0" fontId="1" fillId="11" borderId="21" xfId="0" applyFont="1" applyFill="1" applyBorder="1" applyAlignment="1">
      <alignment vertical="center" wrapText="1"/>
    </xf>
    <xf numFmtId="0" fontId="11" fillId="11" borderId="7" xfId="0" applyFont="1" applyFill="1" applyBorder="1" applyAlignment="1">
      <alignment vertical="center" wrapText="1"/>
    </xf>
    <xf numFmtId="0" fontId="10" fillId="12" borderId="1" xfId="0" applyFont="1" applyFill="1" applyBorder="1" applyAlignment="1">
      <alignment vertical="center" wrapText="1"/>
    </xf>
    <xf numFmtId="0" fontId="10" fillId="10" borderId="25" xfId="4" applyFont="1" applyFill="1" applyBorder="1" applyAlignment="1">
      <alignment horizontal="center" vertical="center" wrapText="1"/>
    </xf>
    <xf numFmtId="0" fontId="10" fillId="10" borderId="28" xfId="4" applyFont="1" applyFill="1" applyBorder="1" applyAlignment="1">
      <alignment horizontal="center" vertical="center" wrapText="1"/>
    </xf>
    <xf numFmtId="168" fontId="10" fillId="10" borderId="27" xfId="4" applyNumberFormat="1" applyFont="1" applyFill="1" applyBorder="1" applyAlignment="1">
      <alignment horizontal="center" vertical="center" wrapText="1"/>
    </xf>
    <xf numFmtId="3" fontId="10" fillId="10" borderId="28" xfId="4" applyNumberFormat="1" applyFont="1" applyFill="1" applyBorder="1" applyAlignment="1">
      <alignment horizontal="center" vertical="center" wrapText="1"/>
    </xf>
    <xf numFmtId="0" fontId="10" fillId="10" borderId="27" xfId="4" applyFont="1" applyFill="1" applyBorder="1" applyAlignment="1">
      <alignment horizontal="center" vertical="center" wrapText="1"/>
    </xf>
    <xf numFmtId="169" fontId="9" fillId="7" borderId="7" xfId="2" applyNumberFormat="1" applyFont="1" applyFill="1" applyBorder="1" applyAlignment="1" applyProtection="1">
      <alignment horizontal="center" vertical="center"/>
      <protection locked="0"/>
    </xf>
    <xf numFmtId="0" fontId="1" fillId="3" borderId="1" xfId="0" applyFont="1" applyFill="1" applyBorder="1" applyAlignment="1" applyProtection="1">
      <alignment vertical="center"/>
      <protection hidden="1"/>
    </xf>
    <xf numFmtId="0" fontId="0" fillId="0" borderId="7" xfId="0" applyBorder="1" applyAlignment="1" applyProtection="1">
      <alignment horizontal="left" vertical="center" wrapText="1" indent="2"/>
      <protection locked="0"/>
    </xf>
    <xf numFmtId="0" fontId="0" fillId="4" borderId="55" xfId="0" applyFill="1" applyBorder="1" applyAlignment="1" applyProtection="1">
      <alignment vertical="center" wrapText="1"/>
      <protection locked="0"/>
    </xf>
    <xf numFmtId="0" fontId="0" fillId="0" borderId="56" xfId="0" applyBorder="1" applyAlignment="1" applyProtection="1">
      <alignment vertical="center" wrapText="1"/>
      <protection locked="0"/>
    </xf>
    <xf numFmtId="0" fontId="0" fillId="0" borderId="57" xfId="0" applyBorder="1" applyAlignment="1" applyProtection="1">
      <alignment vertical="center" wrapText="1"/>
      <protection locked="0"/>
    </xf>
    <xf numFmtId="0" fontId="7" fillId="10" borderId="49" xfId="0" applyFont="1" applyFill="1" applyBorder="1" applyAlignment="1">
      <alignment horizontal="center" vertical="center" wrapText="1"/>
    </xf>
    <xf numFmtId="0" fontId="7" fillId="10" borderId="50" xfId="0" applyFont="1" applyFill="1" applyBorder="1" applyAlignment="1">
      <alignment horizontal="center" vertical="center" wrapText="1"/>
    </xf>
    <xf numFmtId="0" fontId="7" fillId="10" borderId="51" xfId="0" applyFont="1" applyFill="1" applyBorder="1" applyAlignment="1">
      <alignment horizontal="center" vertical="center" wrapText="1"/>
    </xf>
    <xf numFmtId="0" fontId="6" fillId="10" borderId="18" xfId="0" applyFont="1" applyFill="1" applyBorder="1" applyAlignment="1">
      <alignment horizontal="center" vertical="center" wrapText="1"/>
    </xf>
    <xf numFmtId="0" fontId="8" fillId="10" borderId="61" xfId="0" applyFont="1" applyFill="1" applyBorder="1" applyAlignment="1">
      <alignment horizontal="center" vertical="center" wrapText="1"/>
    </xf>
    <xf numFmtId="0" fontId="8" fillId="10" borderId="45" xfId="0" applyFont="1" applyFill="1" applyBorder="1" applyAlignment="1">
      <alignment horizontal="center" vertical="center" wrapText="1"/>
    </xf>
    <xf numFmtId="0" fontId="3" fillId="2" borderId="0" xfId="0" applyFont="1" applyFill="1" applyAlignment="1" applyProtection="1">
      <alignment horizontal="center" vertical="center" wrapText="1"/>
      <protection locked="0"/>
    </xf>
    <xf numFmtId="0" fontId="0" fillId="2" borderId="0" xfId="0" applyFill="1" applyAlignment="1" applyProtection="1">
      <alignment horizontal="center" vertical="center" wrapText="1"/>
      <protection locked="0"/>
    </xf>
    <xf numFmtId="164" fontId="3" fillId="2" borderId="0" xfId="0" applyNumberFormat="1" applyFont="1" applyFill="1" applyAlignment="1" applyProtection="1">
      <alignment horizontal="center" vertical="center" wrapText="1"/>
      <protection locked="0"/>
    </xf>
    <xf numFmtId="0" fontId="0" fillId="2" borderId="0" xfId="0" applyFill="1" applyAlignment="1" applyProtection="1">
      <alignment wrapText="1"/>
      <protection locked="0"/>
    </xf>
    <xf numFmtId="0" fontId="1" fillId="11" borderId="15" xfId="0" applyFont="1" applyFill="1" applyBorder="1" applyAlignment="1">
      <alignment vertical="center" wrapText="1"/>
    </xf>
    <xf numFmtId="0" fontId="0" fillId="11" borderId="7" xfId="0" applyFill="1" applyBorder="1" applyAlignment="1">
      <alignment vertical="center" wrapText="1"/>
    </xf>
    <xf numFmtId="166" fontId="0" fillId="2" borderId="13" xfId="0" applyNumberFormat="1" applyFill="1" applyBorder="1" applyAlignment="1" applyProtection="1">
      <alignment horizontal="center" vertical="center" wrapText="1"/>
      <protection locked="0"/>
    </xf>
    <xf numFmtId="166" fontId="0" fillId="0" borderId="0" xfId="0" applyNumberFormat="1" applyAlignment="1" applyProtection="1">
      <alignment horizontal="center" vertical="center" wrapText="1"/>
      <protection locked="0"/>
    </xf>
    <xf numFmtId="0" fontId="0" fillId="2" borderId="13" xfId="0" applyFill="1" applyBorder="1" applyAlignment="1">
      <alignment vertical="center" wrapText="1"/>
    </xf>
    <xf numFmtId="0" fontId="0" fillId="0" borderId="0" xfId="0" applyAlignment="1">
      <alignment vertical="center" wrapText="1"/>
    </xf>
    <xf numFmtId="0" fontId="0" fillId="5" borderId="1" xfId="0" applyFill="1" applyBorder="1" applyAlignment="1">
      <alignment horizontal="left" vertical="center" wrapText="1"/>
    </xf>
    <xf numFmtId="0" fontId="1" fillId="5" borderId="29" xfId="0" applyFont="1" applyFill="1" applyBorder="1" applyAlignment="1">
      <alignment horizontal="left" vertical="top" wrapText="1"/>
    </xf>
    <xf numFmtId="0" fontId="0" fillId="5" borderId="11" xfId="0" applyFill="1" applyBorder="1" applyAlignment="1">
      <alignment horizontal="left" vertical="top"/>
    </xf>
    <xf numFmtId="0" fontId="0" fillId="5" borderId="30" xfId="0" applyFill="1" applyBorder="1" applyAlignment="1">
      <alignment horizontal="left" vertical="top"/>
    </xf>
    <xf numFmtId="0" fontId="0" fillId="5" borderId="5" xfId="0" applyFill="1" applyBorder="1" applyAlignment="1">
      <alignment horizontal="left" vertical="top"/>
    </xf>
    <xf numFmtId="0" fontId="0" fillId="5" borderId="12" xfId="0" applyFill="1" applyBorder="1" applyAlignment="1">
      <alignment horizontal="left" vertical="top"/>
    </xf>
    <xf numFmtId="0" fontId="0" fillId="5" borderId="6" xfId="0" applyFill="1" applyBorder="1" applyAlignment="1">
      <alignment horizontal="left" vertical="top"/>
    </xf>
    <xf numFmtId="14" fontId="0" fillId="5" borderId="2" xfId="0" applyNumberFormat="1" applyFill="1" applyBorder="1" applyAlignment="1" applyProtection="1">
      <alignment horizontal="left" vertical="center" wrapText="1" indent="1"/>
      <protection hidden="1"/>
    </xf>
    <xf numFmtId="0" fontId="0" fillId="5" borderId="4" xfId="0" applyFill="1" applyBorder="1" applyAlignment="1" applyProtection="1">
      <alignment horizontal="left" vertical="center" wrapText="1" indent="1"/>
      <protection hidden="1"/>
    </xf>
    <xf numFmtId="0" fontId="7" fillId="10" borderId="16" xfId="1" applyFont="1" applyFill="1" applyBorder="1" applyAlignment="1">
      <alignment horizontal="center" vertical="center" wrapText="1"/>
    </xf>
    <xf numFmtId="0" fontId="4" fillId="10" borderId="17" xfId="0" applyFont="1" applyFill="1" applyBorder="1" applyAlignment="1">
      <alignment vertical="center" wrapText="1"/>
    </xf>
    <xf numFmtId="0" fontId="4" fillId="10" borderId="26" xfId="0" applyFont="1" applyFill="1" applyBorder="1" applyAlignment="1">
      <alignment vertical="center" wrapText="1"/>
    </xf>
    <xf numFmtId="0" fontId="6" fillId="10" borderId="31" xfId="0" applyFont="1" applyFill="1" applyBorder="1" applyAlignment="1">
      <alignment horizontal="center" vertical="center" wrapText="1"/>
    </xf>
    <xf numFmtId="0" fontId="8" fillId="10" borderId="32" xfId="0" applyFont="1" applyFill="1" applyBorder="1" applyAlignment="1">
      <alignment horizontal="center" vertical="center" wrapText="1"/>
    </xf>
    <xf numFmtId="0" fontId="8" fillId="10" borderId="33" xfId="0" applyFont="1" applyFill="1" applyBorder="1" applyAlignment="1">
      <alignment horizontal="center" vertical="center" wrapText="1"/>
    </xf>
    <xf numFmtId="0" fontId="8" fillId="10" borderId="53" xfId="0" applyFont="1" applyFill="1" applyBorder="1" applyAlignment="1">
      <alignment horizontal="center" vertical="center" wrapText="1"/>
    </xf>
    <xf numFmtId="0" fontId="8" fillId="10" borderId="54" xfId="0" applyFont="1" applyFill="1" applyBorder="1" applyAlignment="1">
      <alignment horizontal="center" vertical="center" wrapText="1"/>
    </xf>
    <xf numFmtId="0" fontId="19" fillId="8" borderId="5" xfId="0" applyFont="1" applyFill="1" applyBorder="1" applyAlignment="1">
      <alignment horizontal="left" vertical="center" wrapText="1"/>
    </xf>
    <xf numFmtId="0" fontId="1" fillId="8" borderId="12" xfId="0" applyFont="1" applyFill="1" applyBorder="1" applyAlignment="1">
      <alignment horizontal="left" vertical="center" wrapText="1"/>
    </xf>
    <xf numFmtId="0" fontId="1" fillId="8" borderId="6" xfId="0" applyFont="1" applyFill="1" applyBorder="1" applyAlignment="1">
      <alignment horizontal="left" vertical="center" wrapText="1"/>
    </xf>
    <xf numFmtId="164" fontId="3" fillId="2" borderId="52" xfId="0" applyNumberFormat="1" applyFont="1" applyFill="1" applyBorder="1" applyAlignment="1" applyProtection="1">
      <alignment horizontal="center" vertical="center" wrapText="1"/>
      <protection locked="0"/>
    </xf>
    <xf numFmtId="0" fontId="0" fillId="2" borderId="52" xfId="0" applyFill="1" applyBorder="1" applyAlignment="1" applyProtection="1">
      <alignment wrapText="1"/>
      <protection locked="0"/>
    </xf>
    <xf numFmtId="0" fontId="0" fillId="5" borderId="2" xfId="0" applyFill="1" applyBorder="1" applyAlignment="1">
      <alignment horizontal="center" vertical="center" wrapText="1"/>
    </xf>
    <xf numFmtId="0" fontId="0" fillId="5" borderId="4" xfId="0" applyFill="1" applyBorder="1" applyAlignment="1">
      <alignment horizontal="center" vertical="center" wrapText="1"/>
    </xf>
    <xf numFmtId="0" fontId="11" fillId="5" borderId="58" xfId="0" applyFont="1" applyFill="1" applyBorder="1" applyAlignment="1">
      <alignment horizontal="center" vertical="center" wrapText="1"/>
    </xf>
    <xf numFmtId="0" fontId="15" fillId="5" borderId="59" xfId="0" applyFont="1" applyFill="1" applyBorder="1" applyAlignment="1">
      <alignment horizontal="center" wrapText="1"/>
    </xf>
    <xf numFmtId="0" fontId="15" fillId="5" borderId="60" xfId="0" applyFont="1" applyFill="1" applyBorder="1" applyAlignment="1">
      <alignment horizontal="center" wrapText="1"/>
    </xf>
    <xf numFmtId="0" fontId="6" fillId="10" borderId="16" xfId="1" applyFont="1" applyFill="1" applyBorder="1" applyAlignment="1">
      <alignment horizontal="center" vertical="center" wrapText="1"/>
    </xf>
    <xf numFmtId="0" fontId="8" fillId="10" borderId="17" xfId="0" applyFont="1" applyFill="1" applyBorder="1" applyAlignment="1">
      <alignment vertical="center" wrapText="1"/>
    </xf>
    <xf numFmtId="0" fontId="8" fillId="10" borderId="26" xfId="0" applyFont="1" applyFill="1" applyBorder="1" applyAlignment="1">
      <alignment vertical="center" wrapText="1"/>
    </xf>
    <xf numFmtId="0" fontId="6" fillId="10" borderId="8" xfId="0" applyFont="1" applyFill="1" applyBorder="1" applyAlignment="1">
      <alignment horizontal="center" vertical="center" wrapText="1"/>
    </xf>
    <xf numFmtId="0" fontId="6" fillId="10" borderId="9" xfId="0" applyFont="1" applyFill="1" applyBorder="1" applyAlignment="1">
      <alignment horizontal="center" vertical="center" wrapText="1"/>
    </xf>
    <xf numFmtId="0" fontId="6" fillId="10" borderId="10" xfId="0" applyFont="1" applyFill="1" applyBorder="1" applyAlignment="1">
      <alignment horizontal="center" vertical="center" wrapText="1"/>
    </xf>
    <xf numFmtId="0" fontId="0" fillId="0" borderId="5" xfId="0" applyBorder="1" applyAlignment="1" applyProtection="1">
      <alignment horizontal="center" vertical="center" wrapText="1"/>
      <protection locked="0"/>
    </xf>
    <xf numFmtId="0" fontId="0" fillId="0" borderId="12" xfId="0" applyBorder="1" applyAlignment="1" applyProtection="1">
      <alignment horizontal="center" vertical="center" wrapText="1"/>
      <protection locked="0"/>
    </xf>
    <xf numFmtId="0" fontId="0" fillId="0" borderId="6" xfId="0" applyBorder="1" applyAlignment="1" applyProtection="1">
      <alignment horizontal="center" vertical="center" wrapText="1"/>
      <protection locked="0"/>
    </xf>
    <xf numFmtId="0" fontId="0" fillId="0" borderId="29" xfId="0" applyBorder="1" applyAlignment="1" applyProtection="1">
      <alignment horizontal="center" vertical="center" wrapText="1"/>
      <protection locked="0"/>
    </xf>
    <xf numFmtId="0" fontId="0" fillId="0" borderId="11" xfId="0" applyBorder="1" applyAlignment="1" applyProtection="1">
      <alignment horizontal="center" vertical="center" wrapText="1"/>
      <protection locked="0"/>
    </xf>
    <xf numFmtId="0" fontId="0" fillId="0" borderId="30" xfId="0" applyBorder="1" applyAlignment="1" applyProtection="1">
      <alignment horizontal="center" vertical="center" wrapText="1"/>
      <protection locked="0"/>
    </xf>
    <xf numFmtId="0" fontId="10" fillId="10" borderId="63" xfId="0" applyFont="1" applyFill="1" applyBorder="1" applyAlignment="1">
      <alignment horizontal="center" vertical="center" wrapText="1"/>
    </xf>
    <xf numFmtId="0" fontId="0" fillId="10" borderId="64" xfId="0" applyFill="1" applyBorder="1" applyAlignment="1">
      <alignment vertical="center" wrapText="1"/>
    </xf>
    <xf numFmtId="0" fontId="6" fillId="10" borderId="19" xfId="1" applyFont="1" applyFill="1" applyBorder="1" applyAlignment="1">
      <alignment horizontal="center" vertical="center" wrapText="1"/>
    </xf>
    <xf numFmtId="0" fontId="8" fillId="10" borderId="62" xfId="0" applyFont="1" applyFill="1" applyBorder="1" applyAlignment="1">
      <alignment vertical="center" wrapText="1"/>
    </xf>
    <xf numFmtId="0" fontId="22" fillId="10" borderId="20" xfId="0" applyFont="1" applyFill="1" applyBorder="1" applyAlignment="1">
      <alignment vertical="center" wrapText="1"/>
    </xf>
    <xf numFmtId="0" fontId="15" fillId="5" borderId="1" xfId="0" applyFont="1" applyFill="1" applyBorder="1" applyAlignment="1">
      <alignment vertical="center" wrapText="1"/>
    </xf>
    <xf numFmtId="0" fontId="0" fillId="0" borderId="1" xfId="0" applyBorder="1" applyAlignment="1">
      <alignment vertical="center" wrapText="1"/>
    </xf>
    <xf numFmtId="14" fontId="0" fillId="0" borderId="2" xfId="0" applyNumberFormat="1" applyBorder="1" applyAlignment="1" applyProtection="1">
      <alignment horizontal="center" vertical="center" wrapText="1"/>
      <protection locked="0"/>
    </xf>
    <xf numFmtId="0" fontId="0" fillId="0" borderId="3" xfId="0" applyBorder="1" applyAlignment="1" applyProtection="1">
      <alignment vertical="center" wrapText="1"/>
      <protection locked="0"/>
    </xf>
    <xf numFmtId="0" fontId="0" fillId="0" borderId="4" xfId="0" applyBorder="1" applyAlignment="1" applyProtection="1">
      <alignment vertical="center" wrapText="1"/>
      <protection locked="0"/>
    </xf>
    <xf numFmtId="0" fontId="0" fillId="2" borderId="2" xfId="0" applyFill="1" applyBorder="1" applyAlignment="1" applyProtection="1">
      <alignment vertical="center" wrapText="1"/>
      <protection locked="0"/>
    </xf>
    <xf numFmtId="0" fontId="18" fillId="4" borderId="5" xfId="0" applyFont="1" applyFill="1" applyBorder="1" applyAlignment="1" applyProtection="1">
      <alignment horizontal="center" vertical="center" wrapText="1"/>
      <protection locked="0"/>
    </xf>
    <xf numFmtId="0" fontId="0" fillId="0" borderId="6" xfId="0" applyBorder="1" applyAlignment="1" applyProtection="1">
      <alignment vertical="center" wrapText="1"/>
      <protection locked="0"/>
    </xf>
    <xf numFmtId="0" fontId="11" fillId="5" borderId="35" xfId="0" applyFont="1" applyFill="1" applyBorder="1" applyAlignment="1">
      <alignment horizontal="center" vertical="center" wrapText="1"/>
    </xf>
    <xf numFmtId="0" fontId="15" fillId="5" borderId="36" xfId="0" applyFont="1" applyFill="1" applyBorder="1" applyAlignment="1">
      <alignment horizontal="center" wrapText="1"/>
    </xf>
    <xf numFmtId="0" fontId="15" fillId="5" borderId="37" xfId="0" applyFont="1" applyFill="1" applyBorder="1" applyAlignment="1">
      <alignment horizontal="center" wrapText="1"/>
    </xf>
    <xf numFmtId="0" fontId="15" fillId="6" borderId="2" xfId="3" applyFont="1" applyFill="1" applyBorder="1" applyAlignment="1">
      <alignment horizontal="center" vertical="center" wrapText="1"/>
    </xf>
    <xf numFmtId="0" fontId="15" fillId="6" borderId="48" xfId="3" applyFont="1" applyFill="1" applyBorder="1" applyAlignment="1">
      <alignment horizontal="center" vertical="center" wrapText="1"/>
    </xf>
    <xf numFmtId="0" fontId="0" fillId="2" borderId="13" xfId="0" applyFill="1" applyBorder="1" applyAlignment="1" applyProtection="1">
      <alignment vertical="center" wrapText="1"/>
      <protection locked="0"/>
    </xf>
    <xf numFmtId="0" fontId="0" fillId="0" borderId="0" xfId="0" applyAlignment="1" applyProtection="1">
      <alignment vertical="center" wrapText="1"/>
      <protection locked="0"/>
    </xf>
    <xf numFmtId="0" fontId="0" fillId="0" borderId="42" xfId="0" applyBorder="1" applyAlignment="1" applyProtection="1">
      <alignment vertical="center" wrapText="1"/>
      <protection locked="0"/>
    </xf>
    <xf numFmtId="164" fontId="0" fillId="4" borderId="2" xfId="0" applyNumberFormat="1" applyFill="1" applyBorder="1" applyAlignment="1" applyProtection="1">
      <alignment horizontal="center" vertical="center" wrapText="1"/>
      <protection locked="0"/>
    </xf>
    <xf numFmtId="0" fontId="0" fillId="0" borderId="3" xfId="0" applyBorder="1" applyAlignment="1" applyProtection="1">
      <alignment wrapText="1"/>
      <protection locked="0"/>
    </xf>
    <xf numFmtId="0" fontId="0" fillId="0" borderId="4" xfId="0" applyBorder="1" applyAlignment="1" applyProtection="1">
      <alignment wrapText="1"/>
      <protection locked="0"/>
    </xf>
    <xf numFmtId="0" fontId="11" fillId="5" borderId="2" xfId="0" applyFont="1" applyFill="1" applyBorder="1" applyAlignment="1">
      <alignment horizontal="left" vertical="center" wrapText="1"/>
    </xf>
    <xf numFmtId="0" fontId="1" fillId="5" borderId="3" xfId="0" applyFont="1" applyFill="1" applyBorder="1" applyAlignment="1">
      <alignment horizontal="left" wrapText="1"/>
    </xf>
    <xf numFmtId="0" fontId="1" fillId="5" borderId="4" xfId="0" applyFont="1" applyFill="1" applyBorder="1" applyAlignment="1">
      <alignment horizontal="left" wrapText="1"/>
    </xf>
    <xf numFmtId="0" fontId="6" fillId="10" borderId="23" xfId="0" applyFont="1" applyFill="1" applyBorder="1" applyAlignment="1">
      <alignment horizontal="center" vertical="center" wrapText="1"/>
    </xf>
    <xf numFmtId="0" fontId="0" fillId="10" borderId="22" xfId="0" applyFill="1" applyBorder="1" applyAlignment="1">
      <alignment horizontal="center" vertical="center" wrapText="1"/>
    </xf>
    <xf numFmtId="0" fontId="0" fillId="10" borderId="22" xfId="0" applyFill="1" applyBorder="1" applyAlignment="1">
      <alignment wrapText="1"/>
    </xf>
    <xf numFmtId="0" fontId="0" fillId="10" borderId="24" xfId="0" applyFill="1" applyBorder="1" applyAlignment="1">
      <alignment wrapText="1"/>
    </xf>
  </cellXfs>
  <cellStyles count="5">
    <cellStyle name="Currency" xfId="2" builtinId="4"/>
    <cellStyle name="Hyperlink" xfId="3" builtinId="8"/>
    <cellStyle name="Normal" xfId="0" builtinId="0"/>
    <cellStyle name="Normal 2" xfId="4" xr:uid="{00000000-0005-0000-0000-000003000000}"/>
    <cellStyle name="Normal_Sheet3" xfId="1" xr:uid="{00000000-0005-0000-0000-000004000000}"/>
  </cellStyles>
  <dxfs count="23">
    <dxf>
      <fill>
        <patternFill>
          <bgColor rgb="FFFA413C"/>
        </patternFill>
      </fill>
    </dxf>
    <dxf>
      <fill>
        <patternFill>
          <bgColor rgb="FFFA413C"/>
        </patternFill>
      </fill>
    </dxf>
    <dxf>
      <fill>
        <patternFill>
          <bgColor rgb="FFFA413C"/>
        </patternFill>
      </fill>
    </dxf>
    <dxf>
      <fill>
        <patternFill>
          <bgColor rgb="FFFA413C"/>
        </patternFill>
      </fill>
    </dxf>
    <dxf>
      <fill>
        <patternFill>
          <bgColor rgb="FFFA413C"/>
        </patternFill>
      </fill>
    </dxf>
    <dxf>
      <fill>
        <patternFill>
          <bgColor rgb="FFFA413C"/>
        </patternFill>
      </fill>
    </dxf>
    <dxf>
      <fill>
        <patternFill>
          <bgColor rgb="FFFA413C"/>
        </patternFill>
      </fill>
    </dxf>
    <dxf>
      <fill>
        <patternFill>
          <bgColor rgb="FFFA413C"/>
        </patternFill>
      </fill>
    </dxf>
    <dxf>
      <fill>
        <patternFill>
          <bgColor rgb="FFFA413C"/>
        </patternFill>
      </fill>
    </dxf>
    <dxf>
      <fill>
        <patternFill>
          <bgColor rgb="FFFA413C"/>
        </patternFill>
      </fill>
    </dxf>
    <dxf>
      <fill>
        <patternFill>
          <bgColor theme="0" tint="-0.24994659260841701"/>
        </patternFill>
      </fill>
    </dxf>
    <dxf>
      <fill>
        <patternFill>
          <bgColor rgb="FFF08888"/>
        </patternFill>
      </fill>
    </dxf>
    <dxf>
      <fill>
        <patternFill>
          <bgColor theme="0" tint="-0.34998626667073579"/>
        </patternFill>
      </fill>
    </dxf>
    <dxf>
      <fill>
        <patternFill>
          <bgColor theme="0"/>
        </patternFill>
      </fill>
      <border>
        <left style="thin">
          <color auto="1"/>
        </left>
        <right style="thin">
          <color auto="1"/>
        </right>
        <top style="thin">
          <color auto="1"/>
        </top>
        <bottom style="thin">
          <color auto="1"/>
        </bottom>
        <vertical/>
        <horizontal/>
      </border>
    </dxf>
    <dxf>
      <fill>
        <patternFill>
          <bgColor theme="0"/>
        </patternFill>
      </fill>
      <border>
        <left style="thin">
          <color auto="1"/>
        </left>
        <right style="thin">
          <color auto="1"/>
        </right>
        <top style="thin">
          <color auto="1"/>
        </top>
        <bottom style="thin">
          <color auto="1"/>
        </bottom>
        <vertical/>
        <horizontal/>
      </border>
    </dxf>
    <dxf>
      <fill>
        <patternFill>
          <bgColor theme="0"/>
        </patternFill>
      </fill>
      <border>
        <left style="thin">
          <color auto="1"/>
        </left>
        <right style="thin">
          <color auto="1"/>
        </right>
        <top style="thin">
          <color auto="1"/>
        </top>
        <bottom style="thin">
          <color auto="1"/>
        </bottom>
        <vertical/>
        <horizontal/>
      </border>
    </dxf>
    <dxf>
      <fill>
        <patternFill>
          <bgColor theme="5" tint="0.79998168889431442"/>
        </patternFill>
      </fill>
    </dxf>
    <dxf>
      <fill>
        <patternFill>
          <bgColor theme="0"/>
        </patternFill>
      </fill>
      <border>
        <left style="thin">
          <color auto="1"/>
        </left>
        <right style="thin">
          <color auto="1"/>
        </right>
        <top style="thin">
          <color auto="1"/>
        </top>
        <bottom style="thin">
          <color auto="1"/>
        </bottom>
        <vertical/>
        <horizontal/>
      </border>
    </dxf>
    <dxf>
      <fill>
        <patternFill>
          <bgColor theme="0"/>
        </patternFill>
      </fill>
      <border>
        <left style="thin">
          <color auto="1"/>
        </left>
        <right style="thin">
          <color auto="1"/>
        </right>
        <top style="thin">
          <color auto="1"/>
        </top>
        <bottom style="thin">
          <color auto="1"/>
        </bottom>
        <vertical/>
        <horizontal/>
      </border>
    </dxf>
    <dxf>
      <fill>
        <patternFill>
          <bgColor theme="0"/>
        </patternFill>
      </fill>
      <border>
        <left style="thin">
          <color auto="1"/>
        </left>
        <right style="thin">
          <color auto="1"/>
        </right>
        <top style="thin">
          <color auto="1"/>
        </top>
        <bottom style="thin">
          <color auto="1"/>
        </bottom>
        <vertical/>
        <horizontal/>
      </border>
    </dxf>
    <dxf>
      <fill>
        <patternFill>
          <bgColor theme="0"/>
        </patternFill>
      </fill>
      <border>
        <left style="thin">
          <color auto="1"/>
        </left>
        <right style="thin">
          <color auto="1"/>
        </right>
        <top style="thin">
          <color auto="1"/>
        </top>
        <bottom style="thin">
          <color auto="1"/>
        </bottom>
        <vertical/>
        <horizontal/>
      </border>
    </dxf>
    <dxf>
      <fill>
        <patternFill>
          <bgColor theme="0"/>
        </patternFill>
      </fill>
      <border>
        <left style="thin">
          <color auto="1"/>
        </left>
        <right style="thin">
          <color auto="1"/>
        </right>
        <top style="thin">
          <color auto="1"/>
        </top>
        <bottom style="thin">
          <color auto="1"/>
        </bottom>
        <vertical/>
        <horizontal/>
      </border>
    </dxf>
    <dxf>
      <fill>
        <patternFill>
          <bgColor theme="5" tint="0.79998168889431442"/>
        </patternFill>
      </fill>
    </dxf>
  </dxfs>
  <tableStyles count="0" defaultTableStyle="TableStyleMedium2" defaultPivotStyle="PivotStyleLight16"/>
  <colors>
    <mruColors>
      <color rgb="FF1DB9B9"/>
      <color rgb="FF0C4C4C"/>
      <color rgb="FF8D168D"/>
      <color rgb="FFBAF5F4"/>
      <color rgb="FF360B3D"/>
      <color rgb="FF5E3C67"/>
      <color rgb="FF876D8D"/>
      <color rgb="FF8C528E"/>
      <color rgb="FFF9928F"/>
      <color rgb="FFF2F5D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CUA/9.%20CUAs%20Under%20Development/CUATEL2019%20-%20Mobile%20Telecommunications/2%20-%20Request/0%20-%20Latest%20Drafts/CUATEL2019%20-%20Attachment%20F%20-%20Pricing%20Panel%201.xlsx" TargetMode="External"/></Relationships>
</file>

<file path=xl/externalLinks/_rels/externalLink2.xml.rels><?xml version="1.0" encoding="UTF-8" standalone="yes"?>
<Relationships xmlns="http://schemas.openxmlformats.org/package/2006/relationships"><Relationship Id="rId2" Type="http://schemas.microsoft.com/office/2019/04/relationships/externalLinkLongPath" Target="/CUA/9.%20CUAs%20Under%20Development/CUACMD2019%20Computing%20and%20Mobile%20Devices/Contract%20Formation/Request%20draft/CUACMD2020%20Request%20Documentation%20Jan%202021/CUACMD2021%20Final%20Draft/CUACMD2021%20Attachment%20I%20-%20Quote%20and%20Order%20Form%20Panel%201%20-%20FINAL.xlsx?3C10C34C" TargetMode="External"/><Relationship Id="rId1" Type="http://schemas.openxmlformats.org/officeDocument/2006/relationships/externalLinkPath" Target="file:///\\3C10C34C\CUACMD2021%20Attachment%20I%20-%20Quote%20and%20Order%20Form%20Panel%201%20-%20FIN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Offer_Template"/>
      <sheetName val="Hardware_Discounts"/>
      <sheetName val="Hardware_List"/>
      <sheetName val="Product_Delivery"/>
      <sheetName val="Lookups"/>
    </sheetNames>
    <sheetDataSet>
      <sheetData sheetId="0"/>
      <sheetData sheetId="1"/>
      <sheetData sheetId="2"/>
      <sheetData sheetId="3"/>
      <sheetData sheetId="4"/>
      <sheetData sheetId="5">
        <row r="2">
          <cell r="F2" t="str">
            <v>Smartphone</v>
          </cell>
        </row>
        <row r="3">
          <cell r="F3" t="str">
            <v>Feature Phone</v>
          </cell>
        </row>
        <row r="4">
          <cell r="F4" t="str">
            <v>Tablet/Phablet</v>
          </cell>
        </row>
        <row r="5">
          <cell r="F5" t="str">
            <v>Hybrid Device</v>
          </cell>
        </row>
        <row r="6">
          <cell r="F6" t="str">
            <v>Chromebook / Similar</v>
          </cell>
        </row>
        <row r="7">
          <cell r="F7" t="str">
            <v>Wireless Modem / Router</v>
          </cell>
        </row>
        <row r="8">
          <cell r="F8" t="str">
            <v>M2M/IoT Hardware</v>
          </cell>
        </row>
        <row r="9">
          <cell r="F9" t="str">
            <v>Other Hardware</v>
          </cell>
        </row>
        <row r="10">
          <cell r="F10" t="str">
            <v>Accessories</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Quote_Summary"/>
      <sheetName val="Appendix_A"/>
      <sheetName val="Order_Summary"/>
      <sheetName val="Lookups"/>
    </sheetNames>
    <sheetDataSet>
      <sheetData sheetId="0"/>
      <sheetData sheetId="1"/>
      <sheetData sheetId="2"/>
      <sheetData sheetId="3">
        <row r="1">
          <cell r="G1" t="str">
            <v>Perth Metropolitan Region &amp; City of Mandurah</v>
          </cell>
        </row>
        <row r="2">
          <cell r="G2" t="str">
            <v>Gascoyne Region: Shire of Carnarvon LGA
(within 20km of Carnarvon town)</v>
          </cell>
        </row>
        <row r="3">
          <cell r="G3" t="str">
            <v>Gascoyne Region: All Other Locations</v>
          </cell>
        </row>
        <row r="4">
          <cell r="G4" t="str">
            <v>Goldfields-Esperance: Shire of Esperance LGA (Only within 20km of Esperance Town)</v>
          </cell>
        </row>
        <row r="5">
          <cell r="G5" t="str">
            <v>Goldfields-Esperance: City Kalgoorlie-Boulder LGA (specified postcodes only)</v>
          </cell>
        </row>
        <row r="6">
          <cell r="G6" t="str">
            <v>Goldfields-Esperance: All Other Locations</v>
          </cell>
        </row>
        <row r="7">
          <cell r="G7" t="str">
            <v>Great Southern: City of Albany LGA</v>
          </cell>
        </row>
        <row r="8">
          <cell r="G8" t="str">
            <v>Great Southern: All Other Locations</v>
          </cell>
        </row>
        <row r="9">
          <cell r="G9" t="str">
            <v>Kimberley: Shire of Broome LGA (Only within 20km of Broome town required)</v>
          </cell>
        </row>
        <row r="10">
          <cell r="G10" t="str">
            <v>Kimberley: Shire of Wyndham-East Kimberley LGA (Only within 20km of Kununurra town)</v>
          </cell>
        </row>
        <row r="11">
          <cell r="G11" t="str">
            <v>Kimberley: Other Other Locations</v>
          </cell>
        </row>
        <row r="12">
          <cell r="G12" t="str">
            <v>Mid-West: City of Greater Geraldton LGA (specified postcodes)</v>
          </cell>
        </row>
        <row r="13">
          <cell r="G13" t="str">
            <v>Mid-West: All Other Locations</v>
          </cell>
        </row>
        <row r="14">
          <cell r="G14" t="str">
            <v>Peel: All Locations Except City of Mandurah</v>
          </cell>
        </row>
        <row r="15">
          <cell r="G15" t="str">
            <v>Pilbara: Town of Port Hedland LGA including Port Hedland, South Hedland and Wedgefield.</v>
          </cell>
        </row>
        <row r="16">
          <cell r="G16" t="str">
            <v>Pilbara: City of Karratha LGA</v>
          </cell>
        </row>
        <row r="17">
          <cell r="G17" t="str">
            <v>Pilbara: All Other Locations</v>
          </cell>
        </row>
        <row r="18">
          <cell r="G18" t="str">
            <v>South West: City of Bunbury LGA and surrounds (including Australind)</v>
          </cell>
        </row>
        <row r="19">
          <cell r="G19" t="str">
            <v>South West: City of Busselton LGA</v>
          </cell>
        </row>
        <row r="20">
          <cell r="G20" t="str">
            <v>South West: All Other Locations</v>
          </cell>
        </row>
        <row r="21">
          <cell r="G21" t="str">
            <v>Wheatbelt: Shire of Northam LGA</v>
          </cell>
        </row>
        <row r="22">
          <cell r="G22" t="str">
            <v>Wheatbelt: All Other Locations</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92D050"/>
  </sheetPr>
  <dimension ref="A1:K57"/>
  <sheetViews>
    <sheetView tabSelected="1" topLeftCell="A15" zoomScaleNormal="100" workbookViewId="0">
      <selection activeCell="B28" sqref="B28"/>
    </sheetView>
  </sheetViews>
  <sheetFormatPr defaultColWidth="9" defaultRowHeight="14" x14ac:dyDescent="0.3"/>
  <cols>
    <col min="1" max="1" width="31.33203125" style="2" customWidth="1"/>
    <col min="2" max="2" width="33.75" style="2" customWidth="1"/>
    <col min="3" max="3" width="20.58203125" style="2" customWidth="1"/>
    <col min="4" max="4" width="51.58203125" style="2" customWidth="1"/>
    <col min="5" max="5" width="12.33203125" style="2" customWidth="1"/>
    <col min="6" max="6" width="18.5" style="2" customWidth="1"/>
    <col min="7" max="7" width="13.25" style="2" customWidth="1"/>
    <col min="8" max="8" width="18.58203125" style="2" customWidth="1"/>
    <col min="9" max="9" width="23" style="2" customWidth="1"/>
    <col min="10" max="10" width="11.33203125" style="2" customWidth="1"/>
    <col min="11" max="11" width="13.5" style="2" customWidth="1"/>
    <col min="12" max="16384" width="9" style="2"/>
  </cols>
  <sheetData>
    <row r="1" spans="1:9" ht="26.25" customHeight="1" thickBot="1" x14ac:dyDescent="0.35">
      <c r="A1" s="113" t="s">
        <v>399</v>
      </c>
      <c r="B1" s="114"/>
      <c r="C1" s="114"/>
      <c r="D1" s="115"/>
      <c r="F1" s="46" t="s">
        <v>401</v>
      </c>
      <c r="G1" s="83" t="str">
        <f>"CUATEL2021 Panel "&amp;IF(B9="1 - Mobile","1",IF(B9="2 - Satellite","2","1 and 2"))&amp;" - "&amp;TEXT(B50,"dd/mm/yyyy")</f>
        <v>CUATEL2021 Panel 1 and 2 - 00/01/1900</v>
      </c>
      <c r="H1" s="83"/>
      <c r="I1" s="83"/>
    </row>
    <row r="2" spans="1:9" ht="26.25" customHeight="1" x14ac:dyDescent="0.3">
      <c r="A2" s="131" t="s">
        <v>373</v>
      </c>
      <c r="B2" s="132"/>
      <c r="C2" s="132"/>
      <c r="D2" s="133"/>
      <c r="F2" s="88" t="s">
        <v>390</v>
      </c>
      <c r="G2" s="89"/>
      <c r="H2" s="89"/>
      <c r="I2" s="90"/>
    </row>
    <row r="3" spans="1:9" ht="25" customHeight="1" x14ac:dyDescent="0.3">
      <c r="A3" s="116" t="s">
        <v>357</v>
      </c>
      <c r="B3" s="117"/>
      <c r="C3" s="117"/>
      <c r="D3" s="118"/>
      <c r="F3" s="104" t="s">
        <v>537</v>
      </c>
      <c r="G3" s="104"/>
      <c r="H3" s="104"/>
      <c r="I3" s="104"/>
    </row>
    <row r="4" spans="1:9" ht="25" customHeight="1" x14ac:dyDescent="0.3">
      <c r="A4" s="63" t="s">
        <v>343</v>
      </c>
      <c r="B4" s="22"/>
      <c r="F4" s="104"/>
      <c r="G4" s="104"/>
      <c r="H4" s="104"/>
      <c r="I4" s="104"/>
    </row>
    <row r="5" spans="1:9" ht="25" customHeight="1" x14ac:dyDescent="0.3">
      <c r="A5" s="64" t="s">
        <v>358</v>
      </c>
      <c r="B5" s="4"/>
      <c r="F5" s="104"/>
      <c r="G5" s="104"/>
      <c r="H5" s="104"/>
      <c r="I5" s="104"/>
    </row>
    <row r="6" spans="1:9" ht="27.65" customHeight="1" x14ac:dyDescent="0.3">
      <c r="A6" s="65" t="s">
        <v>361</v>
      </c>
      <c r="B6" s="24"/>
      <c r="F6" s="104"/>
      <c r="G6" s="104"/>
      <c r="H6" s="104"/>
      <c r="I6" s="104"/>
    </row>
    <row r="7" spans="1:9" ht="30" customHeight="1" x14ac:dyDescent="0.3">
      <c r="A7" s="98" t="s">
        <v>359</v>
      </c>
      <c r="B7" s="43"/>
      <c r="C7" s="40"/>
      <c r="D7" s="40"/>
      <c r="F7" s="104"/>
      <c r="G7" s="104"/>
      <c r="H7" s="104"/>
      <c r="I7" s="104"/>
    </row>
    <row r="8" spans="1:9" ht="23.25" customHeight="1" x14ac:dyDescent="0.3">
      <c r="A8" s="99"/>
      <c r="B8" s="21"/>
      <c r="C8" s="40"/>
      <c r="D8" s="40"/>
      <c r="F8" s="104"/>
      <c r="G8" s="104"/>
      <c r="H8" s="104"/>
      <c r="I8" s="104"/>
    </row>
    <row r="9" spans="1:9" ht="25" customHeight="1" x14ac:dyDescent="0.3">
      <c r="A9" s="64" t="s">
        <v>336</v>
      </c>
      <c r="B9" s="4"/>
      <c r="F9" s="104"/>
      <c r="G9" s="104"/>
      <c r="H9" s="104"/>
      <c r="I9" s="104"/>
    </row>
    <row r="10" spans="1:9" ht="25" customHeight="1" x14ac:dyDescent="0.3">
      <c r="A10" s="64" t="s">
        <v>393</v>
      </c>
      <c r="B10" s="4"/>
      <c r="C10" s="100"/>
      <c r="D10" s="101"/>
      <c r="F10" s="104"/>
      <c r="G10" s="104"/>
      <c r="H10" s="104"/>
      <c r="I10" s="104"/>
    </row>
    <row r="11" spans="1:9" ht="25" customHeight="1" x14ac:dyDescent="0.3">
      <c r="A11" s="64" t="s">
        <v>412</v>
      </c>
      <c r="B11" s="52" t="s">
        <v>540</v>
      </c>
      <c r="C11" s="45"/>
    </row>
    <row r="12" spans="1:9" ht="26.25" customHeight="1" x14ac:dyDescent="0.3">
      <c r="A12" s="64" t="s">
        <v>394</v>
      </c>
      <c r="B12" s="47"/>
      <c r="C12" s="102"/>
      <c r="D12" s="103"/>
      <c r="F12" s="105" t="s">
        <v>538</v>
      </c>
      <c r="G12" s="106"/>
      <c r="H12" s="106"/>
      <c r="I12" s="107"/>
    </row>
    <row r="13" spans="1:9" ht="45" customHeight="1" x14ac:dyDescent="0.3">
      <c r="A13" s="121" t="s">
        <v>400</v>
      </c>
      <c r="B13" s="122"/>
      <c r="C13" s="122"/>
      <c r="D13" s="123"/>
      <c r="F13" s="108"/>
      <c r="G13" s="109"/>
      <c r="H13" s="109"/>
      <c r="I13" s="110"/>
    </row>
    <row r="14" spans="1:9" ht="25" customHeight="1" x14ac:dyDescent="0.3">
      <c r="A14" s="64" t="s">
        <v>362</v>
      </c>
      <c r="B14" s="23"/>
    </row>
    <row r="15" spans="1:9" ht="44.25" customHeight="1" x14ac:dyDescent="0.3">
      <c r="A15" s="66" t="s">
        <v>368</v>
      </c>
      <c r="B15" s="124"/>
      <c r="C15" s="125"/>
      <c r="D15" s="125"/>
    </row>
    <row r="16" spans="1:9" ht="25" customHeight="1" x14ac:dyDescent="0.3">
      <c r="A16" s="116" t="s">
        <v>363</v>
      </c>
      <c r="B16" s="117"/>
      <c r="C16" s="117"/>
      <c r="D16" s="118"/>
    </row>
    <row r="17" spans="1:11" ht="30" customHeight="1" x14ac:dyDescent="0.3">
      <c r="A17" s="64" t="s">
        <v>356</v>
      </c>
      <c r="B17" s="26"/>
      <c r="C17" s="64" t="s">
        <v>364</v>
      </c>
      <c r="D17" s="54" t="str">
        <f>IF(B17="","",VLOOKUP(B17,Lookups!C:D,2,FALSE))</f>
        <v/>
      </c>
    </row>
    <row r="18" spans="1:11" ht="30" customHeight="1" x14ac:dyDescent="0.3">
      <c r="A18" s="64" t="s">
        <v>365</v>
      </c>
      <c r="B18" s="53" t="str">
        <f>IF(B17="","",VLOOKUP(B17,Lookups!C:E,3,FALSE))</f>
        <v/>
      </c>
      <c r="C18" s="64" t="s">
        <v>366</v>
      </c>
      <c r="D18" s="35" t="str">
        <f>IF(B17="","",VLOOKUP(B17,Lookups!C:F,4,FALSE))</f>
        <v/>
      </c>
    </row>
    <row r="19" spans="1:11" ht="30" customHeight="1" x14ac:dyDescent="0.3">
      <c r="A19" s="64" t="s">
        <v>367</v>
      </c>
      <c r="B19" s="4"/>
      <c r="C19" s="64" t="s">
        <v>409</v>
      </c>
      <c r="D19" s="15"/>
    </row>
    <row r="20" spans="1:11" ht="30" customHeight="1" x14ac:dyDescent="0.3">
      <c r="A20" s="64" t="s">
        <v>334</v>
      </c>
      <c r="B20" s="5"/>
      <c r="C20" s="64" t="s">
        <v>335</v>
      </c>
      <c r="D20" s="5"/>
    </row>
    <row r="21" spans="1:11" ht="30" customHeight="1" thickBot="1" x14ac:dyDescent="0.35">
      <c r="A21" s="64" t="s">
        <v>422</v>
      </c>
      <c r="B21" s="85"/>
      <c r="C21" s="86"/>
      <c r="D21" s="87"/>
    </row>
    <row r="22" spans="1:11" ht="30" customHeight="1" x14ac:dyDescent="0.3">
      <c r="A22" s="156" t="s">
        <v>386</v>
      </c>
      <c r="B22" s="157"/>
      <c r="C22" s="157"/>
      <c r="D22" s="158"/>
    </row>
    <row r="23" spans="1:11" ht="30" customHeight="1" x14ac:dyDescent="0.3">
      <c r="A23" s="67" t="s">
        <v>348</v>
      </c>
      <c r="B23" s="18"/>
      <c r="C23" s="159" t="str">
        <f>IF(B23="","",IF(B23="Direct","No Dealer information required","Please specify all dealer information in this section."))</f>
        <v/>
      </c>
      <c r="D23" s="160"/>
      <c r="G23" s="39"/>
    </row>
    <row r="24" spans="1:11" ht="30" customHeight="1" x14ac:dyDescent="0.3">
      <c r="A24" s="68" t="s">
        <v>349</v>
      </c>
      <c r="B24" s="12"/>
      <c r="C24" s="69" t="s">
        <v>350</v>
      </c>
      <c r="D24" s="34"/>
      <c r="F24" s="39"/>
      <c r="G24" s="39"/>
      <c r="H24" s="39"/>
      <c r="I24" s="39"/>
    </row>
    <row r="25" spans="1:11" ht="30" customHeight="1" x14ac:dyDescent="0.3">
      <c r="A25" s="67" t="s">
        <v>351</v>
      </c>
      <c r="B25" s="161"/>
      <c r="C25" s="162"/>
      <c r="D25" s="163"/>
      <c r="F25" s="39"/>
      <c r="G25" s="39"/>
      <c r="H25" s="39"/>
      <c r="I25" s="39"/>
      <c r="J25" s="39"/>
      <c r="K25" s="39"/>
    </row>
    <row r="26" spans="1:11" ht="30" customHeight="1" x14ac:dyDescent="0.3">
      <c r="A26" s="91" t="s">
        <v>372</v>
      </c>
      <c r="B26" s="119"/>
      <c r="C26" s="119"/>
      <c r="D26" s="120"/>
      <c r="F26" s="39"/>
      <c r="G26" s="39"/>
      <c r="H26" s="39"/>
      <c r="I26" s="39"/>
      <c r="J26" s="39"/>
      <c r="K26" s="39"/>
    </row>
    <row r="27" spans="1:11" ht="25" customHeight="1" x14ac:dyDescent="0.3">
      <c r="A27" s="68" t="s">
        <v>341</v>
      </c>
      <c r="B27" s="4"/>
      <c r="C27" s="126" t="str">
        <f>IF(AND(B7="",B8=""),"","("&amp;IF(LEFT(B6,1)="4",B8,B7)&amp;")")</f>
        <v/>
      </c>
      <c r="D27" s="127"/>
      <c r="F27" s="39"/>
      <c r="G27" s="39"/>
      <c r="H27" s="39"/>
      <c r="I27" s="39"/>
      <c r="J27" s="39"/>
      <c r="K27" s="39"/>
    </row>
    <row r="28" spans="1:11" ht="25" customHeight="1" thickBot="1" x14ac:dyDescent="0.35">
      <c r="A28" s="67" t="s">
        <v>396</v>
      </c>
      <c r="B28" s="44"/>
      <c r="C28" s="102"/>
      <c r="D28" s="103"/>
      <c r="F28" s="39"/>
      <c r="G28" s="39"/>
      <c r="H28" s="39"/>
      <c r="I28" s="39"/>
      <c r="J28" s="39"/>
      <c r="K28" s="39"/>
    </row>
    <row r="29" spans="1:11" ht="25" customHeight="1" thickBot="1" x14ac:dyDescent="0.35">
      <c r="A29" s="128" t="s">
        <v>423</v>
      </c>
      <c r="B29" s="129"/>
      <c r="C29" s="129"/>
      <c r="D29" s="130"/>
      <c r="F29" s="39"/>
      <c r="G29" s="39"/>
      <c r="H29" s="39"/>
      <c r="I29" s="39"/>
      <c r="J29" s="39"/>
      <c r="K29" s="39"/>
    </row>
    <row r="30" spans="1:11" ht="25" customHeight="1" x14ac:dyDescent="0.3">
      <c r="A30" s="71" t="s">
        <v>369</v>
      </c>
      <c r="B30" s="27"/>
      <c r="C30" s="63" t="s">
        <v>409</v>
      </c>
      <c r="D30" s="28"/>
      <c r="F30" s="39"/>
      <c r="G30" s="39"/>
      <c r="H30" s="39"/>
      <c r="I30" s="39"/>
      <c r="J30" s="39"/>
      <c r="K30" s="39"/>
    </row>
    <row r="31" spans="1:11" ht="25" customHeight="1" thickBot="1" x14ac:dyDescent="0.35">
      <c r="A31" s="72" t="s">
        <v>370</v>
      </c>
      <c r="B31" s="29"/>
      <c r="C31" s="70" t="s">
        <v>371</v>
      </c>
      <c r="D31" s="30"/>
      <c r="F31" s="39"/>
      <c r="G31" s="39"/>
      <c r="H31" s="39"/>
      <c r="I31" s="39"/>
      <c r="J31" s="39"/>
      <c r="K31" s="39"/>
    </row>
    <row r="32" spans="1:11" ht="25" customHeight="1" thickBot="1" x14ac:dyDescent="0.35">
      <c r="A32" s="128" t="s">
        <v>374</v>
      </c>
      <c r="B32" s="129"/>
      <c r="C32" s="129"/>
      <c r="D32" s="130"/>
      <c r="F32" s="39"/>
      <c r="G32" s="39"/>
      <c r="H32" s="39"/>
      <c r="I32" s="39"/>
      <c r="J32" s="39"/>
      <c r="K32" s="39"/>
    </row>
    <row r="33" spans="1:11" ht="25" customHeight="1" x14ac:dyDescent="0.3">
      <c r="A33" s="71" t="s">
        <v>369</v>
      </c>
      <c r="B33" s="27"/>
      <c r="C33" s="63" t="s">
        <v>409</v>
      </c>
      <c r="D33" s="28"/>
      <c r="F33" s="39"/>
      <c r="G33" s="39"/>
      <c r="H33" s="39"/>
      <c r="I33" s="39"/>
      <c r="J33" s="39"/>
      <c r="K33" s="39"/>
    </row>
    <row r="34" spans="1:11" ht="25" customHeight="1" x14ac:dyDescent="0.3">
      <c r="A34" s="73" t="s">
        <v>370</v>
      </c>
      <c r="B34" s="31"/>
      <c r="C34" s="74" t="s">
        <v>371</v>
      </c>
      <c r="D34" s="32"/>
      <c r="F34" s="39"/>
      <c r="G34" s="39"/>
      <c r="H34" s="39"/>
      <c r="I34" s="39"/>
      <c r="J34" s="39"/>
      <c r="K34" s="39"/>
    </row>
    <row r="35" spans="1:11" ht="30" customHeight="1" x14ac:dyDescent="0.3">
      <c r="A35" s="91" t="s">
        <v>375</v>
      </c>
      <c r="B35" s="92"/>
      <c r="C35" s="92"/>
      <c r="D35" s="93"/>
      <c r="F35" s="39"/>
      <c r="G35" s="39"/>
      <c r="H35" s="39"/>
      <c r="I35" s="39"/>
      <c r="J35" s="39"/>
      <c r="K35" s="39"/>
    </row>
    <row r="36" spans="1:11" ht="30" customHeight="1" x14ac:dyDescent="0.3">
      <c r="A36" s="63" t="s">
        <v>395</v>
      </c>
      <c r="B36" s="154"/>
      <c r="C36" s="155"/>
      <c r="J36" s="39"/>
      <c r="K36" s="39"/>
    </row>
    <row r="37" spans="1:11" ht="30" customHeight="1" x14ac:dyDescent="0.3">
      <c r="A37" s="64" t="s">
        <v>376</v>
      </c>
      <c r="B37" s="42"/>
      <c r="C37" s="64" t="s">
        <v>410</v>
      </c>
      <c r="D37" s="42"/>
    </row>
    <row r="38" spans="1:11" ht="30" customHeight="1" x14ac:dyDescent="0.3">
      <c r="A38" s="69" t="s">
        <v>377</v>
      </c>
      <c r="B38" s="55"/>
      <c r="C38" s="64" t="s">
        <v>402</v>
      </c>
      <c r="D38" s="42"/>
    </row>
    <row r="39" spans="1:11" ht="30" customHeight="1" x14ac:dyDescent="0.3">
      <c r="A39" s="64" t="s">
        <v>378</v>
      </c>
      <c r="B39" s="94"/>
      <c r="C39" s="95"/>
      <c r="D39" s="95"/>
    </row>
    <row r="40" spans="1:11" ht="30" customHeight="1" x14ac:dyDescent="0.3">
      <c r="A40" s="64" t="s">
        <v>379</v>
      </c>
      <c r="B40" s="94"/>
      <c r="C40" s="95"/>
      <c r="D40" s="95"/>
    </row>
    <row r="41" spans="1:11" ht="30" customHeight="1" x14ac:dyDescent="0.3">
      <c r="A41" s="65" t="s">
        <v>380</v>
      </c>
      <c r="B41" s="96"/>
      <c r="C41" s="97"/>
      <c r="D41" s="97"/>
    </row>
    <row r="42" spans="1:11" ht="30" customHeight="1" x14ac:dyDescent="0.3">
      <c r="A42" s="134" t="s">
        <v>381</v>
      </c>
      <c r="B42" s="135"/>
      <c r="C42" s="135"/>
      <c r="D42" s="136"/>
    </row>
    <row r="43" spans="1:11" ht="30" customHeight="1" x14ac:dyDescent="0.3">
      <c r="A43" s="71" t="s">
        <v>403</v>
      </c>
      <c r="B43" s="84"/>
      <c r="C43" s="84"/>
      <c r="D43" s="52" t="str">
        <f>IF(B43="","Please specify Region/Area",IF(LEFT(B43,5)="Perth","Metro","Regional"))</f>
        <v>Please specify Region/Area</v>
      </c>
    </row>
    <row r="44" spans="1:11" ht="30" customHeight="1" x14ac:dyDescent="0.3">
      <c r="A44" s="75" t="s">
        <v>404</v>
      </c>
      <c r="B44" s="137"/>
      <c r="C44" s="138"/>
      <c r="D44" s="139"/>
    </row>
    <row r="45" spans="1:11" ht="33" customHeight="1" x14ac:dyDescent="0.3">
      <c r="A45" s="73" t="s">
        <v>405</v>
      </c>
      <c r="B45" s="140"/>
      <c r="C45" s="141"/>
      <c r="D45" s="142"/>
    </row>
    <row r="46" spans="1:11" ht="33" customHeight="1" x14ac:dyDescent="0.3">
      <c r="A46" s="134" t="s">
        <v>382</v>
      </c>
      <c r="B46" s="135"/>
      <c r="C46" s="135"/>
      <c r="D46" s="136"/>
    </row>
    <row r="47" spans="1:11" ht="33" customHeight="1" x14ac:dyDescent="0.3">
      <c r="A47" s="63" t="s">
        <v>406</v>
      </c>
      <c r="B47" s="33"/>
      <c r="C47" s="75" t="s">
        <v>407</v>
      </c>
      <c r="D47" s="57"/>
    </row>
    <row r="48" spans="1:11" ht="33" customHeight="1" x14ac:dyDescent="0.3">
      <c r="A48" s="63" t="s">
        <v>383</v>
      </c>
      <c r="B48" s="26"/>
      <c r="C48" s="63" t="s">
        <v>408</v>
      </c>
      <c r="D48" s="26"/>
    </row>
    <row r="49" spans="1:5" ht="33" customHeight="1" x14ac:dyDescent="0.3">
      <c r="A49" s="63" t="s">
        <v>384</v>
      </c>
      <c r="B49" s="164"/>
      <c r="C49" s="165"/>
      <c r="D49" s="166"/>
    </row>
    <row r="50" spans="1:5" ht="33" customHeight="1" x14ac:dyDescent="0.3">
      <c r="A50" s="74" t="s">
        <v>385</v>
      </c>
      <c r="B50" s="56"/>
      <c r="C50" s="1"/>
      <c r="D50" s="1"/>
    </row>
    <row r="51" spans="1:5" ht="25" customHeight="1" x14ac:dyDescent="0.3">
      <c r="A51" s="145" t="s">
        <v>387</v>
      </c>
      <c r="B51" s="146"/>
      <c r="C51" s="146"/>
      <c r="D51" s="146"/>
      <c r="E51" s="147"/>
    </row>
    <row r="52" spans="1:5" ht="30" customHeight="1" x14ac:dyDescent="0.3">
      <c r="A52" s="148" t="s">
        <v>411</v>
      </c>
      <c r="B52" s="148"/>
      <c r="C52" s="148"/>
      <c r="D52" s="148"/>
      <c r="E52" s="149"/>
    </row>
    <row r="53" spans="1:5" ht="69" customHeight="1" x14ac:dyDescent="0.3">
      <c r="A53" s="63" t="s">
        <v>388</v>
      </c>
      <c r="B53" s="150"/>
      <c r="C53" s="151"/>
      <c r="D53" s="151"/>
      <c r="E53" s="152"/>
    </row>
    <row r="54" spans="1:5" ht="30" customHeight="1" x14ac:dyDescent="0.3">
      <c r="A54" s="69" t="s">
        <v>397</v>
      </c>
      <c r="B54" s="41"/>
      <c r="C54" s="153"/>
      <c r="D54" s="151"/>
      <c r="E54" s="152"/>
    </row>
    <row r="55" spans="1:5" ht="25" customHeight="1" x14ac:dyDescent="0.3">
      <c r="A55" s="60" t="s">
        <v>353</v>
      </c>
      <c r="B55" s="60" t="s">
        <v>6</v>
      </c>
      <c r="C55" s="143" t="s">
        <v>0</v>
      </c>
      <c r="D55" s="144"/>
      <c r="E55" s="61" t="s">
        <v>352</v>
      </c>
    </row>
    <row r="56" spans="1:5" ht="30" customHeight="1" x14ac:dyDescent="0.3">
      <c r="A56" s="76" t="s">
        <v>532</v>
      </c>
      <c r="B56" s="18" t="s">
        <v>541</v>
      </c>
      <c r="C56" s="111" t="str">
        <f>IF(B56="YES","List all Hardware requirements","")</f>
        <v>List all Hardware requirements</v>
      </c>
      <c r="D56" s="112"/>
      <c r="E56" s="48" t="str">
        <f>IF(B56="YES","1 - Hardware","N/A")</f>
        <v>1 - Hardware</v>
      </c>
    </row>
    <row r="57" spans="1:5" ht="30" customHeight="1" x14ac:dyDescent="0.3">
      <c r="A57" s="76" t="s">
        <v>533</v>
      </c>
      <c r="B57" s="18" t="s">
        <v>541</v>
      </c>
      <c r="C57" s="111" t="str">
        <f>IF(B57="YES","List all Other Mobility Services or Other Satellite Services requirements","")</f>
        <v>List all Other Mobility Services or Other Satellite Services requirements</v>
      </c>
      <c r="D57" s="112"/>
      <c r="E57" s="48" t="str">
        <f>IF(B57="YES","2 - Other Services","N/A")</f>
        <v>2 - Other Services</v>
      </c>
    </row>
  </sheetData>
  <sheetProtection algorithmName="SHA-512" hashValue="AwZqMMpPVqcOSqA7eaYW7sVX13dsudp92PssjB3/4YTH8Qgl/7tVrj49P3SGeX1HDSajv2YoJyriLOZIYsPLVw==" saltValue="Mvbm7AHye/lXvJdno0pppw==" spinCount="100000" sheet="1" formatCells="0" formatColumns="0" formatRows="0"/>
  <mergeCells count="40">
    <mergeCell ref="C23:D23"/>
    <mergeCell ref="B25:D25"/>
    <mergeCell ref="B49:D49"/>
    <mergeCell ref="C55:D55"/>
    <mergeCell ref="A51:E51"/>
    <mergeCell ref="A52:E52"/>
    <mergeCell ref="B53:E53"/>
    <mergeCell ref="C54:E54"/>
    <mergeCell ref="C56:D56"/>
    <mergeCell ref="C57:D57"/>
    <mergeCell ref="A1:D1"/>
    <mergeCell ref="A3:D3"/>
    <mergeCell ref="A26:D26"/>
    <mergeCell ref="A13:D13"/>
    <mergeCell ref="B15:D15"/>
    <mergeCell ref="A16:D16"/>
    <mergeCell ref="C27:D27"/>
    <mergeCell ref="A29:D29"/>
    <mergeCell ref="A2:D2"/>
    <mergeCell ref="A32:D32"/>
    <mergeCell ref="A42:D42"/>
    <mergeCell ref="B44:D44"/>
    <mergeCell ref="B45:D45"/>
    <mergeCell ref="A46:D46"/>
    <mergeCell ref="G1:I1"/>
    <mergeCell ref="B43:C43"/>
    <mergeCell ref="B21:D21"/>
    <mergeCell ref="F2:I2"/>
    <mergeCell ref="A35:D35"/>
    <mergeCell ref="B39:D39"/>
    <mergeCell ref="B40:D40"/>
    <mergeCell ref="B41:D41"/>
    <mergeCell ref="A7:A8"/>
    <mergeCell ref="C10:D10"/>
    <mergeCell ref="C12:D12"/>
    <mergeCell ref="C28:D28"/>
    <mergeCell ref="F3:I10"/>
    <mergeCell ref="F12:I13"/>
    <mergeCell ref="B36:C36"/>
    <mergeCell ref="A22:D22"/>
  </mergeCells>
  <conditionalFormatting sqref="B7">
    <cfRule type="expression" dxfId="22" priority="14">
      <formula>LEFT($B$6,1)="3"</formula>
    </cfRule>
  </conditionalFormatting>
  <conditionalFormatting sqref="B8">
    <cfRule type="expression" dxfId="21" priority="16">
      <formula>OR(LEFT($B$6,1)="3",LEFT($B$7,5)="Other")</formula>
    </cfRule>
  </conditionalFormatting>
  <conditionalFormatting sqref="B37:B38 B39:D41">
    <cfRule type="expression" dxfId="20" priority="6">
      <formula>$B$36&lt;&gt;"As per existing account details"</formula>
    </cfRule>
  </conditionalFormatting>
  <conditionalFormatting sqref="B15:D15">
    <cfRule type="expression" dxfId="19" priority="15">
      <formula>$B$14="YES"</formula>
    </cfRule>
  </conditionalFormatting>
  <conditionalFormatting sqref="C10:D10 C11 C12:D12">
    <cfRule type="expression" dxfId="18" priority="8">
      <formula>$B10="Other (as specified)"</formula>
    </cfRule>
  </conditionalFormatting>
  <conditionalFormatting sqref="C28:D28">
    <cfRule type="expression" dxfId="17" priority="5">
      <formula>$B28="As specified"</formula>
    </cfRule>
  </conditionalFormatting>
  <conditionalFormatting sqref="C54:D54">
    <cfRule type="expression" dxfId="16" priority="2">
      <formula>AND(LEFT($B$54,3)="YES",$C$54="")</formula>
    </cfRule>
    <cfRule type="expression" dxfId="15" priority="4">
      <formula>LEFT($B54,3)="YES"</formula>
    </cfRule>
  </conditionalFormatting>
  <conditionalFormatting sqref="D24 B24:B25">
    <cfRule type="expression" dxfId="14" priority="11">
      <formula>$B$23="Authorised Dealer"</formula>
    </cfRule>
  </conditionalFormatting>
  <conditionalFormatting sqref="D37:D38">
    <cfRule type="expression" dxfId="13" priority="1">
      <formula>$B$36&lt;&gt;"As per existing account details"</formula>
    </cfRule>
  </conditionalFormatting>
  <conditionalFormatting sqref="E56:E57">
    <cfRule type="expression" dxfId="12" priority="10">
      <formula>$B56&lt;&gt;"YES"</formula>
    </cfRule>
  </conditionalFormatting>
  <dataValidations count="13">
    <dataValidation type="list" allowBlank="1" showInputMessage="1" showErrorMessage="1" sqref="B6" xr:uid="{00000000-0002-0000-0000-000000000000}">
      <formula1>OrgType</formula1>
    </dataValidation>
    <dataValidation type="list" allowBlank="1" showInputMessage="1" showErrorMessage="1" sqref="B9" xr:uid="{00000000-0002-0000-0000-000001000000}">
      <formula1>"1 - Mobile, 2 - Satellite, 1 - Mobile and 2 - Satellite"</formula1>
    </dataValidation>
    <dataValidation type="list" allowBlank="1" showInputMessage="1" showErrorMessage="1" sqref="B14 B56:B57" xr:uid="{00000000-0002-0000-0000-000003000000}">
      <formula1>"YES, NO"</formula1>
    </dataValidation>
    <dataValidation type="list" allowBlank="1" showInputMessage="1" showErrorMessage="1" sqref="B23" xr:uid="{00000000-0002-0000-0000-000004000000}">
      <formula1>"Direct, Authorised Dealer"</formula1>
    </dataValidation>
    <dataValidation type="list" allowBlank="1" showInputMessage="1" showErrorMessage="1" sqref="B7" xr:uid="{00000000-0002-0000-0000-000005000000}">
      <formula1>INDIRECT("Orgs"&amp;LEFT($B$6,1))</formula1>
    </dataValidation>
    <dataValidation type="list" allowBlank="1" showInputMessage="1" showErrorMessage="1" sqref="B17" xr:uid="{00000000-0002-0000-0000-000006000000}">
      <formula1>Contractors</formula1>
    </dataValidation>
    <dataValidation allowBlank="1" showInputMessage="1" showErrorMessage="1" errorTitle="Enter a valid ACN" error="Please enter a valid 9 digit ACN Number (without spaces)." sqref="B18" xr:uid="{00000000-0002-0000-0000-000007000000}"/>
    <dataValidation allowBlank="1" showInputMessage="1" showErrorMessage="1" errorTitle="Enter a valid ABN" error="Please enter a valid 11 digit ABN Number (without spaces)." sqref="D18" xr:uid="{00000000-0002-0000-0000-000008000000}"/>
    <dataValidation type="list" allowBlank="1" showInputMessage="1" showErrorMessage="1" sqref="B10" xr:uid="{00000000-0002-0000-0000-000009000000}">
      <formula1>"As per Date of Acceptance, Other (as specified)"</formula1>
    </dataValidation>
    <dataValidation type="list" allowBlank="1" showInputMessage="1" showErrorMessage="1" sqref="B54" xr:uid="{00000000-0002-0000-0000-00000B000000}">
      <formula1>"NO, YES (Reference in adjacent cell):"</formula1>
    </dataValidation>
    <dataValidation type="list" allowBlank="1" showInputMessage="1" showErrorMessage="1" sqref="B36:C36" xr:uid="{00000000-0002-0000-0000-00000C000000}">
      <formula1>"As per existing account details, New (as specified below and Appendix 1 - Accounts)"</formula1>
    </dataValidation>
    <dataValidation type="date" allowBlank="1" showInputMessage="1" showErrorMessage="1" errorTitle="Please enter a valid date" error="Please enter a valid acceptance date" sqref="B50" xr:uid="{8424EBF9-596D-47A6-B15E-172B1AE7F4E0}">
      <formula1>TODAY()-50</formula1>
      <formula2>TODAY()+500</formula2>
    </dataValidation>
    <dataValidation type="list" allowBlank="1" showInputMessage="1" showErrorMessage="1" sqref="B43:C43" xr:uid="{473F9A0A-50E2-4FEF-BA07-61BAB4A27977}">
      <formula1>RegionLocs</formula1>
    </dataValidation>
  </dataValidations>
  <hyperlinks>
    <hyperlink ref="E57" location="'2-Other'!A1" display="'2-Other'!A1" xr:uid="{00000000-0004-0000-0000-000002000000}"/>
    <hyperlink ref="E56" location="'1-Hardware'!A1" display="'1-Hardware'!A1" xr:uid="{00000000-0004-0000-0000-000001000000}"/>
  </hyperlinks>
  <pageMargins left="0.7" right="0.7" top="0.75" bottom="0.75" header="0.3" footer="0.3"/>
  <pageSetup paperSize="9" orientation="portrait" r:id="rId1"/>
  <ignoredErrors>
    <ignoredError sqref="D17" unlockedFormula="1"/>
  </ignoredError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8D168D"/>
  </sheetPr>
  <dimension ref="A1:O26"/>
  <sheetViews>
    <sheetView topLeftCell="B1" zoomScale="85" zoomScaleNormal="85" workbookViewId="0">
      <selection activeCell="B4" sqref="B4"/>
    </sheetView>
  </sheetViews>
  <sheetFormatPr defaultColWidth="9" defaultRowHeight="14" x14ac:dyDescent="0.3"/>
  <cols>
    <col min="1" max="1" width="9" style="2"/>
    <col min="2" max="3" width="14.58203125" style="2" customWidth="1"/>
    <col min="4" max="5" width="18.33203125" style="2" customWidth="1"/>
    <col min="6" max="6" width="15.25" style="2" customWidth="1"/>
    <col min="7" max="7" width="16.5" style="2" customWidth="1"/>
    <col min="8" max="8" width="40.58203125" style="2" customWidth="1"/>
    <col min="9" max="9" width="15.58203125" style="2" customWidth="1"/>
    <col min="10" max="10" width="20.75" style="2" bestFit="1" customWidth="1"/>
    <col min="11" max="11" width="15.75" style="2" customWidth="1"/>
    <col min="12" max="12" width="15.58203125" style="38" customWidth="1"/>
    <col min="13" max="13" width="15.58203125" style="14" customWidth="1"/>
    <col min="14" max="14" width="13.25" style="38" customWidth="1"/>
    <col min="15" max="15" width="26.58203125" style="2" customWidth="1"/>
    <col min="16" max="16384" width="9" style="2"/>
  </cols>
  <sheetData>
    <row r="1" spans="1:15" ht="25" customHeight="1" x14ac:dyDescent="0.3">
      <c r="A1" s="170" t="s">
        <v>534</v>
      </c>
      <c r="B1" s="171"/>
      <c r="C1" s="171"/>
      <c r="D1" s="171"/>
      <c r="E1" s="171"/>
      <c r="F1" s="171"/>
      <c r="G1" s="172"/>
      <c r="H1" s="172"/>
      <c r="I1" s="172"/>
      <c r="J1" s="172"/>
      <c r="K1" s="172"/>
      <c r="L1" s="172"/>
      <c r="M1" s="172"/>
      <c r="N1" s="172"/>
      <c r="O1" s="173"/>
    </row>
    <row r="2" spans="1:15" ht="29.25" customHeight="1" x14ac:dyDescent="0.3">
      <c r="A2" s="167" t="s">
        <v>392</v>
      </c>
      <c r="B2" s="168"/>
      <c r="C2" s="168"/>
      <c r="D2" s="168"/>
      <c r="E2" s="168"/>
      <c r="F2" s="168"/>
      <c r="G2" s="168"/>
      <c r="H2" s="168"/>
      <c r="I2" s="168"/>
      <c r="J2" s="168"/>
      <c r="K2" s="168"/>
      <c r="L2" s="168"/>
      <c r="M2" s="168"/>
      <c r="N2" s="168"/>
      <c r="O2" s="169"/>
    </row>
    <row r="3" spans="1:15" ht="35.15" customHeight="1" x14ac:dyDescent="0.3">
      <c r="A3" s="77" t="s">
        <v>37</v>
      </c>
      <c r="B3" s="77" t="s">
        <v>29</v>
      </c>
      <c r="C3" s="77" t="s">
        <v>342</v>
      </c>
      <c r="D3" s="77" t="s">
        <v>20</v>
      </c>
      <c r="E3" s="77" t="s">
        <v>19</v>
      </c>
      <c r="F3" s="77" t="s">
        <v>21</v>
      </c>
      <c r="G3" s="77" t="s">
        <v>22</v>
      </c>
      <c r="H3" s="77" t="s">
        <v>0</v>
      </c>
      <c r="I3" s="77" t="s">
        <v>337</v>
      </c>
      <c r="J3" s="78" t="s">
        <v>344</v>
      </c>
      <c r="K3" s="79" t="s">
        <v>536</v>
      </c>
      <c r="L3" s="79" t="s">
        <v>420</v>
      </c>
      <c r="M3" s="80" t="s">
        <v>340</v>
      </c>
      <c r="N3" s="79" t="s">
        <v>421</v>
      </c>
      <c r="O3" s="78" t="s">
        <v>391</v>
      </c>
    </row>
    <row r="4" spans="1:15" ht="25" customHeight="1" x14ac:dyDescent="0.3">
      <c r="A4" s="17" t="str">
        <f>IF(B4&lt;&gt;"",ROW()-3,"")</f>
        <v/>
      </c>
      <c r="B4" s="6"/>
      <c r="C4" s="36"/>
      <c r="D4" s="6"/>
      <c r="E4" s="10"/>
      <c r="F4" s="10"/>
      <c r="G4" s="10"/>
      <c r="H4" s="10"/>
      <c r="I4" s="6"/>
      <c r="J4" s="6"/>
      <c r="K4" s="82"/>
      <c r="L4" s="82"/>
      <c r="M4" s="13"/>
      <c r="N4" s="82"/>
      <c r="O4" s="19"/>
    </row>
    <row r="5" spans="1:15" ht="25" customHeight="1" x14ac:dyDescent="0.3">
      <c r="A5" s="17" t="str">
        <f t="shared" ref="A5:A26" si="0">IF(B5&lt;&gt;"",ROW()-3,"")</f>
        <v/>
      </c>
      <c r="B5" s="6"/>
      <c r="C5" s="36"/>
      <c r="D5" s="6"/>
      <c r="E5" s="10"/>
      <c r="F5" s="10"/>
      <c r="G5" s="10"/>
      <c r="H5" s="10"/>
      <c r="I5" s="6"/>
      <c r="J5" s="6"/>
      <c r="K5" s="82"/>
      <c r="L5" s="82"/>
      <c r="M5" s="13"/>
      <c r="N5" s="37"/>
      <c r="O5" s="16"/>
    </row>
    <row r="6" spans="1:15" ht="25" customHeight="1" x14ac:dyDescent="0.3">
      <c r="A6" s="17" t="str">
        <f t="shared" si="0"/>
        <v/>
      </c>
      <c r="B6" s="6"/>
      <c r="C6" s="6"/>
      <c r="D6" s="6"/>
      <c r="E6" s="6"/>
      <c r="F6" s="6"/>
      <c r="G6" s="6"/>
      <c r="H6" s="6"/>
      <c r="I6" s="6"/>
      <c r="J6" s="6"/>
      <c r="K6" s="82"/>
      <c r="L6" s="82"/>
      <c r="M6" s="13"/>
      <c r="N6" s="37"/>
      <c r="O6" s="8"/>
    </row>
    <row r="7" spans="1:15" ht="25" customHeight="1" x14ac:dyDescent="0.3">
      <c r="A7" s="17" t="str">
        <f t="shared" si="0"/>
        <v/>
      </c>
      <c r="B7" s="6"/>
      <c r="C7" s="6"/>
      <c r="D7" s="6"/>
      <c r="E7" s="6"/>
      <c r="F7" s="6"/>
      <c r="G7" s="6"/>
      <c r="H7" s="6"/>
      <c r="I7" s="6"/>
      <c r="J7" s="6"/>
      <c r="K7" s="82"/>
      <c r="L7" s="82"/>
      <c r="M7" s="13"/>
      <c r="N7" s="37"/>
      <c r="O7" s="8"/>
    </row>
    <row r="8" spans="1:15" ht="25" customHeight="1" x14ac:dyDescent="0.3">
      <c r="A8" s="17" t="str">
        <f t="shared" si="0"/>
        <v/>
      </c>
      <c r="B8" s="6"/>
      <c r="C8" s="6"/>
      <c r="D8" s="6"/>
      <c r="E8" s="6"/>
      <c r="F8" s="6"/>
      <c r="G8" s="6"/>
      <c r="H8" s="6"/>
      <c r="I8" s="6"/>
      <c r="J8" s="6"/>
      <c r="K8" s="82"/>
      <c r="L8" s="82"/>
      <c r="M8" s="13"/>
      <c r="N8" s="37"/>
      <c r="O8" s="8"/>
    </row>
    <row r="9" spans="1:15" ht="25" customHeight="1" x14ac:dyDescent="0.3">
      <c r="A9" s="17" t="str">
        <f t="shared" si="0"/>
        <v/>
      </c>
      <c r="B9" s="6"/>
      <c r="C9" s="6"/>
      <c r="D9" s="6"/>
      <c r="E9" s="6"/>
      <c r="F9" s="6"/>
      <c r="G9" s="6"/>
      <c r="H9" s="6"/>
      <c r="I9" s="6"/>
      <c r="J9" s="6"/>
      <c r="K9" s="82"/>
      <c r="L9" s="82"/>
      <c r="M9" s="13"/>
      <c r="N9" s="37"/>
      <c r="O9" s="8"/>
    </row>
    <row r="10" spans="1:15" ht="25" customHeight="1" x14ac:dyDescent="0.3">
      <c r="A10" s="17" t="str">
        <f t="shared" si="0"/>
        <v/>
      </c>
      <c r="B10" s="6"/>
      <c r="C10" s="6"/>
      <c r="D10" s="6"/>
      <c r="E10" s="6"/>
      <c r="F10" s="6"/>
      <c r="G10" s="6"/>
      <c r="H10" s="6"/>
      <c r="I10" s="6"/>
      <c r="J10" s="6"/>
      <c r="K10" s="82"/>
      <c r="L10" s="82"/>
      <c r="M10" s="13"/>
      <c r="N10" s="37"/>
      <c r="O10" s="8"/>
    </row>
    <row r="11" spans="1:15" ht="25" customHeight="1" x14ac:dyDescent="0.3">
      <c r="A11" s="17" t="str">
        <f t="shared" si="0"/>
        <v/>
      </c>
      <c r="B11" s="6"/>
      <c r="C11" s="6"/>
      <c r="D11" s="6"/>
      <c r="E11" s="6"/>
      <c r="F11" s="6"/>
      <c r="G11" s="6"/>
      <c r="H11" s="6"/>
      <c r="I11" s="6"/>
      <c r="J11" s="6"/>
      <c r="K11" s="82"/>
      <c r="L11" s="82"/>
      <c r="M11" s="13"/>
      <c r="N11" s="37"/>
      <c r="O11" s="8"/>
    </row>
    <row r="12" spans="1:15" ht="25" customHeight="1" x14ac:dyDescent="0.3">
      <c r="A12" s="17" t="str">
        <f t="shared" si="0"/>
        <v/>
      </c>
      <c r="B12" s="6"/>
      <c r="C12" s="6"/>
      <c r="D12" s="6"/>
      <c r="E12" s="6"/>
      <c r="F12" s="6"/>
      <c r="G12" s="6"/>
      <c r="H12" s="6"/>
      <c r="I12" s="6"/>
      <c r="J12" s="6"/>
      <c r="K12" s="82"/>
      <c r="L12" s="82"/>
      <c r="M12" s="13"/>
      <c r="N12" s="37"/>
      <c r="O12" s="8"/>
    </row>
    <row r="13" spans="1:15" ht="25" customHeight="1" x14ac:dyDescent="0.3">
      <c r="A13" s="17" t="str">
        <f t="shared" si="0"/>
        <v/>
      </c>
      <c r="B13" s="6"/>
      <c r="C13" s="6"/>
      <c r="D13" s="6"/>
      <c r="E13" s="6"/>
      <c r="F13" s="6"/>
      <c r="G13" s="6"/>
      <c r="H13" s="6"/>
      <c r="I13" s="6"/>
      <c r="J13" s="6"/>
      <c r="K13" s="82"/>
      <c r="L13" s="82"/>
      <c r="M13" s="13"/>
      <c r="N13" s="37"/>
      <c r="O13" s="8"/>
    </row>
    <row r="14" spans="1:15" ht="25" customHeight="1" x14ac:dyDescent="0.3">
      <c r="A14" s="17" t="str">
        <f t="shared" si="0"/>
        <v/>
      </c>
      <c r="B14" s="6"/>
      <c r="C14" s="6"/>
      <c r="D14" s="6"/>
      <c r="E14" s="6"/>
      <c r="F14" s="6"/>
      <c r="G14" s="6"/>
      <c r="H14" s="6"/>
      <c r="I14" s="6"/>
      <c r="J14" s="6"/>
      <c r="K14" s="82"/>
      <c r="L14" s="82"/>
      <c r="M14" s="13"/>
      <c r="N14" s="37"/>
      <c r="O14" s="8"/>
    </row>
    <row r="15" spans="1:15" ht="25" customHeight="1" x14ac:dyDescent="0.3">
      <c r="A15" s="17" t="str">
        <f t="shared" si="0"/>
        <v/>
      </c>
      <c r="B15" s="6"/>
      <c r="C15" s="6"/>
      <c r="D15" s="6"/>
      <c r="E15" s="6"/>
      <c r="F15" s="6"/>
      <c r="G15" s="6"/>
      <c r="H15" s="6"/>
      <c r="I15" s="6"/>
      <c r="J15" s="6"/>
      <c r="K15" s="82"/>
      <c r="L15" s="82"/>
      <c r="M15" s="13"/>
      <c r="N15" s="37"/>
      <c r="O15" s="8"/>
    </row>
    <row r="16" spans="1:15" ht="25" customHeight="1" x14ac:dyDescent="0.3">
      <c r="A16" s="17" t="str">
        <f t="shared" si="0"/>
        <v/>
      </c>
      <c r="B16" s="6"/>
      <c r="C16" s="6"/>
      <c r="D16" s="6"/>
      <c r="E16" s="6"/>
      <c r="F16" s="6"/>
      <c r="G16" s="6"/>
      <c r="H16" s="6"/>
      <c r="I16" s="6"/>
      <c r="J16" s="6"/>
      <c r="K16" s="82"/>
      <c r="L16" s="82"/>
      <c r="M16" s="13"/>
      <c r="N16" s="37"/>
      <c r="O16" s="8"/>
    </row>
    <row r="17" spans="1:15" ht="25" customHeight="1" x14ac:dyDescent="0.3">
      <c r="A17" s="17" t="str">
        <f t="shared" si="0"/>
        <v/>
      </c>
      <c r="B17" s="6"/>
      <c r="C17" s="6"/>
      <c r="D17" s="6"/>
      <c r="E17" s="6"/>
      <c r="F17" s="6"/>
      <c r="G17" s="6"/>
      <c r="H17" s="6"/>
      <c r="I17" s="6"/>
      <c r="J17" s="6"/>
      <c r="K17" s="82"/>
      <c r="L17" s="82"/>
      <c r="M17" s="13"/>
      <c r="N17" s="37"/>
      <c r="O17" s="8"/>
    </row>
    <row r="18" spans="1:15" ht="25" customHeight="1" x14ac:dyDescent="0.3">
      <c r="A18" s="17" t="str">
        <f t="shared" si="0"/>
        <v/>
      </c>
      <c r="B18" s="6"/>
      <c r="C18" s="6"/>
      <c r="D18" s="6"/>
      <c r="E18" s="6"/>
      <c r="F18" s="6"/>
      <c r="G18" s="6"/>
      <c r="H18" s="6"/>
      <c r="I18" s="6"/>
      <c r="J18" s="6"/>
      <c r="K18" s="82"/>
      <c r="L18" s="82"/>
      <c r="M18" s="13"/>
      <c r="N18" s="37"/>
      <c r="O18" s="8"/>
    </row>
    <row r="19" spans="1:15" ht="25" customHeight="1" x14ac:dyDescent="0.3">
      <c r="A19" s="17" t="str">
        <f t="shared" si="0"/>
        <v/>
      </c>
      <c r="B19" s="6"/>
      <c r="C19" s="6"/>
      <c r="D19" s="6"/>
      <c r="E19" s="6"/>
      <c r="F19" s="6"/>
      <c r="G19" s="6"/>
      <c r="H19" s="6"/>
      <c r="I19" s="6"/>
      <c r="J19" s="6"/>
      <c r="K19" s="82"/>
      <c r="L19" s="82"/>
      <c r="M19" s="13"/>
      <c r="N19" s="37"/>
      <c r="O19" s="8"/>
    </row>
    <row r="20" spans="1:15" ht="25" customHeight="1" x14ac:dyDescent="0.3">
      <c r="A20" s="17" t="str">
        <f t="shared" si="0"/>
        <v/>
      </c>
      <c r="B20" s="6"/>
      <c r="C20" s="6"/>
      <c r="D20" s="6"/>
      <c r="E20" s="6"/>
      <c r="F20" s="6"/>
      <c r="G20" s="6"/>
      <c r="H20" s="6"/>
      <c r="I20" s="6"/>
      <c r="J20" s="6"/>
      <c r="K20" s="82"/>
      <c r="L20" s="82"/>
      <c r="M20" s="13"/>
      <c r="N20" s="37"/>
      <c r="O20" s="8"/>
    </row>
    <row r="21" spans="1:15" ht="25" customHeight="1" x14ac:dyDescent="0.3">
      <c r="A21" s="17" t="str">
        <f t="shared" si="0"/>
        <v/>
      </c>
      <c r="B21" s="6"/>
      <c r="C21" s="6"/>
      <c r="D21" s="6"/>
      <c r="E21" s="6"/>
      <c r="F21" s="6"/>
      <c r="G21" s="6"/>
      <c r="H21" s="6"/>
      <c r="I21" s="6"/>
      <c r="J21" s="6"/>
      <c r="K21" s="82"/>
      <c r="L21" s="82"/>
      <c r="M21" s="13"/>
      <c r="N21" s="37"/>
      <c r="O21" s="8"/>
    </row>
    <row r="22" spans="1:15" ht="25" customHeight="1" x14ac:dyDescent="0.3">
      <c r="A22" s="17" t="str">
        <f t="shared" si="0"/>
        <v/>
      </c>
      <c r="B22" s="6"/>
      <c r="C22" s="6"/>
      <c r="D22" s="6"/>
      <c r="E22" s="6"/>
      <c r="F22" s="6"/>
      <c r="G22" s="6"/>
      <c r="H22" s="6"/>
      <c r="I22" s="6"/>
      <c r="J22" s="6"/>
      <c r="K22" s="82"/>
      <c r="L22" s="82"/>
      <c r="M22" s="13"/>
      <c r="N22" s="37"/>
      <c r="O22" s="8"/>
    </row>
    <row r="23" spans="1:15" ht="25" customHeight="1" x14ac:dyDescent="0.3">
      <c r="A23" s="17" t="str">
        <f t="shared" si="0"/>
        <v/>
      </c>
      <c r="B23" s="6"/>
      <c r="C23" s="6"/>
      <c r="D23" s="6"/>
      <c r="E23" s="6"/>
      <c r="F23" s="6"/>
      <c r="G23" s="6"/>
      <c r="H23" s="6"/>
      <c r="I23" s="6"/>
      <c r="J23" s="6"/>
      <c r="K23" s="82"/>
      <c r="L23" s="82"/>
      <c r="M23" s="13"/>
      <c r="N23" s="37"/>
      <c r="O23" s="8"/>
    </row>
    <row r="24" spans="1:15" ht="25" customHeight="1" x14ac:dyDescent="0.3">
      <c r="A24" s="17" t="str">
        <f t="shared" si="0"/>
        <v/>
      </c>
      <c r="B24" s="6"/>
      <c r="C24" s="6"/>
      <c r="D24" s="6"/>
      <c r="E24" s="6"/>
      <c r="F24" s="6"/>
      <c r="G24" s="6"/>
      <c r="H24" s="6"/>
      <c r="I24" s="6"/>
      <c r="J24" s="6"/>
      <c r="K24" s="82"/>
      <c r="L24" s="82"/>
      <c r="M24" s="13"/>
      <c r="N24" s="37"/>
      <c r="O24" s="8"/>
    </row>
    <row r="25" spans="1:15" ht="25" customHeight="1" x14ac:dyDescent="0.3">
      <c r="A25" s="17" t="str">
        <f t="shared" si="0"/>
        <v/>
      </c>
      <c r="B25" s="6"/>
      <c r="C25" s="6"/>
      <c r="D25" s="6"/>
      <c r="E25" s="6"/>
      <c r="F25" s="6"/>
      <c r="G25" s="6"/>
      <c r="H25" s="6"/>
      <c r="I25" s="6"/>
      <c r="J25" s="6"/>
      <c r="K25" s="82"/>
      <c r="L25" s="82"/>
      <c r="M25" s="13"/>
      <c r="N25" s="37"/>
      <c r="O25" s="8"/>
    </row>
    <row r="26" spans="1:15" ht="25" customHeight="1" x14ac:dyDescent="0.3">
      <c r="A26" s="17" t="str">
        <f t="shared" si="0"/>
        <v/>
      </c>
      <c r="B26" s="6"/>
      <c r="C26" s="6"/>
      <c r="D26" s="6"/>
      <c r="E26" s="6"/>
      <c r="F26" s="6"/>
      <c r="G26" s="6"/>
      <c r="H26" s="6"/>
      <c r="I26" s="6"/>
      <c r="J26" s="6"/>
      <c r="K26" s="82"/>
      <c r="L26" s="82"/>
      <c r="M26" s="13"/>
      <c r="N26" s="37"/>
      <c r="O26" s="8"/>
    </row>
  </sheetData>
  <sheetProtection algorithmName="SHA-512" hashValue="J4x/8qby1URRJivJ2+WlnMmBffDyDNrh6N/uvMQMDyqYiA1c0bTvzPXEMimUa5vyQirB6B+x4mU3LXmQLPpY7w==" saltValue="YRTMC8gkcOXPMFHGbgwFHg==" spinCount="100000" sheet="1" formatCells="0" formatColumns="0" formatRows="0" insertRows="0"/>
  <mergeCells count="2">
    <mergeCell ref="A2:O2"/>
    <mergeCell ref="A1:O1"/>
  </mergeCells>
  <conditionalFormatting sqref="C4:C5">
    <cfRule type="expression" dxfId="11" priority="4">
      <formula>#REF!="Cancel"</formula>
    </cfRule>
    <cfRule type="expression" dxfId="10" priority="5">
      <formula>#REF!="New"</formula>
    </cfRule>
  </conditionalFormatting>
  <conditionalFormatting sqref="K4:K26">
    <cfRule type="expression" dxfId="9" priority="2">
      <formula>#REF!&lt;$N4</formula>
    </cfRule>
  </conditionalFormatting>
  <conditionalFormatting sqref="L4:L6">
    <cfRule type="expression" dxfId="8" priority="14">
      <formula>#REF!&lt;$N4</formula>
    </cfRule>
  </conditionalFormatting>
  <conditionalFormatting sqref="L7:L26">
    <cfRule type="expression" dxfId="7" priority="12">
      <formula>#REF!&lt;$N7</formula>
    </cfRule>
  </conditionalFormatting>
  <conditionalFormatting sqref="N4:N26">
    <cfRule type="expression" dxfId="6" priority="1">
      <formula>#REF!&lt;$N4</formula>
    </cfRule>
  </conditionalFormatting>
  <dataValidations count="5">
    <dataValidation type="list" allowBlank="1" showInputMessage="1" showErrorMessage="1" sqref="B4:B26" xr:uid="{00000000-0002-0000-0300-000000000000}">
      <formula1>Panel</formula1>
    </dataValidation>
    <dataValidation type="list" allowBlank="1" showInputMessage="1" showErrorMessage="1" sqref="D4:D26" xr:uid="{00000000-0002-0000-0300-000001000000}">
      <formula1>IF($B4="Mobile",INDIRECT("Hardware1"),INDIRECT("Hardware2"))</formula1>
    </dataValidation>
    <dataValidation type="list" allowBlank="1" showInputMessage="1" showErrorMessage="1" sqref="I4:I26" xr:uid="{00000000-0002-0000-0300-000002000000}">
      <formula1>PurchaseType</formula1>
    </dataValidation>
    <dataValidation type="whole" allowBlank="1" showInputMessage="1" showErrorMessage="1" sqref="J5:J26" xr:uid="{00000000-0002-0000-0300-000003000000}">
      <formula1>0</formula1>
      <formula2>48</formula2>
    </dataValidation>
    <dataValidation type="whole" allowBlank="1" showInputMessage="1" showErrorMessage="1" errorTitle="Please enter Term" error="Term should be between 0 or 48, or blank for outright purchases." sqref="J4" xr:uid="{4BF44286-33B0-4588-9667-DF29A5448F67}">
      <formula1>0</formula1>
      <formula2>48</formula2>
    </dataValidation>
  </dataValidations>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8D168D"/>
  </sheetPr>
  <dimension ref="A1:L23"/>
  <sheetViews>
    <sheetView zoomScale="85" zoomScaleNormal="85" workbookViewId="0">
      <selection activeCell="A5" sqref="A5:XFD5"/>
    </sheetView>
  </sheetViews>
  <sheetFormatPr defaultColWidth="9" defaultRowHeight="14" x14ac:dyDescent="0.3"/>
  <cols>
    <col min="1" max="1" width="9" style="2"/>
    <col min="2" max="3" width="14.58203125" style="2" customWidth="1"/>
    <col min="4" max="4" width="18.33203125" style="2" customWidth="1"/>
    <col min="5" max="5" width="17" style="2" customWidth="1"/>
    <col min="6" max="7" width="33.75" style="2" customWidth="1"/>
    <col min="8" max="8" width="16.5" style="2" customWidth="1"/>
    <col min="9" max="9" width="17" style="2" customWidth="1"/>
    <col min="10" max="11" width="15.75" style="2" customWidth="1"/>
    <col min="12" max="12" width="25.25" style="2" customWidth="1"/>
    <col min="13" max="16384" width="9" style="2"/>
  </cols>
  <sheetData>
    <row r="1" spans="1:12" ht="25" customHeight="1" x14ac:dyDescent="0.3">
      <c r="A1" s="170" t="s">
        <v>535</v>
      </c>
      <c r="B1" s="171"/>
      <c r="C1" s="171"/>
      <c r="D1" s="171"/>
      <c r="E1" s="171"/>
      <c r="F1" s="171"/>
      <c r="G1" s="171"/>
      <c r="H1" s="172"/>
      <c r="I1" s="172"/>
      <c r="J1" s="172"/>
      <c r="K1" s="172"/>
      <c r="L1" s="172"/>
    </row>
    <row r="2" spans="1:12" ht="25" customHeight="1" x14ac:dyDescent="0.3">
      <c r="A2" s="167" t="s">
        <v>519</v>
      </c>
      <c r="B2" s="168"/>
      <c r="C2" s="168"/>
      <c r="D2" s="168"/>
      <c r="E2" s="168"/>
      <c r="F2" s="168"/>
      <c r="G2" s="168"/>
      <c r="H2" s="168"/>
      <c r="I2" s="168"/>
      <c r="J2" s="168"/>
      <c r="K2" s="168"/>
      <c r="L2" s="168"/>
    </row>
    <row r="3" spans="1:12" ht="35.15" customHeight="1" x14ac:dyDescent="0.3">
      <c r="A3" s="77" t="s">
        <v>37</v>
      </c>
      <c r="B3" s="77" t="s">
        <v>29</v>
      </c>
      <c r="C3" s="77" t="s">
        <v>342</v>
      </c>
      <c r="D3" s="77" t="s">
        <v>354</v>
      </c>
      <c r="E3" s="77" t="s">
        <v>22</v>
      </c>
      <c r="F3" s="77" t="s">
        <v>355</v>
      </c>
      <c r="G3" s="78" t="s">
        <v>344</v>
      </c>
      <c r="H3" s="79" t="s">
        <v>536</v>
      </c>
      <c r="I3" s="81" t="s">
        <v>420</v>
      </c>
      <c r="J3" s="80" t="s">
        <v>340</v>
      </c>
      <c r="K3" s="79" t="s">
        <v>421</v>
      </c>
      <c r="L3" s="78" t="s">
        <v>389</v>
      </c>
    </row>
    <row r="4" spans="1:12" ht="25" customHeight="1" x14ac:dyDescent="0.3">
      <c r="A4" s="17"/>
      <c r="B4" s="6"/>
      <c r="C4" s="6"/>
      <c r="D4" s="6"/>
      <c r="E4" s="10"/>
      <c r="F4" s="10"/>
      <c r="G4" s="6"/>
      <c r="H4" s="7"/>
      <c r="I4" s="7"/>
      <c r="J4" s="13"/>
      <c r="K4" s="82"/>
      <c r="L4" s="20"/>
    </row>
    <row r="5" spans="1:12" ht="25" customHeight="1" x14ac:dyDescent="0.3">
      <c r="A5" s="17"/>
      <c r="B5" s="6"/>
      <c r="C5" s="6"/>
      <c r="D5" s="6"/>
      <c r="E5" s="10"/>
      <c r="F5" s="10"/>
      <c r="G5" s="6"/>
      <c r="H5" s="7"/>
      <c r="I5" s="7"/>
      <c r="J5" s="13"/>
      <c r="K5" s="82"/>
      <c r="L5" s="20"/>
    </row>
    <row r="6" spans="1:12" ht="25" customHeight="1" x14ac:dyDescent="0.3">
      <c r="A6" s="17" t="str">
        <f>IF(B6&lt;&gt;"",ROW()-3,"")</f>
        <v/>
      </c>
      <c r="B6" s="6"/>
      <c r="C6" s="6"/>
      <c r="D6" s="6"/>
      <c r="E6" s="6"/>
      <c r="F6" s="6"/>
      <c r="G6" s="6"/>
      <c r="H6" s="7"/>
      <c r="I6" s="7"/>
      <c r="J6" s="13"/>
      <c r="K6" s="82"/>
      <c r="L6" s="20"/>
    </row>
    <row r="7" spans="1:12" ht="25" customHeight="1" x14ac:dyDescent="0.3">
      <c r="A7" s="17" t="str">
        <f t="shared" ref="A7:A18" si="0">IF(B7&lt;&gt;"",ROW()-3,"")</f>
        <v/>
      </c>
      <c r="B7" s="6"/>
      <c r="C7" s="6"/>
      <c r="D7" s="6"/>
      <c r="E7" s="6"/>
      <c r="F7" s="6"/>
      <c r="G7" s="6"/>
      <c r="H7" s="7"/>
      <c r="I7" s="7"/>
      <c r="J7" s="13"/>
      <c r="K7" s="82"/>
      <c r="L7" s="20"/>
    </row>
    <row r="8" spans="1:12" ht="25" customHeight="1" x14ac:dyDescent="0.3">
      <c r="A8" s="17" t="str">
        <f t="shared" si="0"/>
        <v/>
      </c>
      <c r="B8" s="6"/>
      <c r="C8" s="6"/>
      <c r="D8" s="6"/>
      <c r="E8" s="6"/>
      <c r="F8" s="6"/>
      <c r="G8" s="6"/>
      <c r="H8" s="7"/>
      <c r="I8" s="7"/>
      <c r="J8" s="13"/>
      <c r="K8" s="82"/>
      <c r="L8" s="20"/>
    </row>
    <row r="9" spans="1:12" ht="25" customHeight="1" x14ac:dyDescent="0.3">
      <c r="A9" s="17" t="str">
        <f t="shared" si="0"/>
        <v/>
      </c>
      <c r="B9" s="6"/>
      <c r="C9" s="6"/>
      <c r="D9" s="6"/>
      <c r="E9" s="6"/>
      <c r="F9" s="6"/>
      <c r="G9" s="6"/>
      <c r="H9" s="7"/>
      <c r="I9" s="7"/>
      <c r="J9" s="13"/>
      <c r="K9" s="82"/>
      <c r="L9" s="20"/>
    </row>
    <row r="10" spans="1:12" ht="25" customHeight="1" x14ac:dyDescent="0.3">
      <c r="A10" s="17" t="str">
        <f t="shared" si="0"/>
        <v/>
      </c>
      <c r="B10" s="6"/>
      <c r="C10" s="6"/>
      <c r="D10" s="6"/>
      <c r="E10" s="6"/>
      <c r="F10" s="6"/>
      <c r="G10" s="6"/>
      <c r="H10" s="7"/>
      <c r="I10" s="7"/>
      <c r="J10" s="13"/>
      <c r="K10" s="82"/>
      <c r="L10" s="20"/>
    </row>
    <row r="11" spans="1:12" ht="25" customHeight="1" x14ac:dyDescent="0.3">
      <c r="A11" s="17" t="str">
        <f t="shared" si="0"/>
        <v/>
      </c>
      <c r="B11" s="6"/>
      <c r="C11" s="6"/>
      <c r="D11" s="6"/>
      <c r="E11" s="6"/>
      <c r="F11" s="6"/>
      <c r="G11" s="6"/>
      <c r="H11" s="7"/>
      <c r="I11" s="7"/>
      <c r="J11" s="13"/>
      <c r="K11" s="82"/>
      <c r="L11" s="20"/>
    </row>
    <row r="12" spans="1:12" ht="25" customHeight="1" x14ac:dyDescent="0.3">
      <c r="A12" s="17" t="str">
        <f t="shared" si="0"/>
        <v/>
      </c>
      <c r="B12" s="6"/>
      <c r="C12" s="6"/>
      <c r="D12" s="6"/>
      <c r="E12" s="6"/>
      <c r="F12" s="6"/>
      <c r="G12" s="6"/>
      <c r="H12" s="7"/>
      <c r="I12" s="7"/>
      <c r="J12" s="13"/>
      <c r="K12" s="82"/>
      <c r="L12" s="20"/>
    </row>
    <row r="13" spans="1:12" ht="25" customHeight="1" x14ac:dyDescent="0.3">
      <c r="A13" s="17" t="str">
        <f t="shared" si="0"/>
        <v/>
      </c>
      <c r="B13" s="6"/>
      <c r="C13" s="6"/>
      <c r="D13" s="6"/>
      <c r="E13" s="6"/>
      <c r="F13" s="6"/>
      <c r="G13" s="6"/>
      <c r="H13" s="7"/>
      <c r="I13" s="7"/>
      <c r="J13" s="13"/>
      <c r="K13" s="82"/>
      <c r="L13" s="20"/>
    </row>
    <row r="14" spans="1:12" ht="25" customHeight="1" x14ac:dyDescent="0.3">
      <c r="A14" s="17" t="str">
        <f t="shared" si="0"/>
        <v/>
      </c>
      <c r="B14" s="6"/>
      <c r="C14" s="6"/>
      <c r="D14" s="6"/>
      <c r="E14" s="6"/>
      <c r="F14" s="6"/>
      <c r="G14" s="6"/>
      <c r="H14" s="7"/>
      <c r="I14" s="7"/>
      <c r="J14" s="13"/>
      <c r="K14" s="82"/>
      <c r="L14" s="20"/>
    </row>
    <row r="15" spans="1:12" ht="25" customHeight="1" x14ac:dyDescent="0.3">
      <c r="A15" s="17" t="str">
        <f t="shared" si="0"/>
        <v/>
      </c>
      <c r="B15" s="6"/>
      <c r="C15" s="6"/>
      <c r="D15" s="6"/>
      <c r="E15" s="6"/>
      <c r="F15" s="6"/>
      <c r="G15" s="6"/>
      <c r="H15" s="7"/>
      <c r="I15" s="7"/>
      <c r="J15" s="13"/>
      <c r="K15" s="82"/>
      <c r="L15" s="20"/>
    </row>
    <row r="16" spans="1:12" ht="25" customHeight="1" x14ac:dyDescent="0.3">
      <c r="A16" s="17" t="str">
        <f t="shared" si="0"/>
        <v/>
      </c>
      <c r="B16" s="6"/>
      <c r="C16" s="6"/>
      <c r="D16" s="6"/>
      <c r="E16" s="6"/>
      <c r="F16" s="6"/>
      <c r="G16" s="6"/>
      <c r="H16" s="7"/>
      <c r="I16" s="7"/>
      <c r="J16" s="13"/>
      <c r="K16" s="82"/>
      <c r="L16" s="20"/>
    </row>
    <row r="17" spans="1:12" ht="25" customHeight="1" x14ac:dyDescent="0.3">
      <c r="A17" s="17" t="str">
        <f t="shared" si="0"/>
        <v/>
      </c>
      <c r="B17" s="6"/>
      <c r="C17" s="6"/>
      <c r="D17" s="6"/>
      <c r="E17" s="6"/>
      <c r="F17" s="6"/>
      <c r="G17" s="6"/>
      <c r="H17" s="7"/>
      <c r="I17" s="7"/>
      <c r="J17" s="13"/>
      <c r="K17" s="82"/>
      <c r="L17" s="20"/>
    </row>
    <row r="18" spans="1:12" ht="25" customHeight="1" x14ac:dyDescent="0.3">
      <c r="A18" s="17" t="str">
        <f t="shared" si="0"/>
        <v/>
      </c>
      <c r="B18" s="6"/>
      <c r="C18" s="6"/>
      <c r="D18" s="6"/>
      <c r="E18" s="6"/>
      <c r="F18" s="6"/>
      <c r="G18" s="6"/>
      <c r="H18" s="7"/>
      <c r="I18" s="7"/>
      <c r="J18" s="13"/>
      <c r="K18" s="82"/>
      <c r="L18" s="20"/>
    </row>
    <row r="19" spans="1:12" ht="25" customHeight="1" x14ac:dyDescent="0.3">
      <c r="A19" s="17" t="str">
        <f>IF(B19&lt;&gt;"",ROW()-3,"")</f>
        <v/>
      </c>
      <c r="B19" s="6"/>
      <c r="C19" s="6"/>
      <c r="D19" s="6"/>
      <c r="E19" s="6"/>
      <c r="F19" s="6"/>
      <c r="G19" s="6"/>
      <c r="H19" s="7"/>
      <c r="I19" s="7"/>
      <c r="J19" s="13"/>
      <c r="K19" s="82"/>
      <c r="L19" s="20"/>
    </row>
    <row r="20" spans="1:12" ht="25" customHeight="1" x14ac:dyDescent="0.3">
      <c r="A20" s="17" t="str">
        <f>IF(B20&lt;&gt;"",ROW()-3,"")</f>
        <v/>
      </c>
      <c r="B20" s="6"/>
      <c r="C20" s="6"/>
      <c r="D20" s="6"/>
      <c r="E20" s="6"/>
      <c r="F20" s="6"/>
      <c r="G20" s="6"/>
      <c r="H20" s="7"/>
      <c r="I20" s="7"/>
      <c r="J20" s="13"/>
      <c r="K20" s="82"/>
      <c r="L20" s="20"/>
    </row>
    <row r="21" spans="1:12" ht="25" customHeight="1" x14ac:dyDescent="0.3">
      <c r="A21" s="17" t="str">
        <f>IF(B21&lt;&gt;"",ROW()-3,"")</f>
        <v/>
      </c>
      <c r="B21" s="6"/>
      <c r="C21" s="6"/>
      <c r="D21" s="6"/>
      <c r="E21" s="6"/>
      <c r="F21" s="6"/>
      <c r="G21" s="6"/>
      <c r="H21" s="7"/>
      <c r="I21" s="7"/>
      <c r="J21" s="13"/>
      <c r="K21" s="82"/>
      <c r="L21" s="20"/>
    </row>
    <row r="22" spans="1:12" ht="25" customHeight="1" x14ac:dyDescent="0.3">
      <c r="A22" s="17" t="str">
        <f>IF(B22&lt;&gt;"",ROW()-3,"")</f>
        <v/>
      </c>
      <c r="B22" s="6"/>
      <c r="C22" s="6"/>
      <c r="D22" s="6"/>
      <c r="E22" s="6"/>
      <c r="F22" s="6"/>
      <c r="G22" s="6"/>
      <c r="H22" s="7"/>
      <c r="I22" s="7"/>
      <c r="J22" s="13"/>
      <c r="K22" s="82"/>
      <c r="L22" s="20"/>
    </row>
    <row r="23" spans="1:12" ht="25" customHeight="1" x14ac:dyDescent="0.3">
      <c r="A23" s="17" t="str">
        <f>IF(B23&lt;&gt;"",ROW()-3,"")</f>
        <v/>
      </c>
      <c r="B23" s="6"/>
      <c r="C23" s="6"/>
      <c r="D23" s="6"/>
      <c r="E23" s="6"/>
      <c r="F23" s="6"/>
      <c r="G23" s="6"/>
      <c r="H23" s="7"/>
      <c r="I23" s="7"/>
      <c r="J23" s="13"/>
      <c r="K23" s="82"/>
      <c r="L23" s="20"/>
    </row>
  </sheetData>
  <sheetProtection algorithmName="SHA-512" hashValue="/AjunCbgvZf+RjiJg1rz2CrcBEecLVdhW4mDxUQXfbcTVeQCiQBcAZ1ugYztWllna0rGIi+0o5Wg760M5m8yYg==" saltValue="dKjvNQc+iZKJgv9ks4HYQQ==" spinCount="100000" sheet="1" formatCells="0" formatColumns="0" formatRows="0" insertRows="0"/>
  <mergeCells count="2">
    <mergeCell ref="A1:L1"/>
    <mergeCell ref="A2:L2"/>
  </mergeCells>
  <conditionalFormatting sqref="H4:H6">
    <cfRule type="expression" dxfId="5" priority="129">
      <formula>#REF!&lt;#REF!</formula>
    </cfRule>
  </conditionalFormatting>
  <conditionalFormatting sqref="H7:H18">
    <cfRule type="expression" dxfId="4" priority="12">
      <formula>#REF!&lt;#REF!</formula>
    </cfRule>
  </conditionalFormatting>
  <conditionalFormatting sqref="H19:I19">
    <cfRule type="expression" dxfId="3" priority="11">
      <formula>#REF!&lt;#REF!</formula>
    </cfRule>
  </conditionalFormatting>
  <conditionalFormatting sqref="H20:I23">
    <cfRule type="expression" dxfId="2" priority="4">
      <formula>#REF!&lt;#REF!</formula>
    </cfRule>
  </conditionalFormatting>
  <conditionalFormatting sqref="I4:I18">
    <cfRule type="expression" dxfId="1" priority="5">
      <formula>#REF!&lt;#REF!</formula>
    </cfRule>
  </conditionalFormatting>
  <conditionalFormatting sqref="K4:K23">
    <cfRule type="expression" dxfId="0" priority="1">
      <formula>#REF!&lt;$N4</formula>
    </cfRule>
  </conditionalFormatting>
  <dataValidations count="2">
    <dataValidation type="whole" allowBlank="1" showInputMessage="1" showErrorMessage="1" sqref="G4:G23" xr:uid="{00000000-0002-0000-0400-000000000000}">
      <formula1>0</formula1>
      <formula2>48</formula2>
    </dataValidation>
    <dataValidation type="list" allowBlank="1" showInputMessage="1" showErrorMessage="1" sqref="B4:B23" xr:uid="{00000000-0002-0000-0400-000001000000}">
      <formula1>Panel</formula1>
    </dataValidation>
  </dataValidations>
  <pageMargins left="0.7" right="0.7" top="0.75" bottom="0.75" header="0.3" footer="0.3"/>
  <pageSetup paperSize="9"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X305"/>
  <sheetViews>
    <sheetView topLeftCell="C1" workbookViewId="0">
      <selection activeCell="D30" sqref="D30"/>
    </sheetView>
  </sheetViews>
  <sheetFormatPr defaultRowHeight="14" x14ac:dyDescent="0.3"/>
  <cols>
    <col min="1" max="1" width="16.75" customWidth="1"/>
    <col min="2" max="2" width="13.83203125" customWidth="1"/>
    <col min="3" max="3" width="12.75" style="25" customWidth="1"/>
    <col min="4" max="6" width="26.25" customWidth="1"/>
    <col min="10" max="10" width="18.5" bestFit="1" customWidth="1"/>
    <col min="11" max="11" width="13.33203125" customWidth="1"/>
    <col min="15" max="15" width="40.08203125" customWidth="1"/>
    <col min="16" max="16" width="55.58203125" bestFit="1" customWidth="1"/>
  </cols>
  <sheetData>
    <row r="1" spans="1:24" x14ac:dyDescent="0.3">
      <c r="A1" s="3" t="s">
        <v>1</v>
      </c>
      <c r="B1" s="3" t="s">
        <v>1</v>
      </c>
      <c r="C1" s="58" t="s">
        <v>520</v>
      </c>
      <c r="D1" s="58" t="s">
        <v>521</v>
      </c>
      <c r="E1" s="59" t="s">
        <v>522</v>
      </c>
      <c r="F1" s="59" t="s">
        <v>529</v>
      </c>
      <c r="G1" t="s">
        <v>7</v>
      </c>
      <c r="H1" t="s">
        <v>10</v>
      </c>
      <c r="I1" t="s">
        <v>30</v>
      </c>
      <c r="J1" s="9" t="s">
        <v>23</v>
      </c>
      <c r="K1" s="9" t="s">
        <v>32</v>
      </c>
      <c r="L1" t="s">
        <v>338</v>
      </c>
      <c r="M1" t="s">
        <v>9</v>
      </c>
      <c r="N1" s="51" t="s">
        <v>424</v>
      </c>
      <c r="O1" t="s">
        <v>446</v>
      </c>
      <c r="P1" t="s">
        <v>38</v>
      </c>
      <c r="Q1" t="s">
        <v>447</v>
      </c>
      <c r="R1" t="s">
        <v>160</v>
      </c>
      <c r="S1" s="11" t="s">
        <v>360</v>
      </c>
      <c r="T1" t="s">
        <v>454</v>
      </c>
      <c r="X1" s="62" t="s">
        <v>539</v>
      </c>
    </row>
    <row r="2" spans="1:24" x14ac:dyDescent="0.3">
      <c r="A2" s="3" t="s">
        <v>2</v>
      </c>
      <c r="B2" s="3" t="s">
        <v>2</v>
      </c>
      <c r="C2" s="58" t="s">
        <v>523</v>
      </c>
      <c r="D2" s="58" t="s">
        <v>524</v>
      </c>
      <c r="E2" s="59" t="s">
        <v>525</v>
      </c>
      <c r="F2" s="59" t="s">
        <v>530</v>
      </c>
      <c r="G2" t="s">
        <v>12</v>
      </c>
      <c r="H2" t="s">
        <v>15</v>
      </c>
      <c r="I2" t="s">
        <v>31</v>
      </c>
      <c r="J2" s="9" t="s">
        <v>24</v>
      </c>
      <c r="K2" s="9" t="s">
        <v>33</v>
      </c>
      <c r="L2" t="s">
        <v>339</v>
      </c>
      <c r="M2" t="s">
        <v>345</v>
      </c>
      <c r="N2" s="51" t="s">
        <v>425</v>
      </c>
      <c r="O2" t="s">
        <v>515</v>
      </c>
      <c r="P2" t="s">
        <v>39</v>
      </c>
      <c r="Q2" t="s">
        <v>173</v>
      </c>
      <c r="R2" t="s">
        <v>450</v>
      </c>
      <c r="S2" s="11"/>
      <c r="T2" t="s">
        <v>196</v>
      </c>
      <c r="U2" s="11" t="s">
        <v>398</v>
      </c>
    </row>
    <row r="3" spans="1:24" x14ac:dyDescent="0.3">
      <c r="A3" s="3" t="s">
        <v>3</v>
      </c>
      <c r="B3" s="3"/>
      <c r="C3" s="58" t="s">
        <v>526</v>
      </c>
      <c r="D3" s="58" t="s">
        <v>527</v>
      </c>
      <c r="E3" s="59" t="s">
        <v>528</v>
      </c>
      <c r="F3" s="59" t="s">
        <v>531</v>
      </c>
      <c r="G3" t="s">
        <v>13</v>
      </c>
      <c r="H3" t="s">
        <v>8</v>
      </c>
      <c r="J3" s="9" t="s">
        <v>414</v>
      </c>
      <c r="K3" s="9" t="s">
        <v>34</v>
      </c>
      <c r="L3" t="s">
        <v>413</v>
      </c>
      <c r="M3" t="s">
        <v>11</v>
      </c>
      <c r="N3" s="51" t="s">
        <v>426</v>
      </c>
      <c r="O3" t="s">
        <v>516</v>
      </c>
      <c r="P3" t="s">
        <v>40</v>
      </c>
      <c r="Q3" t="s">
        <v>174</v>
      </c>
      <c r="R3" t="s">
        <v>164</v>
      </c>
      <c r="S3" s="11"/>
      <c r="T3" t="s">
        <v>197</v>
      </c>
    </row>
    <row r="4" spans="1:24" x14ac:dyDescent="0.3">
      <c r="A4" s="3" t="s">
        <v>4</v>
      </c>
      <c r="E4" s="49"/>
      <c r="F4" s="49"/>
      <c r="G4" t="s">
        <v>14</v>
      </c>
      <c r="H4" t="s">
        <v>16</v>
      </c>
      <c r="J4" s="9" t="s">
        <v>415</v>
      </c>
      <c r="K4" s="9" t="s">
        <v>35</v>
      </c>
      <c r="M4" t="s">
        <v>346</v>
      </c>
      <c r="N4" s="51" t="s">
        <v>427</v>
      </c>
      <c r="O4" t="s">
        <v>517</v>
      </c>
      <c r="P4" t="s">
        <v>41</v>
      </c>
      <c r="Q4" t="s">
        <v>49</v>
      </c>
      <c r="R4" t="s">
        <v>451</v>
      </c>
      <c r="S4" s="11"/>
      <c r="T4" t="s">
        <v>198</v>
      </c>
    </row>
    <row r="5" spans="1:24" x14ac:dyDescent="0.3">
      <c r="A5" s="3" t="s">
        <v>5</v>
      </c>
      <c r="H5" t="s">
        <v>31</v>
      </c>
      <c r="J5" s="9" t="s">
        <v>416</v>
      </c>
      <c r="K5" s="9" t="s">
        <v>36</v>
      </c>
      <c r="M5" t="s">
        <v>347</v>
      </c>
      <c r="N5" s="51" t="s">
        <v>428</v>
      </c>
      <c r="O5" t="s">
        <v>518</v>
      </c>
      <c r="P5" t="s">
        <v>42</v>
      </c>
      <c r="Q5" t="s">
        <v>175</v>
      </c>
      <c r="R5" t="s">
        <v>169</v>
      </c>
      <c r="S5" s="11"/>
      <c r="T5" t="s">
        <v>199</v>
      </c>
    </row>
    <row r="6" spans="1:24" x14ac:dyDescent="0.3">
      <c r="H6" t="s">
        <v>17</v>
      </c>
      <c r="J6" s="9" t="s">
        <v>25</v>
      </c>
      <c r="K6" s="9" t="s">
        <v>26</v>
      </c>
      <c r="N6" s="51" t="s">
        <v>429</v>
      </c>
      <c r="P6" t="s">
        <v>43</v>
      </c>
      <c r="Q6" t="s">
        <v>176</v>
      </c>
      <c r="R6" t="s">
        <v>172</v>
      </c>
      <c r="S6" s="11"/>
      <c r="T6" t="s">
        <v>200</v>
      </c>
    </row>
    <row r="7" spans="1:24" x14ac:dyDescent="0.3">
      <c r="H7" t="s">
        <v>18</v>
      </c>
      <c r="J7" s="9" t="s">
        <v>417</v>
      </c>
      <c r="K7" s="9" t="s">
        <v>27</v>
      </c>
      <c r="N7" s="51" t="s">
        <v>430</v>
      </c>
      <c r="P7" t="s">
        <v>44</v>
      </c>
      <c r="Q7" t="s">
        <v>177</v>
      </c>
      <c r="R7" t="s">
        <v>448</v>
      </c>
      <c r="S7" s="11"/>
      <c r="T7" t="s">
        <v>201</v>
      </c>
    </row>
    <row r="8" spans="1:24" x14ac:dyDescent="0.3">
      <c r="J8" s="50" t="s">
        <v>418</v>
      </c>
      <c r="K8" s="9" t="s">
        <v>28</v>
      </c>
      <c r="N8" s="51" t="s">
        <v>431</v>
      </c>
      <c r="P8" t="s">
        <v>45</v>
      </c>
      <c r="Q8" t="s">
        <v>178</v>
      </c>
      <c r="R8" t="s">
        <v>452</v>
      </c>
      <c r="S8" s="11"/>
      <c r="T8" t="s">
        <v>455</v>
      </c>
    </row>
    <row r="9" spans="1:24" x14ac:dyDescent="0.3">
      <c r="J9" s="9" t="s">
        <v>419</v>
      </c>
      <c r="N9" s="51" t="s">
        <v>432</v>
      </c>
      <c r="P9" t="s">
        <v>46</v>
      </c>
      <c r="Q9" t="s">
        <v>179</v>
      </c>
      <c r="R9" t="s">
        <v>453</v>
      </c>
      <c r="S9" s="11"/>
      <c r="T9" t="s">
        <v>202</v>
      </c>
    </row>
    <row r="10" spans="1:24" x14ac:dyDescent="0.3">
      <c r="J10" s="9" t="s">
        <v>27</v>
      </c>
      <c r="N10" s="51" t="s">
        <v>433</v>
      </c>
      <c r="P10" t="s">
        <v>47</v>
      </c>
      <c r="Q10" t="s">
        <v>449</v>
      </c>
      <c r="S10" s="11"/>
      <c r="T10" t="s">
        <v>456</v>
      </c>
    </row>
    <row r="11" spans="1:24" x14ac:dyDescent="0.3">
      <c r="J11" s="9"/>
      <c r="N11" s="51" t="s">
        <v>434</v>
      </c>
      <c r="P11" t="s">
        <v>48</v>
      </c>
      <c r="Q11" t="s">
        <v>180</v>
      </c>
      <c r="S11" s="11"/>
      <c r="T11" t="s">
        <v>203</v>
      </c>
    </row>
    <row r="12" spans="1:24" x14ac:dyDescent="0.3">
      <c r="N12" s="51" t="s">
        <v>435</v>
      </c>
      <c r="P12" t="s">
        <v>49</v>
      </c>
      <c r="Q12" t="s">
        <v>181</v>
      </c>
      <c r="S12" s="11"/>
      <c r="T12" t="s">
        <v>211</v>
      </c>
    </row>
    <row r="13" spans="1:24" x14ac:dyDescent="0.3">
      <c r="N13" s="51" t="s">
        <v>436</v>
      </c>
      <c r="P13" t="s">
        <v>50</v>
      </c>
      <c r="Q13" t="s">
        <v>182</v>
      </c>
      <c r="S13" s="11"/>
      <c r="T13" t="s">
        <v>298</v>
      </c>
    </row>
    <row r="14" spans="1:24" x14ac:dyDescent="0.3">
      <c r="N14" s="51" t="s">
        <v>437</v>
      </c>
      <c r="P14" t="s">
        <v>51</v>
      </c>
      <c r="Q14" t="s">
        <v>183</v>
      </c>
      <c r="S14" s="11"/>
      <c r="T14" t="s">
        <v>204</v>
      </c>
    </row>
    <row r="15" spans="1:24" x14ac:dyDescent="0.3">
      <c r="N15" s="51" t="s">
        <v>438</v>
      </c>
      <c r="P15" t="s">
        <v>52</v>
      </c>
      <c r="Q15" t="s">
        <v>184</v>
      </c>
      <c r="S15" s="11"/>
      <c r="T15" t="s">
        <v>457</v>
      </c>
    </row>
    <row r="16" spans="1:24" x14ac:dyDescent="0.3">
      <c r="N16" s="51" t="s">
        <v>439</v>
      </c>
      <c r="P16" t="s">
        <v>53</v>
      </c>
      <c r="Q16" t="s">
        <v>185</v>
      </c>
      <c r="S16" s="11"/>
      <c r="T16" t="s">
        <v>205</v>
      </c>
    </row>
    <row r="17" spans="14:20" x14ac:dyDescent="0.3">
      <c r="N17" s="51" t="s">
        <v>440</v>
      </c>
      <c r="P17" t="s">
        <v>123</v>
      </c>
      <c r="Q17" t="s">
        <v>186</v>
      </c>
      <c r="S17" s="11"/>
      <c r="T17" t="s">
        <v>206</v>
      </c>
    </row>
    <row r="18" spans="14:20" x14ac:dyDescent="0.3">
      <c r="N18" s="51" t="s">
        <v>441</v>
      </c>
      <c r="P18" t="s">
        <v>124</v>
      </c>
      <c r="Q18" t="s">
        <v>187</v>
      </c>
      <c r="S18" s="11"/>
      <c r="T18" t="s">
        <v>207</v>
      </c>
    </row>
    <row r="19" spans="14:20" x14ac:dyDescent="0.3">
      <c r="N19" s="51" t="s">
        <v>442</v>
      </c>
      <c r="P19" t="s">
        <v>125</v>
      </c>
      <c r="Q19" t="s">
        <v>189</v>
      </c>
      <c r="S19" s="11"/>
      <c r="T19" t="s">
        <v>208</v>
      </c>
    </row>
    <row r="20" spans="14:20" x14ac:dyDescent="0.3">
      <c r="N20" s="51" t="s">
        <v>443</v>
      </c>
      <c r="P20" t="s">
        <v>126</v>
      </c>
      <c r="Q20" t="s">
        <v>190</v>
      </c>
      <c r="S20" s="11"/>
      <c r="T20" t="s">
        <v>209</v>
      </c>
    </row>
    <row r="21" spans="14:20" x14ac:dyDescent="0.3">
      <c r="N21" s="51" t="s">
        <v>444</v>
      </c>
      <c r="P21" t="s">
        <v>127</v>
      </c>
      <c r="Q21" t="s">
        <v>191</v>
      </c>
      <c r="S21" s="11"/>
      <c r="T21" t="s">
        <v>210</v>
      </c>
    </row>
    <row r="22" spans="14:20" x14ac:dyDescent="0.3">
      <c r="N22" s="51" t="s">
        <v>445</v>
      </c>
      <c r="P22" t="s">
        <v>128</v>
      </c>
      <c r="Q22" t="s">
        <v>192</v>
      </c>
      <c r="S22" s="11"/>
      <c r="T22" t="s">
        <v>458</v>
      </c>
    </row>
    <row r="23" spans="14:20" x14ac:dyDescent="0.3">
      <c r="P23" t="s">
        <v>129</v>
      </c>
      <c r="Q23" t="s">
        <v>193</v>
      </c>
      <c r="S23" s="11"/>
      <c r="T23" t="s">
        <v>459</v>
      </c>
    </row>
    <row r="24" spans="14:20" x14ac:dyDescent="0.3">
      <c r="P24" t="s">
        <v>130</v>
      </c>
      <c r="Q24" t="s">
        <v>194</v>
      </c>
      <c r="S24" s="11"/>
      <c r="T24" t="s">
        <v>212</v>
      </c>
    </row>
    <row r="25" spans="14:20" x14ac:dyDescent="0.3">
      <c r="P25" t="s">
        <v>131</v>
      </c>
      <c r="Q25" t="s">
        <v>195</v>
      </c>
      <c r="S25" s="11"/>
      <c r="T25" t="s">
        <v>213</v>
      </c>
    </row>
    <row r="26" spans="14:20" x14ac:dyDescent="0.3">
      <c r="P26" t="s">
        <v>132</v>
      </c>
      <c r="S26" s="11"/>
      <c r="T26" t="s">
        <v>460</v>
      </c>
    </row>
    <row r="27" spans="14:20" x14ac:dyDescent="0.3">
      <c r="P27" t="s">
        <v>133</v>
      </c>
      <c r="S27" s="11"/>
      <c r="T27" t="s">
        <v>461</v>
      </c>
    </row>
    <row r="28" spans="14:20" x14ac:dyDescent="0.3">
      <c r="P28" t="s">
        <v>134</v>
      </c>
      <c r="T28" t="s">
        <v>214</v>
      </c>
    </row>
    <row r="29" spans="14:20" x14ac:dyDescent="0.3">
      <c r="P29" t="s">
        <v>135</v>
      </c>
      <c r="T29" t="s">
        <v>215</v>
      </c>
    </row>
    <row r="30" spans="14:20" x14ac:dyDescent="0.3">
      <c r="P30" t="s">
        <v>136</v>
      </c>
      <c r="T30" t="s">
        <v>462</v>
      </c>
    </row>
    <row r="31" spans="14:20" x14ac:dyDescent="0.3">
      <c r="P31" t="s">
        <v>137</v>
      </c>
      <c r="T31" t="s">
        <v>159</v>
      </c>
    </row>
    <row r="32" spans="14:20" x14ac:dyDescent="0.3">
      <c r="P32" t="s">
        <v>138</v>
      </c>
      <c r="T32" t="s">
        <v>216</v>
      </c>
    </row>
    <row r="33" spans="16:20" x14ac:dyDescent="0.3">
      <c r="P33" t="s">
        <v>139</v>
      </c>
      <c r="T33" t="s">
        <v>217</v>
      </c>
    </row>
    <row r="34" spans="16:20" x14ac:dyDescent="0.3">
      <c r="P34" t="s">
        <v>140</v>
      </c>
      <c r="T34" t="s">
        <v>218</v>
      </c>
    </row>
    <row r="35" spans="16:20" x14ac:dyDescent="0.3">
      <c r="P35" t="s">
        <v>54</v>
      </c>
      <c r="Q35" s="11"/>
      <c r="R35" s="11"/>
      <c r="T35" t="s">
        <v>219</v>
      </c>
    </row>
    <row r="36" spans="16:20" x14ac:dyDescent="0.3">
      <c r="P36" t="s">
        <v>141</v>
      </c>
      <c r="Q36" s="11"/>
      <c r="R36" s="11"/>
      <c r="T36" t="s">
        <v>220</v>
      </c>
    </row>
    <row r="37" spans="16:20" x14ac:dyDescent="0.3">
      <c r="P37" t="s">
        <v>142</v>
      </c>
      <c r="Q37" s="11"/>
      <c r="R37" s="11"/>
      <c r="T37" t="s">
        <v>221</v>
      </c>
    </row>
    <row r="38" spans="16:20" x14ac:dyDescent="0.3">
      <c r="P38" t="s">
        <v>143</v>
      </c>
      <c r="Q38" s="11"/>
      <c r="R38" s="11"/>
      <c r="T38" t="s">
        <v>222</v>
      </c>
    </row>
    <row r="39" spans="16:20" x14ac:dyDescent="0.3">
      <c r="P39" t="s">
        <v>144</v>
      </c>
      <c r="T39" t="s">
        <v>223</v>
      </c>
    </row>
    <row r="40" spans="16:20" x14ac:dyDescent="0.3">
      <c r="P40" t="s">
        <v>145</v>
      </c>
      <c r="T40" t="s">
        <v>463</v>
      </c>
    </row>
    <row r="41" spans="16:20" x14ac:dyDescent="0.3">
      <c r="P41" t="s">
        <v>146</v>
      </c>
      <c r="T41" t="s">
        <v>224</v>
      </c>
    </row>
    <row r="42" spans="16:20" x14ac:dyDescent="0.3">
      <c r="P42" t="s">
        <v>55</v>
      </c>
      <c r="T42" t="s">
        <v>464</v>
      </c>
    </row>
    <row r="43" spans="16:20" x14ac:dyDescent="0.3">
      <c r="P43" t="s">
        <v>56</v>
      </c>
      <c r="T43" t="s">
        <v>225</v>
      </c>
    </row>
    <row r="44" spans="16:20" x14ac:dyDescent="0.3">
      <c r="P44" t="s">
        <v>57</v>
      </c>
      <c r="T44" t="s">
        <v>226</v>
      </c>
    </row>
    <row r="45" spans="16:20" x14ac:dyDescent="0.3">
      <c r="P45" t="s">
        <v>147</v>
      </c>
      <c r="T45" t="s">
        <v>227</v>
      </c>
    </row>
    <row r="46" spans="16:20" x14ac:dyDescent="0.3">
      <c r="P46" t="s">
        <v>58</v>
      </c>
      <c r="T46" t="s">
        <v>228</v>
      </c>
    </row>
    <row r="47" spans="16:20" x14ac:dyDescent="0.3">
      <c r="P47" t="s">
        <v>59</v>
      </c>
      <c r="T47" t="s">
        <v>229</v>
      </c>
    </row>
    <row r="48" spans="16:20" x14ac:dyDescent="0.3">
      <c r="P48" t="s">
        <v>60</v>
      </c>
      <c r="T48" t="s">
        <v>230</v>
      </c>
    </row>
    <row r="49" spans="16:20" x14ac:dyDescent="0.3">
      <c r="P49" t="s">
        <v>61</v>
      </c>
      <c r="T49" t="s">
        <v>465</v>
      </c>
    </row>
    <row r="50" spans="16:20" x14ac:dyDescent="0.3">
      <c r="P50" t="s">
        <v>62</v>
      </c>
      <c r="T50" t="s">
        <v>231</v>
      </c>
    </row>
    <row r="51" spans="16:20" x14ac:dyDescent="0.3">
      <c r="P51" t="s">
        <v>63</v>
      </c>
      <c r="T51" t="s">
        <v>232</v>
      </c>
    </row>
    <row r="52" spans="16:20" x14ac:dyDescent="0.3">
      <c r="P52" t="s">
        <v>64</v>
      </c>
      <c r="T52" t="s">
        <v>233</v>
      </c>
    </row>
    <row r="53" spans="16:20" x14ac:dyDescent="0.3">
      <c r="P53" t="s">
        <v>65</v>
      </c>
      <c r="T53" t="s">
        <v>234</v>
      </c>
    </row>
    <row r="54" spans="16:20" x14ac:dyDescent="0.3">
      <c r="P54" t="s">
        <v>66</v>
      </c>
      <c r="T54" t="s">
        <v>466</v>
      </c>
    </row>
    <row r="55" spans="16:20" x14ac:dyDescent="0.3">
      <c r="P55" t="s">
        <v>67</v>
      </c>
      <c r="T55" t="s">
        <v>235</v>
      </c>
    </row>
    <row r="56" spans="16:20" x14ac:dyDescent="0.3">
      <c r="P56" t="s">
        <v>68</v>
      </c>
      <c r="T56" t="s">
        <v>236</v>
      </c>
    </row>
    <row r="57" spans="16:20" x14ac:dyDescent="0.3">
      <c r="P57" t="s">
        <v>69</v>
      </c>
      <c r="T57" t="s">
        <v>237</v>
      </c>
    </row>
    <row r="58" spans="16:20" x14ac:dyDescent="0.3">
      <c r="P58" t="s">
        <v>70</v>
      </c>
      <c r="T58" t="s">
        <v>238</v>
      </c>
    </row>
    <row r="59" spans="16:20" x14ac:dyDescent="0.3">
      <c r="P59" t="s">
        <v>71</v>
      </c>
      <c r="T59" t="s">
        <v>239</v>
      </c>
    </row>
    <row r="60" spans="16:20" x14ac:dyDescent="0.3">
      <c r="P60" t="s">
        <v>72</v>
      </c>
      <c r="T60" t="s">
        <v>240</v>
      </c>
    </row>
    <row r="61" spans="16:20" x14ac:dyDescent="0.3">
      <c r="P61" t="s">
        <v>73</v>
      </c>
      <c r="T61" t="s">
        <v>241</v>
      </c>
    </row>
    <row r="62" spans="16:20" x14ac:dyDescent="0.3">
      <c r="P62" t="s">
        <v>74</v>
      </c>
      <c r="T62" t="s">
        <v>242</v>
      </c>
    </row>
    <row r="63" spans="16:20" x14ac:dyDescent="0.3">
      <c r="P63" t="s">
        <v>75</v>
      </c>
      <c r="T63" t="s">
        <v>243</v>
      </c>
    </row>
    <row r="64" spans="16:20" x14ac:dyDescent="0.3">
      <c r="P64" t="s">
        <v>76</v>
      </c>
      <c r="T64" t="s">
        <v>244</v>
      </c>
    </row>
    <row r="65" spans="16:20" x14ac:dyDescent="0.3">
      <c r="P65" t="s">
        <v>77</v>
      </c>
      <c r="T65" t="s">
        <v>245</v>
      </c>
    </row>
    <row r="66" spans="16:20" x14ac:dyDescent="0.3">
      <c r="P66" t="s">
        <v>78</v>
      </c>
      <c r="T66" t="s">
        <v>161</v>
      </c>
    </row>
    <row r="67" spans="16:20" x14ac:dyDescent="0.3">
      <c r="P67" t="s">
        <v>79</v>
      </c>
      <c r="T67" t="s">
        <v>246</v>
      </c>
    </row>
    <row r="68" spans="16:20" x14ac:dyDescent="0.3">
      <c r="P68" t="s">
        <v>80</v>
      </c>
      <c r="T68" t="s">
        <v>247</v>
      </c>
    </row>
    <row r="69" spans="16:20" x14ac:dyDescent="0.3">
      <c r="P69" t="s">
        <v>81</v>
      </c>
      <c r="T69" t="s">
        <v>248</v>
      </c>
    </row>
    <row r="70" spans="16:20" x14ac:dyDescent="0.3">
      <c r="P70" t="s">
        <v>82</v>
      </c>
      <c r="T70" t="s">
        <v>249</v>
      </c>
    </row>
    <row r="71" spans="16:20" x14ac:dyDescent="0.3">
      <c r="P71" t="s">
        <v>83</v>
      </c>
      <c r="T71" t="s">
        <v>467</v>
      </c>
    </row>
    <row r="72" spans="16:20" x14ac:dyDescent="0.3">
      <c r="P72" t="s">
        <v>84</v>
      </c>
      <c r="T72" t="s">
        <v>250</v>
      </c>
    </row>
    <row r="73" spans="16:20" x14ac:dyDescent="0.3">
      <c r="P73" t="s">
        <v>85</v>
      </c>
      <c r="T73" t="s">
        <v>251</v>
      </c>
    </row>
    <row r="74" spans="16:20" x14ac:dyDescent="0.3">
      <c r="P74" t="s">
        <v>86</v>
      </c>
      <c r="T74" t="s">
        <v>468</v>
      </c>
    </row>
    <row r="75" spans="16:20" x14ac:dyDescent="0.3">
      <c r="P75" t="s">
        <v>87</v>
      </c>
      <c r="T75" t="s">
        <v>162</v>
      </c>
    </row>
    <row r="76" spans="16:20" x14ac:dyDescent="0.3">
      <c r="P76" t="s">
        <v>88</v>
      </c>
      <c r="T76" t="s">
        <v>252</v>
      </c>
    </row>
    <row r="77" spans="16:20" x14ac:dyDescent="0.3">
      <c r="P77" t="s">
        <v>89</v>
      </c>
      <c r="T77" t="s">
        <v>253</v>
      </c>
    </row>
    <row r="78" spans="16:20" x14ac:dyDescent="0.3">
      <c r="P78" t="s">
        <v>90</v>
      </c>
      <c r="T78" t="s">
        <v>469</v>
      </c>
    </row>
    <row r="79" spans="16:20" x14ac:dyDescent="0.3">
      <c r="P79" t="s">
        <v>91</v>
      </c>
      <c r="T79" t="s">
        <v>254</v>
      </c>
    </row>
    <row r="80" spans="16:20" x14ac:dyDescent="0.3">
      <c r="P80" t="s">
        <v>92</v>
      </c>
      <c r="T80" t="s">
        <v>255</v>
      </c>
    </row>
    <row r="81" spans="16:20" x14ac:dyDescent="0.3">
      <c r="P81" t="s">
        <v>93</v>
      </c>
      <c r="T81" t="s">
        <v>256</v>
      </c>
    </row>
    <row r="82" spans="16:20" x14ac:dyDescent="0.3">
      <c r="P82" t="s">
        <v>94</v>
      </c>
      <c r="T82" t="s">
        <v>257</v>
      </c>
    </row>
    <row r="83" spans="16:20" x14ac:dyDescent="0.3">
      <c r="P83" t="s">
        <v>95</v>
      </c>
      <c r="T83" t="s">
        <v>470</v>
      </c>
    </row>
    <row r="84" spans="16:20" x14ac:dyDescent="0.3">
      <c r="P84" t="s">
        <v>96</v>
      </c>
      <c r="T84" t="s">
        <v>471</v>
      </c>
    </row>
    <row r="85" spans="16:20" x14ac:dyDescent="0.3">
      <c r="P85" t="s">
        <v>97</v>
      </c>
      <c r="T85" t="s">
        <v>258</v>
      </c>
    </row>
    <row r="86" spans="16:20" x14ac:dyDescent="0.3">
      <c r="P86" t="s">
        <v>98</v>
      </c>
      <c r="T86" t="s">
        <v>472</v>
      </c>
    </row>
    <row r="87" spans="16:20" x14ac:dyDescent="0.3">
      <c r="P87" t="s">
        <v>99</v>
      </c>
      <c r="T87" t="s">
        <v>473</v>
      </c>
    </row>
    <row r="88" spans="16:20" x14ac:dyDescent="0.3">
      <c r="P88" t="s">
        <v>100</v>
      </c>
      <c r="T88" t="s">
        <v>474</v>
      </c>
    </row>
    <row r="89" spans="16:20" x14ac:dyDescent="0.3">
      <c r="P89" t="s">
        <v>101</v>
      </c>
      <c r="T89" t="s">
        <v>163</v>
      </c>
    </row>
    <row r="90" spans="16:20" x14ac:dyDescent="0.3">
      <c r="P90" t="s">
        <v>102</v>
      </c>
      <c r="T90" t="s">
        <v>475</v>
      </c>
    </row>
    <row r="91" spans="16:20" x14ac:dyDescent="0.3">
      <c r="P91" t="s">
        <v>103</v>
      </c>
      <c r="T91" t="s">
        <v>259</v>
      </c>
    </row>
    <row r="92" spans="16:20" x14ac:dyDescent="0.3">
      <c r="P92" t="s">
        <v>104</v>
      </c>
      <c r="T92" t="s">
        <v>260</v>
      </c>
    </row>
    <row r="93" spans="16:20" x14ac:dyDescent="0.3">
      <c r="P93" t="s">
        <v>105</v>
      </c>
      <c r="T93" t="s">
        <v>476</v>
      </c>
    </row>
    <row r="94" spans="16:20" x14ac:dyDescent="0.3">
      <c r="P94" t="s">
        <v>106</v>
      </c>
      <c r="T94" t="s">
        <v>261</v>
      </c>
    </row>
    <row r="95" spans="16:20" x14ac:dyDescent="0.3">
      <c r="P95" t="s">
        <v>107</v>
      </c>
      <c r="T95" t="s">
        <v>262</v>
      </c>
    </row>
    <row r="96" spans="16:20" x14ac:dyDescent="0.3">
      <c r="P96" t="s">
        <v>108</v>
      </c>
      <c r="T96" t="s">
        <v>263</v>
      </c>
    </row>
    <row r="97" spans="16:20" x14ac:dyDescent="0.3">
      <c r="P97" t="s">
        <v>109</v>
      </c>
      <c r="T97" t="s">
        <v>264</v>
      </c>
    </row>
    <row r="98" spans="16:20" x14ac:dyDescent="0.3">
      <c r="P98" t="s">
        <v>110</v>
      </c>
      <c r="T98" t="s">
        <v>265</v>
      </c>
    </row>
    <row r="99" spans="16:20" x14ac:dyDescent="0.3">
      <c r="P99" t="s">
        <v>111</v>
      </c>
      <c r="T99" t="s">
        <v>266</v>
      </c>
    </row>
    <row r="100" spans="16:20" x14ac:dyDescent="0.3">
      <c r="P100" t="s">
        <v>112</v>
      </c>
      <c r="T100" t="s">
        <v>477</v>
      </c>
    </row>
    <row r="101" spans="16:20" x14ac:dyDescent="0.3">
      <c r="P101" t="s">
        <v>148</v>
      </c>
      <c r="T101" t="s">
        <v>478</v>
      </c>
    </row>
    <row r="102" spans="16:20" x14ac:dyDescent="0.3">
      <c r="P102" t="s">
        <v>113</v>
      </c>
      <c r="T102" t="s">
        <v>267</v>
      </c>
    </row>
    <row r="103" spans="16:20" x14ac:dyDescent="0.3">
      <c r="P103" t="s">
        <v>114</v>
      </c>
      <c r="T103" t="s">
        <v>268</v>
      </c>
    </row>
    <row r="104" spans="16:20" x14ac:dyDescent="0.3">
      <c r="P104" t="s">
        <v>115</v>
      </c>
      <c r="T104" t="s">
        <v>479</v>
      </c>
    </row>
    <row r="105" spans="16:20" x14ac:dyDescent="0.3">
      <c r="P105" t="s">
        <v>116</v>
      </c>
      <c r="T105" t="s">
        <v>269</v>
      </c>
    </row>
    <row r="106" spans="16:20" x14ac:dyDescent="0.3">
      <c r="P106" t="s">
        <v>117</v>
      </c>
      <c r="T106" t="s">
        <v>480</v>
      </c>
    </row>
    <row r="107" spans="16:20" x14ac:dyDescent="0.3">
      <c r="P107" t="s">
        <v>118</v>
      </c>
      <c r="T107" t="s">
        <v>270</v>
      </c>
    </row>
    <row r="108" spans="16:20" x14ac:dyDescent="0.3">
      <c r="P108" t="s">
        <v>149</v>
      </c>
      <c r="T108" t="s">
        <v>481</v>
      </c>
    </row>
    <row r="109" spans="16:20" x14ac:dyDescent="0.3">
      <c r="P109" t="s">
        <v>150</v>
      </c>
      <c r="T109" t="s">
        <v>271</v>
      </c>
    </row>
    <row r="110" spans="16:20" x14ac:dyDescent="0.3">
      <c r="P110" t="s">
        <v>151</v>
      </c>
      <c r="T110" t="s">
        <v>272</v>
      </c>
    </row>
    <row r="111" spans="16:20" x14ac:dyDescent="0.3">
      <c r="P111" t="s">
        <v>152</v>
      </c>
      <c r="T111" t="s">
        <v>273</v>
      </c>
    </row>
    <row r="112" spans="16:20" x14ac:dyDescent="0.3">
      <c r="P112" t="s">
        <v>153</v>
      </c>
      <c r="T112" t="s">
        <v>274</v>
      </c>
    </row>
    <row r="113" spans="16:20" x14ac:dyDescent="0.3">
      <c r="P113" t="s">
        <v>154</v>
      </c>
      <c r="T113" t="s">
        <v>275</v>
      </c>
    </row>
    <row r="114" spans="16:20" x14ac:dyDescent="0.3">
      <c r="P114" t="s">
        <v>155</v>
      </c>
      <c r="T114" t="s">
        <v>276</v>
      </c>
    </row>
    <row r="115" spans="16:20" x14ac:dyDescent="0.3">
      <c r="P115" t="s">
        <v>156</v>
      </c>
      <c r="T115" t="s">
        <v>482</v>
      </c>
    </row>
    <row r="116" spans="16:20" x14ac:dyDescent="0.3">
      <c r="P116" t="s">
        <v>157</v>
      </c>
      <c r="T116" t="s">
        <v>277</v>
      </c>
    </row>
    <row r="117" spans="16:20" x14ac:dyDescent="0.3">
      <c r="P117" t="s">
        <v>158</v>
      </c>
      <c r="T117" t="s">
        <v>483</v>
      </c>
    </row>
    <row r="118" spans="16:20" x14ac:dyDescent="0.3">
      <c r="P118" t="s">
        <v>119</v>
      </c>
      <c r="T118" t="s">
        <v>278</v>
      </c>
    </row>
    <row r="119" spans="16:20" x14ac:dyDescent="0.3">
      <c r="P119" t="s">
        <v>120</v>
      </c>
      <c r="T119" t="s">
        <v>484</v>
      </c>
    </row>
    <row r="120" spans="16:20" x14ac:dyDescent="0.3">
      <c r="P120" t="s">
        <v>121</v>
      </c>
      <c r="T120" t="s">
        <v>279</v>
      </c>
    </row>
    <row r="121" spans="16:20" x14ac:dyDescent="0.3">
      <c r="P121" t="s">
        <v>122</v>
      </c>
      <c r="T121" t="s">
        <v>280</v>
      </c>
    </row>
    <row r="122" spans="16:20" x14ac:dyDescent="0.3">
      <c r="T122" t="s">
        <v>485</v>
      </c>
    </row>
    <row r="123" spans="16:20" x14ac:dyDescent="0.3">
      <c r="T123" t="s">
        <v>486</v>
      </c>
    </row>
    <row r="124" spans="16:20" x14ac:dyDescent="0.3">
      <c r="T124" t="s">
        <v>487</v>
      </c>
    </row>
    <row r="125" spans="16:20" x14ac:dyDescent="0.3">
      <c r="T125" t="s">
        <v>488</v>
      </c>
    </row>
    <row r="126" spans="16:20" x14ac:dyDescent="0.3">
      <c r="T126" t="s">
        <v>165</v>
      </c>
    </row>
    <row r="127" spans="16:20" x14ac:dyDescent="0.3">
      <c r="T127" t="s">
        <v>166</v>
      </c>
    </row>
    <row r="128" spans="16:20" x14ac:dyDescent="0.3">
      <c r="T128" t="s">
        <v>281</v>
      </c>
    </row>
    <row r="129" spans="20:20" x14ac:dyDescent="0.3">
      <c r="T129" t="s">
        <v>282</v>
      </c>
    </row>
    <row r="130" spans="20:20" x14ac:dyDescent="0.3">
      <c r="T130" t="s">
        <v>489</v>
      </c>
    </row>
    <row r="131" spans="20:20" x14ac:dyDescent="0.3">
      <c r="T131" t="s">
        <v>490</v>
      </c>
    </row>
    <row r="132" spans="20:20" x14ac:dyDescent="0.3">
      <c r="T132" t="s">
        <v>491</v>
      </c>
    </row>
    <row r="133" spans="20:20" x14ac:dyDescent="0.3">
      <c r="T133" t="s">
        <v>283</v>
      </c>
    </row>
    <row r="134" spans="20:20" x14ac:dyDescent="0.3">
      <c r="T134" t="s">
        <v>284</v>
      </c>
    </row>
    <row r="135" spans="20:20" x14ac:dyDescent="0.3">
      <c r="T135" t="s">
        <v>285</v>
      </c>
    </row>
    <row r="136" spans="20:20" x14ac:dyDescent="0.3">
      <c r="T136" t="s">
        <v>286</v>
      </c>
    </row>
    <row r="137" spans="20:20" x14ac:dyDescent="0.3">
      <c r="T137" t="s">
        <v>492</v>
      </c>
    </row>
    <row r="138" spans="20:20" x14ac:dyDescent="0.3">
      <c r="T138" t="s">
        <v>287</v>
      </c>
    </row>
    <row r="139" spans="20:20" x14ac:dyDescent="0.3">
      <c r="T139" t="s">
        <v>493</v>
      </c>
    </row>
    <row r="140" spans="20:20" x14ac:dyDescent="0.3">
      <c r="T140" t="s">
        <v>288</v>
      </c>
    </row>
    <row r="141" spans="20:20" x14ac:dyDescent="0.3">
      <c r="T141" t="s">
        <v>494</v>
      </c>
    </row>
    <row r="142" spans="20:20" x14ac:dyDescent="0.3">
      <c r="T142" t="s">
        <v>289</v>
      </c>
    </row>
    <row r="143" spans="20:20" x14ac:dyDescent="0.3">
      <c r="T143" t="s">
        <v>495</v>
      </c>
    </row>
    <row r="144" spans="20:20" x14ac:dyDescent="0.3">
      <c r="T144" t="s">
        <v>496</v>
      </c>
    </row>
    <row r="145" spans="20:20" x14ac:dyDescent="0.3">
      <c r="T145" t="s">
        <v>290</v>
      </c>
    </row>
    <row r="146" spans="20:20" x14ac:dyDescent="0.3">
      <c r="T146" t="s">
        <v>291</v>
      </c>
    </row>
    <row r="147" spans="20:20" x14ac:dyDescent="0.3">
      <c r="T147" t="s">
        <v>292</v>
      </c>
    </row>
    <row r="148" spans="20:20" x14ac:dyDescent="0.3">
      <c r="T148" t="s">
        <v>497</v>
      </c>
    </row>
    <row r="149" spans="20:20" x14ac:dyDescent="0.3">
      <c r="T149" t="s">
        <v>293</v>
      </c>
    </row>
    <row r="150" spans="20:20" x14ac:dyDescent="0.3">
      <c r="T150" t="s">
        <v>498</v>
      </c>
    </row>
    <row r="151" spans="20:20" x14ac:dyDescent="0.3">
      <c r="T151" t="s">
        <v>188</v>
      </c>
    </row>
    <row r="152" spans="20:20" x14ac:dyDescent="0.3">
      <c r="T152" t="s">
        <v>294</v>
      </c>
    </row>
    <row r="153" spans="20:20" x14ac:dyDescent="0.3">
      <c r="T153" t="s">
        <v>295</v>
      </c>
    </row>
    <row r="154" spans="20:20" x14ac:dyDescent="0.3">
      <c r="T154" t="s">
        <v>499</v>
      </c>
    </row>
    <row r="155" spans="20:20" x14ac:dyDescent="0.3">
      <c r="T155" t="s">
        <v>500</v>
      </c>
    </row>
    <row r="156" spans="20:20" x14ac:dyDescent="0.3">
      <c r="T156" t="s">
        <v>296</v>
      </c>
    </row>
    <row r="157" spans="20:20" x14ac:dyDescent="0.3">
      <c r="T157" t="s">
        <v>297</v>
      </c>
    </row>
    <row r="158" spans="20:20" x14ac:dyDescent="0.3">
      <c r="T158" t="s">
        <v>299</v>
      </c>
    </row>
    <row r="159" spans="20:20" x14ac:dyDescent="0.3">
      <c r="T159" t="s">
        <v>300</v>
      </c>
    </row>
    <row r="160" spans="20:20" x14ac:dyDescent="0.3">
      <c r="T160" t="s">
        <v>501</v>
      </c>
    </row>
    <row r="161" spans="20:20" x14ac:dyDescent="0.3">
      <c r="T161" t="s">
        <v>502</v>
      </c>
    </row>
    <row r="162" spans="20:20" x14ac:dyDescent="0.3">
      <c r="T162" t="s">
        <v>301</v>
      </c>
    </row>
    <row r="163" spans="20:20" x14ac:dyDescent="0.3">
      <c r="T163" t="s">
        <v>302</v>
      </c>
    </row>
    <row r="164" spans="20:20" x14ac:dyDescent="0.3">
      <c r="T164" t="s">
        <v>303</v>
      </c>
    </row>
    <row r="165" spans="20:20" x14ac:dyDescent="0.3">
      <c r="T165" t="s">
        <v>304</v>
      </c>
    </row>
    <row r="166" spans="20:20" x14ac:dyDescent="0.3">
      <c r="T166" t="s">
        <v>305</v>
      </c>
    </row>
    <row r="167" spans="20:20" x14ac:dyDescent="0.3">
      <c r="T167" t="s">
        <v>503</v>
      </c>
    </row>
    <row r="168" spans="20:20" x14ac:dyDescent="0.3">
      <c r="T168" t="s">
        <v>306</v>
      </c>
    </row>
    <row r="169" spans="20:20" x14ac:dyDescent="0.3">
      <c r="T169" t="s">
        <v>307</v>
      </c>
    </row>
    <row r="170" spans="20:20" x14ac:dyDescent="0.3">
      <c r="T170" t="s">
        <v>308</v>
      </c>
    </row>
    <row r="171" spans="20:20" x14ac:dyDescent="0.3">
      <c r="T171" t="s">
        <v>309</v>
      </c>
    </row>
    <row r="172" spans="20:20" x14ac:dyDescent="0.3">
      <c r="T172" t="s">
        <v>310</v>
      </c>
    </row>
    <row r="173" spans="20:20" x14ac:dyDescent="0.3">
      <c r="T173" t="s">
        <v>504</v>
      </c>
    </row>
    <row r="174" spans="20:20" x14ac:dyDescent="0.3">
      <c r="T174" t="s">
        <v>505</v>
      </c>
    </row>
    <row r="175" spans="20:20" x14ac:dyDescent="0.3">
      <c r="T175" t="s">
        <v>311</v>
      </c>
    </row>
    <row r="176" spans="20:20" x14ac:dyDescent="0.3">
      <c r="T176" t="s">
        <v>506</v>
      </c>
    </row>
    <row r="177" spans="20:20" x14ac:dyDescent="0.3">
      <c r="T177" t="s">
        <v>171</v>
      </c>
    </row>
    <row r="178" spans="20:20" x14ac:dyDescent="0.3">
      <c r="T178" t="s">
        <v>312</v>
      </c>
    </row>
    <row r="179" spans="20:20" x14ac:dyDescent="0.3">
      <c r="T179" t="s">
        <v>167</v>
      </c>
    </row>
    <row r="180" spans="20:20" x14ac:dyDescent="0.3">
      <c r="T180" t="s">
        <v>313</v>
      </c>
    </row>
    <row r="181" spans="20:20" x14ac:dyDescent="0.3">
      <c r="T181" t="s">
        <v>314</v>
      </c>
    </row>
    <row r="182" spans="20:20" x14ac:dyDescent="0.3">
      <c r="T182" t="s">
        <v>168</v>
      </c>
    </row>
    <row r="183" spans="20:20" x14ac:dyDescent="0.3">
      <c r="T183" t="s">
        <v>170</v>
      </c>
    </row>
    <row r="184" spans="20:20" x14ac:dyDescent="0.3">
      <c r="T184" t="s">
        <v>315</v>
      </c>
    </row>
    <row r="185" spans="20:20" x14ac:dyDescent="0.3">
      <c r="T185" t="s">
        <v>316</v>
      </c>
    </row>
    <row r="186" spans="20:20" x14ac:dyDescent="0.3">
      <c r="T186" t="s">
        <v>507</v>
      </c>
    </row>
    <row r="187" spans="20:20" x14ac:dyDescent="0.3">
      <c r="T187" t="s">
        <v>318</v>
      </c>
    </row>
    <row r="188" spans="20:20" x14ac:dyDescent="0.3">
      <c r="T188" t="s">
        <v>317</v>
      </c>
    </row>
    <row r="189" spans="20:20" x14ac:dyDescent="0.3">
      <c r="T189" t="s">
        <v>319</v>
      </c>
    </row>
    <row r="190" spans="20:20" x14ac:dyDescent="0.3">
      <c r="T190" t="s">
        <v>320</v>
      </c>
    </row>
    <row r="191" spans="20:20" x14ac:dyDescent="0.3">
      <c r="T191" t="s">
        <v>321</v>
      </c>
    </row>
    <row r="192" spans="20:20" x14ac:dyDescent="0.3">
      <c r="T192" t="s">
        <v>322</v>
      </c>
    </row>
    <row r="193" spans="20:20" x14ac:dyDescent="0.3">
      <c r="T193" t="s">
        <v>323</v>
      </c>
    </row>
    <row r="194" spans="20:20" x14ac:dyDescent="0.3">
      <c r="T194" t="s">
        <v>508</v>
      </c>
    </row>
    <row r="195" spans="20:20" x14ac:dyDescent="0.3">
      <c r="T195" t="s">
        <v>324</v>
      </c>
    </row>
    <row r="196" spans="20:20" x14ac:dyDescent="0.3">
      <c r="T196" t="s">
        <v>325</v>
      </c>
    </row>
    <row r="197" spans="20:20" x14ac:dyDescent="0.3">
      <c r="T197" t="s">
        <v>326</v>
      </c>
    </row>
    <row r="198" spans="20:20" x14ac:dyDescent="0.3">
      <c r="T198" t="s">
        <v>327</v>
      </c>
    </row>
    <row r="199" spans="20:20" x14ac:dyDescent="0.3">
      <c r="T199" t="s">
        <v>328</v>
      </c>
    </row>
    <row r="200" spans="20:20" x14ac:dyDescent="0.3">
      <c r="T200" t="s">
        <v>509</v>
      </c>
    </row>
    <row r="201" spans="20:20" x14ac:dyDescent="0.3">
      <c r="T201" t="s">
        <v>510</v>
      </c>
    </row>
    <row r="202" spans="20:20" x14ac:dyDescent="0.3">
      <c r="T202" t="s">
        <v>329</v>
      </c>
    </row>
    <row r="203" spans="20:20" x14ac:dyDescent="0.3">
      <c r="T203" t="s">
        <v>511</v>
      </c>
    </row>
    <row r="204" spans="20:20" x14ac:dyDescent="0.3">
      <c r="T204" t="s">
        <v>330</v>
      </c>
    </row>
    <row r="205" spans="20:20" x14ac:dyDescent="0.3">
      <c r="T205" t="s">
        <v>331</v>
      </c>
    </row>
    <row r="206" spans="20:20" x14ac:dyDescent="0.3">
      <c r="T206" t="s">
        <v>512</v>
      </c>
    </row>
    <row r="207" spans="20:20" x14ac:dyDescent="0.3">
      <c r="T207" t="s">
        <v>513</v>
      </c>
    </row>
    <row r="208" spans="20:20" x14ac:dyDescent="0.3">
      <c r="T208" t="s">
        <v>332</v>
      </c>
    </row>
    <row r="209" spans="20:20" x14ac:dyDescent="0.3">
      <c r="T209" t="s">
        <v>514</v>
      </c>
    </row>
    <row r="210" spans="20:20" x14ac:dyDescent="0.3">
      <c r="T210" t="s">
        <v>333</v>
      </c>
    </row>
    <row r="211" spans="20:20" x14ac:dyDescent="0.3">
      <c r="T211" s="11"/>
    </row>
    <row r="212" spans="20:20" x14ac:dyDescent="0.3">
      <c r="T212" s="11"/>
    </row>
    <row r="213" spans="20:20" x14ac:dyDescent="0.3">
      <c r="T213" s="11"/>
    </row>
    <row r="214" spans="20:20" x14ac:dyDescent="0.3">
      <c r="T214" s="11"/>
    </row>
    <row r="215" spans="20:20" x14ac:dyDescent="0.3">
      <c r="T215" s="11"/>
    </row>
    <row r="216" spans="20:20" x14ac:dyDescent="0.3">
      <c r="T216" s="11"/>
    </row>
    <row r="217" spans="20:20" x14ac:dyDescent="0.3">
      <c r="T217" s="11"/>
    </row>
    <row r="218" spans="20:20" x14ac:dyDescent="0.3">
      <c r="T218" s="11"/>
    </row>
    <row r="219" spans="20:20" x14ac:dyDescent="0.3">
      <c r="T219" s="11"/>
    </row>
    <row r="220" spans="20:20" x14ac:dyDescent="0.3">
      <c r="T220" s="11"/>
    </row>
    <row r="221" spans="20:20" x14ac:dyDescent="0.3">
      <c r="T221" s="11"/>
    </row>
    <row r="222" spans="20:20" x14ac:dyDescent="0.3">
      <c r="T222" s="11"/>
    </row>
    <row r="223" spans="20:20" x14ac:dyDescent="0.3">
      <c r="T223" s="11"/>
    </row>
    <row r="224" spans="20:20" x14ac:dyDescent="0.3">
      <c r="T224" s="11"/>
    </row>
    <row r="225" spans="20:20" x14ac:dyDescent="0.3">
      <c r="T225" s="11"/>
    </row>
    <row r="226" spans="20:20" x14ac:dyDescent="0.3">
      <c r="T226" s="11"/>
    </row>
    <row r="227" spans="20:20" x14ac:dyDescent="0.3">
      <c r="T227" s="11"/>
    </row>
    <row r="228" spans="20:20" x14ac:dyDescent="0.3">
      <c r="T228" s="11"/>
    </row>
    <row r="229" spans="20:20" x14ac:dyDescent="0.3">
      <c r="T229" s="11"/>
    </row>
    <row r="230" spans="20:20" x14ac:dyDescent="0.3">
      <c r="T230" s="11"/>
    </row>
    <row r="231" spans="20:20" x14ac:dyDescent="0.3">
      <c r="T231" s="11"/>
    </row>
    <row r="232" spans="20:20" x14ac:dyDescent="0.3">
      <c r="T232" s="11"/>
    </row>
    <row r="233" spans="20:20" x14ac:dyDescent="0.3">
      <c r="T233" s="11"/>
    </row>
    <row r="234" spans="20:20" x14ac:dyDescent="0.3">
      <c r="T234" s="11"/>
    </row>
    <row r="235" spans="20:20" x14ac:dyDescent="0.3">
      <c r="T235" s="11"/>
    </row>
    <row r="236" spans="20:20" x14ac:dyDescent="0.3">
      <c r="T236" s="11"/>
    </row>
    <row r="237" spans="20:20" x14ac:dyDescent="0.3">
      <c r="T237" s="11"/>
    </row>
    <row r="238" spans="20:20" x14ac:dyDescent="0.3">
      <c r="T238" s="11"/>
    </row>
    <row r="239" spans="20:20" x14ac:dyDescent="0.3">
      <c r="T239" s="11"/>
    </row>
    <row r="240" spans="20:20" x14ac:dyDescent="0.3">
      <c r="T240" s="11"/>
    </row>
    <row r="241" spans="20:20" x14ac:dyDescent="0.3">
      <c r="T241" s="11"/>
    </row>
    <row r="242" spans="20:20" x14ac:dyDescent="0.3">
      <c r="T242" s="11"/>
    </row>
    <row r="243" spans="20:20" x14ac:dyDescent="0.3">
      <c r="T243" s="11"/>
    </row>
    <row r="244" spans="20:20" x14ac:dyDescent="0.3">
      <c r="T244" s="11"/>
    </row>
    <row r="245" spans="20:20" x14ac:dyDescent="0.3">
      <c r="T245" s="11"/>
    </row>
    <row r="246" spans="20:20" x14ac:dyDescent="0.3">
      <c r="T246" s="11"/>
    </row>
    <row r="247" spans="20:20" x14ac:dyDescent="0.3">
      <c r="T247" s="11"/>
    </row>
    <row r="248" spans="20:20" x14ac:dyDescent="0.3">
      <c r="T248" s="11"/>
    </row>
    <row r="249" spans="20:20" x14ac:dyDescent="0.3">
      <c r="T249" s="11"/>
    </row>
    <row r="250" spans="20:20" x14ac:dyDescent="0.3">
      <c r="T250" s="11"/>
    </row>
    <row r="251" spans="20:20" x14ac:dyDescent="0.3">
      <c r="T251" s="11"/>
    </row>
    <row r="252" spans="20:20" x14ac:dyDescent="0.3">
      <c r="T252" s="11"/>
    </row>
    <row r="253" spans="20:20" x14ac:dyDescent="0.3">
      <c r="T253" s="11"/>
    </row>
    <row r="254" spans="20:20" x14ac:dyDescent="0.3">
      <c r="T254" s="11"/>
    </row>
    <row r="255" spans="20:20" x14ac:dyDescent="0.3">
      <c r="T255" s="11"/>
    </row>
    <row r="256" spans="20:20" x14ac:dyDescent="0.3">
      <c r="T256" s="11"/>
    </row>
    <row r="257" spans="20:20" x14ac:dyDescent="0.3">
      <c r="T257" s="11"/>
    </row>
    <row r="258" spans="20:20" x14ac:dyDescent="0.3">
      <c r="T258" s="11"/>
    </row>
    <row r="259" spans="20:20" x14ac:dyDescent="0.3">
      <c r="T259" s="11"/>
    </row>
    <row r="260" spans="20:20" x14ac:dyDescent="0.3">
      <c r="T260" s="11"/>
    </row>
    <row r="261" spans="20:20" x14ac:dyDescent="0.3">
      <c r="T261" s="11"/>
    </row>
    <row r="262" spans="20:20" x14ac:dyDescent="0.3">
      <c r="T262" s="11"/>
    </row>
    <row r="263" spans="20:20" x14ac:dyDescent="0.3">
      <c r="T263" s="11"/>
    </row>
    <row r="264" spans="20:20" x14ac:dyDescent="0.3">
      <c r="T264" s="11"/>
    </row>
    <row r="265" spans="20:20" x14ac:dyDescent="0.3">
      <c r="T265" s="11"/>
    </row>
    <row r="266" spans="20:20" x14ac:dyDescent="0.3">
      <c r="T266" s="11"/>
    </row>
    <row r="267" spans="20:20" x14ac:dyDescent="0.3">
      <c r="T267" s="11"/>
    </row>
    <row r="268" spans="20:20" x14ac:dyDescent="0.3">
      <c r="T268" s="11"/>
    </row>
    <row r="269" spans="20:20" x14ac:dyDescent="0.3">
      <c r="T269" s="11"/>
    </row>
    <row r="270" spans="20:20" x14ac:dyDescent="0.3">
      <c r="T270" s="11"/>
    </row>
    <row r="271" spans="20:20" x14ac:dyDescent="0.3">
      <c r="T271" s="11"/>
    </row>
    <row r="272" spans="20:20" x14ac:dyDescent="0.3">
      <c r="T272" s="11"/>
    </row>
    <row r="273" spans="20:20" x14ac:dyDescent="0.3">
      <c r="T273" s="11"/>
    </row>
    <row r="274" spans="20:20" x14ac:dyDescent="0.3">
      <c r="T274" s="11"/>
    </row>
    <row r="275" spans="20:20" x14ac:dyDescent="0.3">
      <c r="T275" s="11"/>
    </row>
    <row r="276" spans="20:20" x14ac:dyDescent="0.3">
      <c r="T276" s="11"/>
    </row>
    <row r="277" spans="20:20" x14ac:dyDescent="0.3">
      <c r="T277" s="11"/>
    </row>
    <row r="278" spans="20:20" x14ac:dyDescent="0.3">
      <c r="T278" s="11"/>
    </row>
    <row r="279" spans="20:20" x14ac:dyDescent="0.3">
      <c r="T279" s="11"/>
    </row>
    <row r="280" spans="20:20" x14ac:dyDescent="0.3">
      <c r="T280" s="11"/>
    </row>
    <row r="281" spans="20:20" x14ac:dyDescent="0.3">
      <c r="T281" s="11"/>
    </row>
    <row r="282" spans="20:20" x14ac:dyDescent="0.3">
      <c r="T282" s="11"/>
    </row>
    <row r="283" spans="20:20" x14ac:dyDescent="0.3">
      <c r="T283" s="11"/>
    </row>
    <row r="284" spans="20:20" x14ac:dyDescent="0.3">
      <c r="T284" s="11"/>
    </row>
    <row r="285" spans="20:20" x14ac:dyDescent="0.3">
      <c r="T285" s="11"/>
    </row>
    <row r="286" spans="20:20" x14ac:dyDescent="0.3">
      <c r="T286" s="11"/>
    </row>
    <row r="287" spans="20:20" x14ac:dyDescent="0.3">
      <c r="T287" s="11"/>
    </row>
    <row r="288" spans="20:20" x14ac:dyDescent="0.3">
      <c r="T288" s="11"/>
    </row>
    <row r="289" spans="20:20" x14ac:dyDescent="0.3">
      <c r="T289" s="11"/>
    </row>
    <row r="290" spans="20:20" x14ac:dyDescent="0.3">
      <c r="T290" s="11"/>
    </row>
    <row r="291" spans="20:20" x14ac:dyDescent="0.3">
      <c r="T291" s="11"/>
    </row>
    <row r="292" spans="20:20" x14ac:dyDescent="0.3">
      <c r="T292" s="11"/>
    </row>
    <row r="293" spans="20:20" x14ac:dyDescent="0.3">
      <c r="T293" s="11"/>
    </row>
    <row r="294" spans="20:20" x14ac:dyDescent="0.3">
      <c r="T294" s="11"/>
    </row>
    <row r="295" spans="20:20" x14ac:dyDescent="0.3">
      <c r="T295" s="11"/>
    </row>
    <row r="296" spans="20:20" x14ac:dyDescent="0.3">
      <c r="T296" s="11"/>
    </row>
    <row r="297" spans="20:20" x14ac:dyDescent="0.3">
      <c r="T297" s="11"/>
    </row>
    <row r="298" spans="20:20" x14ac:dyDescent="0.3">
      <c r="T298" s="11"/>
    </row>
    <row r="299" spans="20:20" x14ac:dyDescent="0.3">
      <c r="T299" s="11"/>
    </row>
    <row r="300" spans="20:20" x14ac:dyDescent="0.3">
      <c r="T300" s="11"/>
    </row>
    <row r="301" spans="20:20" x14ac:dyDescent="0.3">
      <c r="T301" s="11"/>
    </row>
    <row r="302" spans="20:20" x14ac:dyDescent="0.3">
      <c r="T302" s="11"/>
    </row>
    <row r="303" spans="20:20" x14ac:dyDescent="0.3">
      <c r="T303" s="11"/>
    </row>
    <row r="304" spans="20:20" x14ac:dyDescent="0.3">
      <c r="T304" s="11"/>
    </row>
    <row r="305" spans="20:20" x14ac:dyDescent="0.3">
      <c r="T305" s="11"/>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18</vt:i4>
      </vt:variant>
    </vt:vector>
  </HeadingPairs>
  <TitlesOfParts>
    <vt:vector size="22" baseType="lpstr">
      <vt:lpstr>Order_Summary</vt:lpstr>
      <vt:lpstr>1-Hardware</vt:lpstr>
      <vt:lpstr>2-Other</vt:lpstr>
      <vt:lpstr>Lookups</vt:lpstr>
      <vt:lpstr>Contractors</vt:lpstr>
      <vt:lpstr>CTerm</vt:lpstr>
      <vt:lpstr>CTermOptions</vt:lpstr>
      <vt:lpstr>Extensions</vt:lpstr>
      <vt:lpstr>Hardware1</vt:lpstr>
      <vt:lpstr>Hardware2</vt:lpstr>
      <vt:lpstr>OrderType</vt:lpstr>
      <vt:lpstr>Orgs1</vt:lpstr>
      <vt:lpstr>Orgs2</vt:lpstr>
      <vt:lpstr>Orgs3</vt:lpstr>
      <vt:lpstr>Orgs4</vt:lpstr>
      <vt:lpstr>Orgs5</vt:lpstr>
      <vt:lpstr>OrgType</vt:lpstr>
      <vt:lpstr>Panel</vt:lpstr>
      <vt:lpstr>PlanTypes</vt:lpstr>
      <vt:lpstr>PurchaseType</vt:lpstr>
      <vt:lpstr>RegionLocs</vt:lpstr>
      <vt:lpstr>Term</vt:lpstr>
    </vt:vector>
  </TitlesOfParts>
  <Company>Department of Finance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Department of Finance</dc:creator>
  <cp:lastModifiedBy>Gibson, Tegan</cp:lastModifiedBy>
  <cp:lastPrinted>2020-03-19T05:12:56Z</cp:lastPrinted>
  <dcterms:created xsi:type="dcterms:W3CDTF">2017-08-31T03:25:22Z</dcterms:created>
  <dcterms:modified xsi:type="dcterms:W3CDTF">2024-04-30T09:04:51Z</dcterms:modified>
</cp:coreProperties>
</file>