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updateLinks="never" codeName="ThisWorkbook"/>
  <mc:AlternateContent xmlns:mc="http://schemas.openxmlformats.org/markup-compatibility/2006">
    <mc:Choice Requires="x15">
      <x15ac:absPath xmlns:x15ac="http://schemas.microsoft.com/office/spreadsheetml/2010/11/ac" url="U:\Asset Advisory\Builders Prequalification\Reviews\2025 new DHW docs\"/>
    </mc:Choice>
  </mc:AlternateContent>
  <xr:revisionPtr revIDLastSave="0" documentId="8_{E00DA420-2366-4C83-9394-131815BBA2D5}" xr6:coauthVersionLast="47" xr6:coauthVersionMax="47" xr10:uidLastSave="{00000000-0000-0000-0000-000000000000}"/>
  <workbookProtection lockStructure="1"/>
  <bookViews>
    <workbookView xWindow="-120" yWindow="-120" windowWidth="29040" windowHeight="15720" tabRatio="860" xr2:uid="{D8EDBD39-B9A6-4400-B298-16DEEE589318}"/>
  </bookViews>
  <sheets>
    <sheet name="Contract Info and Criteria" sheetId="1" r:id="rId1"/>
    <sheet name="Summary and Additional Comments" sheetId="2" r:id="rId2"/>
    <sheet name="Guide Notes" sheetId="5" r:id="rId3"/>
    <sheet name="BMW Workings" sheetId="7" state="hidden" r:id="rId4"/>
    <sheet name="Data Entry" sheetId="4" state="hidden" r:id="rId5"/>
  </sheets>
  <externalReferences>
    <externalReference r:id="rId6"/>
  </externalReferences>
  <definedNames>
    <definedName name="_GoBack" localSheetId="0">'Contract Info and Criteria'!#REF!</definedName>
    <definedName name="Category">'[1]BMW - Workings'!$K$150:$K$154</definedName>
    <definedName name="Consultant_Type">'[1]BMW - Workings'!$K$177:$K$182</definedName>
    <definedName name="_xlnm.Print_Area" localSheetId="0">'Contract Info and Criteria'!$A$1:$I$56</definedName>
    <definedName name="_xlnm.Print_Area" localSheetId="2">'Guide Notes'!$A$1:$A$13</definedName>
    <definedName name="_xlnm.Print_Area" localSheetId="1">'Summary and Additional Comments'!$A$1:$J$102</definedName>
    <definedName name="_xlnm.Print_Titles" localSheetId="2">'Guide Notes'!$1:$1</definedName>
    <definedName name="Relevant_Panel">'[1]BMW - Workings'!$K$167:$K$175</definedName>
    <definedName name="RFR">'[1]BMW - Workings'!$K$132:$K$134</definedName>
    <definedName name="SCORE" localSheetId="3">'BMW Workings'!$H$46:$H$51</definedName>
    <definedName name="SCORE">#REF!</definedName>
    <definedName name="Status">'[1]BMW - Workings'!$K$141:$K$148</definedName>
    <definedName name="Was_a_Bill_of_Quantity_prepared?">'Contract Info and Criteria'!#REF!</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2" l="1"/>
  <c r="C4" i="4"/>
  <c r="D55" i="2"/>
  <c r="A16" i="7"/>
  <c r="A14" i="7"/>
  <c r="A12" i="7"/>
  <c r="A10" i="7"/>
  <c r="A8" i="7"/>
  <c r="A6" i="7"/>
  <c r="AV4" i="4"/>
  <c r="AW4" i="4"/>
  <c r="D53" i="2"/>
  <c r="B10" i="2"/>
  <c r="B8" i="2"/>
  <c r="G4" i="4"/>
  <c r="E4" i="4"/>
  <c r="C55" i="2"/>
  <c r="C53" i="2"/>
  <c r="H14" i="7"/>
  <c r="I14" i="7"/>
  <c r="O14" i="7"/>
  <c r="O4" i="4"/>
  <c r="J14" i="7"/>
  <c r="AE4" i="4"/>
  <c r="K4" i="4"/>
  <c r="P4" i="4"/>
  <c r="M4" i="4"/>
  <c r="H4" i="4"/>
  <c r="F4" i="4"/>
  <c r="D4" i="4"/>
  <c r="B4" i="4"/>
  <c r="A4" i="4"/>
  <c r="B6" i="2"/>
  <c r="B20" i="2"/>
  <c r="H16" i="7"/>
  <c r="I16" i="7"/>
  <c r="O16" i="7"/>
  <c r="H12" i="7"/>
  <c r="I12" i="7"/>
  <c r="O12" i="7"/>
  <c r="H10" i="7"/>
  <c r="I10" i="7"/>
  <c r="O10" i="7"/>
  <c r="H8" i="7"/>
  <c r="I8" i="7"/>
  <c r="O8" i="7"/>
  <c r="H6" i="7"/>
  <c r="I6" i="7"/>
  <c r="O6" i="7"/>
  <c r="L6" i="7"/>
  <c r="L10" i="7"/>
  <c r="L8" i="7"/>
  <c r="M8" i="7"/>
  <c r="K19" i="7"/>
  <c r="AJ2" i="4"/>
  <c r="M6" i="7"/>
  <c r="O19" i="7"/>
  <c r="P6" i="7"/>
  <c r="M10" i="7"/>
  <c r="L16" i="7"/>
  <c r="L12" i="7"/>
  <c r="L14" i="7"/>
  <c r="J6" i="7"/>
  <c r="R4" i="4"/>
  <c r="I19" i="7"/>
  <c r="J16" i="7"/>
  <c r="AJ4" i="4"/>
  <c r="J12" i="7"/>
  <c r="AA4" i="4"/>
  <c r="J10" i="7"/>
  <c r="X4" i="4"/>
  <c r="J8" i="7"/>
  <c r="U4" i="4"/>
  <c r="P10" i="7"/>
  <c r="P8" i="7"/>
  <c r="M14" i="7"/>
  <c r="P14" i="7"/>
  <c r="M12" i="7"/>
  <c r="P12" i="7"/>
  <c r="M16" i="7"/>
  <c r="P16" i="7"/>
  <c r="P19" i="7"/>
  <c r="M19" i="7"/>
  <c r="N16" i="7"/>
  <c r="Q16" i="7"/>
  <c r="S16" i="7"/>
  <c r="N10" i="7"/>
  <c r="Q10" i="7"/>
  <c r="N6" i="7"/>
  <c r="Q6" i="7"/>
  <c r="N8" i="7"/>
  <c r="Q8" i="7"/>
  <c r="N14" i="7"/>
  <c r="Q14" i="7"/>
  <c r="N12" i="7"/>
  <c r="Q12" i="7"/>
  <c r="C57" i="2"/>
  <c r="C51" i="2"/>
  <c r="C49" i="2"/>
  <c r="C47" i="2"/>
  <c r="Q19" i="7"/>
  <c r="S19" i="7"/>
  <c r="S6" i="7"/>
  <c r="D57" i="2"/>
  <c r="D51" i="2"/>
  <c r="D49" i="2"/>
  <c r="D47" i="2"/>
  <c r="AT4" i="4"/>
  <c r="B34" i="2"/>
  <c r="B32" i="2"/>
  <c r="B30" i="2"/>
  <c r="B26" i="2"/>
  <c r="B24" i="2"/>
  <c r="B18" i="2"/>
  <c r="C100" i="2"/>
  <c r="B16" i="2"/>
  <c r="A100" i="2"/>
  <c r="B14" i="2"/>
  <c r="C96" i="2"/>
  <c r="B12" i="2"/>
  <c r="A96" i="2"/>
  <c r="R19" i="7"/>
  <c r="AU4" i="4"/>
  <c r="B39" i="2"/>
  <c r="B57" i="2"/>
  <c r="B47" i="2"/>
  <c r="N19" i="7"/>
  <c r="B51" i="2"/>
  <c r="S10" i="7"/>
  <c r="B49" i="2"/>
  <c r="S8" i="7"/>
  <c r="S12" i="7"/>
  <c r="B53" i="2"/>
  <c r="S14" i="7"/>
  <c r="B55" i="2"/>
</calcChain>
</file>

<file path=xl/sharedStrings.xml><?xml version="1.0" encoding="utf-8"?>
<sst xmlns="http://schemas.openxmlformats.org/spreadsheetml/2006/main" count="249" uniqueCount="183">
  <si>
    <t>General Information</t>
  </si>
  <si>
    <t>Project Number</t>
  </si>
  <si>
    <t>Reporting Officer</t>
  </si>
  <si>
    <t>Reporting Officer Position Title</t>
  </si>
  <si>
    <t>Approving Officer</t>
  </si>
  <si>
    <t>Approving Officer Position Title</t>
  </si>
  <si>
    <t>Contract Number</t>
  </si>
  <si>
    <t>Performance Measurement Criteria</t>
  </si>
  <si>
    <t>Unsatisfactory</t>
  </si>
  <si>
    <t>Marginal</t>
  </si>
  <si>
    <t>Good</t>
  </si>
  <si>
    <t>Excellent</t>
  </si>
  <si>
    <t>N/A</t>
  </si>
  <si>
    <t xml:space="preserve">Date of Report </t>
  </si>
  <si>
    <t>Rating</t>
  </si>
  <si>
    <t>Comments</t>
  </si>
  <si>
    <t>Comments by Reporting Officer</t>
  </si>
  <si>
    <t xml:space="preserve">Comments by Approving Officer </t>
  </si>
  <si>
    <t>Position Title</t>
  </si>
  <si>
    <t>Signature</t>
  </si>
  <si>
    <t>Date</t>
  </si>
  <si>
    <t>Score</t>
  </si>
  <si>
    <t>Total</t>
  </si>
  <si>
    <t>Exclude criteria if N/a</t>
  </si>
  <si>
    <t>Number of criteria included</t>
  </si>
  <si>
    <t>Count total</t>
  </si>
  <si>
    <t>Average score</t>
  </si>
  <si>
    <t>Assessment</t>
  </si>
  <si>
    <t>General information and Contract details</t>
  </si>
  <si>
    <t>Date report completed</t>
  </si>
  <si>
    <t>Reason for Report</t>
  </si>
  <si>
    <t>SCORE</t>
  </si>
  <si>
    <t>Practical Completion</t>
  </si>
  <si>
    <t>Reason for report</t>
  </si>
  <si>
    <t>weighting</t>
  </si>
  <si>
    <t>score</t>
  </si>
  <si>
    <t>Weighting</t>
  </si>
  <si>
    <t>adj score</t>
  </si>
  <si>
    <t>include = 1</t>
  </si>
  <si>
    <t>a.</t>
  </si>
  <si>
    <t>b.</t>
  </si>
  <si>
    <t>c.</t>
  </si>
  <si>
    <t>d.</t>
  </si>
  <si>
    <t>e.</t>
  </si>
  <si>
    <t>f.</t>
  </si>
  <si>
    <t>g.</t>
  </si>
  <si>
    <t>h.</t>
  </si>
  <si>
    <t>i.</t>
  </si>
  <si>
    <t>j.</t>
  </si>
  <si>
    <t>this is inputted into the Contract Info and Criteria sheet</t>
  </si>
  <si>
    <t>this is the score (ie if a. is n/a, then the score = zero)</t>
  </si>
  <si>
    <t>result</t>
  </si>
  <si>
    <t>the weighting for each section</t>
  </si>
  <si>
    <t>a field to help with calculating  - adjusted weighting</t>
  </si>
  <si>
    <t>unadjusted weighting</t>
  </si>
  <si>
    <t>adjusted weighting (the n/a is distributed proportionally)</t>
  </si>
  <si>
    <t>actual score - unweighted</t>
  </si>
  <si>
    <t>actual score - weighted (the n/a is distributed proportionally)</t>
  </si>
  <si>
    <t>adjusted score (total / rating / rating %)</t>
  </si>
  <si>
    <t>Table 1</t>
  </si>
  <si>
    <t>Explanation of Table 1</t>
  </si>
  <si>
    <t>Contract Details</t>
  </si>
  <si>
    <t>Reporting Officer Name</t>
  </si>
  <si>
    <t>Approving Officer Name</t>
  </si>
  <si>
    <t>BACK</t>
  </si>
  <si>
    <t>Not Applicable</t>
  </si>
  <si>
    <t>Data Entry</t>
  </si>
  <si>
    <t>Project or Work Order Number</t>
  </si>
  <si>
    <t>Contract or Purchase Order Number</t>
  </si>
  <si>
    <t>Marginal 46% - 59.9%</t>
  </si>
  <si>
    <t>Unsatisfactory &lt;46%</t>
  </si>
  <si>
    <t>Excellent &gt;=86%</t>
  </si>
  <si>
    <t>Criteria</t>
  </si>
  <si>
    <t>Very Good</t>
  </si>
  <si>
    <t>Very Good 75% - 85.9%</t>
  </si>
  <si>
    <t>Good 60% - 74.9%</t>
  </si>
  <si>
    <t>Meets the acceptable standard of performance required by the contract</t>
  </si>
  <si>
    <t>Mostly meets the acceptable standard of performance but has some weaknesses</t>
  </si>
  <si>
    <t>Well below the acceptable standard of performance</t>
  </si>
  <si>
    <t>Often exceeds the acceptable standard of performance</t>
  </si>
  <si>
    <t>Well above the acceptable standard of performance</t>
  </si>
  <si>
    <t>Exception Reporting</t>
  </si>
  <si>
    <t>Quality Management</t>
  </si>
  <si>
    <t>Contract Administration and Compliance</t>
  </si>
  <si>
    <t>DROP DOWN BOXES</t>
  </si>
  <si>
    <t>Contractor Legal Entity Name</t>
  </si>
  <si>
    <t>Contractor Engagement Method</t>
  </si>
  <si>
    <t>Contract Award Date</t>
  </si>
  <si>
    <t>Comments by Contractor (including, what could Finance have done differently to improve the outcome of the work)</t>
  </si>
  <si>
    <t>Approving Officer's reply to contractor's comments</t>
  </si>
  <si>
    <t>Final Agreed Performance Rating (changes made in consultation with the Contractor (if applicable: detail original score and criteria ratings that have changed as a result of the Contractor's right of response))</t>
  </si>
  <si>
    <t>Minor Works</t>
  </si>
  <si>
    <t>Capital Works</t>
  </si>
  <si>
    <t>&lt;46%</t>
  </si>
  <si>
    <t>46-59.9%</t>
  </si>
  <si>
    <t>60-74.9%</t>
  </si>
  <si>
    <t>75-85.9%</t>
  </si>
  <si>
    <t>&gt;=86%</t>
  </si>
  <si>
    <t>Type of Works</t>
  </si>
  <si>
    <t>•  Compliance with contract including relevant Government and Department policies and requirements.
•  Compliance with the administrative and legal requirements of the contract, including completion of Maintenance Advice Forms (MAFs), correct invoice submission, timely responses to requests for information such as project updates, reports or other documentation.</t>
  </si>
  <si>
    <t>Simple Contractor Performance Report Summary Database</t>
  </si>
  <si>
    <t>In Construction</t>
  </si>
  <si>
    <t>Final Certificate</t>
  </si>
  <si>
    <t>Project or Work Order Name</t>
  </si>
  <si>
    <t>Contract or Purchase Order Name</t>
  </si>
  <si>
    <t>Project Name</t>
  </si>
  <si>
    <t>Time Management</t>
  </si>
  <si>
    <t>Resource Management</t>
  </si>
  <si>
    <t>In assessing the Contractor's time management performance, the following should be considered:
•  Contractor attendance at site on time in accordance with the Purchase Order or relevant KPI OR the timeliness of contractor attendance over a period of time.
•  Adherance to set completion date, time programme or timeline
•  Resourcing.
•  Progress reports.
•  Fair consideration of delays caused by other parties.</t>
  </si>
  <si>
    <t>The Contractor’s standard of service will generally be measured against the requirements set out in the conditions of engagement documentation.  The following should also be considered: 
•  Compliance with the specification/scope of works.
•  Delivery of the job in accordance with delivery schedule.
•  Delivery of the works in accordance with any relevant Government and Department policies and requirements e.g. Aboriginal or Local Business engagement.
•  Financial considerations.
•  Extent to which review and rework is required.
•  Any deviations from the original scope or contract have been approved
•  Adherence to safe work practices and safety requirements
•  Any client feedback on the work delivered.</t>
  </si>
  <si>
    <t>In assessing the Contractor’s resource management performance the following should be considered:
•  Compliance with the specification/scope of works.
•  Timely allocation of appropriate resources.
•  Resources are appropriately qualified.
•  Updating of the work program to account for unforeseen delays.
•  Adherence to safe work practices
•  Subcontractors engaged as per Buy Local Policy and Aborignal Procurement Policy commitments
•  Payment of subcontractors.
•  Management of subcontractors.
•  Quality of services.
•  Coordination of interdependent services.</t>
  </si>
  <si>
    <r>
      <t xml:space="preserve">Approving Officer Name </t>
    </r>
    <r>
      <rPr>
        <i/>
        <sz val="8"/>
        <color indexed="8"/>
        <rFont val="Neue Haas Grotesk Text Pro"/>
        <family val="2"/>
      </rPr>
      <t>(Level 8 or higher)</t>
    </r>
  </si>
  <si>
    <r>
      <t>Contract Award Date</t>
    </r>
    <r>
      <rPr>
        <sz val="8"/>
        <color indexed="8"/>
        <rFont val="Neue Haas Grotesk Text Pro"/>
        <family val="2"/>
      </rPr>
      <t xml:space="preserve"> </t>
    </r>
    <r>
      <rPr>
        <i/>
        <sz val="8"/>
        <color indexed="8"/>
        <rFont val="Neue Haas Grotesk Text Pro"/>
        <family val="2"/>
      </rPr>
      <t>(dd/mm/yyyy)</t>
    </r>
  </si>
  <si>
    <r>
      <t>Date of Report</t>
    </r>
    <r>
      <rPr>
        <i/>
        <sz val="10"/>
        <color indexed="8"/>
        <rFont val="Neue Haas Grotesk Text Pro"/>
        <family val="2"/>
      </rPr>
      <t xml:space="preserve"> </t>
    </r>
    <r>
      <rPr>
        <i/>
        <sz val="8"/>
        <color indexed="8"/>
        <rFont val="Neue Haas Grotesk Text Pro"/>
        <family val="2"/>
      </rPr>
      <t>(dd/mm/yyyy)</t>
    </r>
  </si>
  <si>
    <t>Project or Work Order Name/Description</t>
  </si>
  <si>
    <t>Reporting and Approving Officer comments</t>
  </si>
  <si>
    <t>Communication and Relationships</t>
  </si>
  <si>
    <t>In assessing the Contractor’s communication and relationship performance with the Principal/Department Staff/Client Agency the following should be considered:
•  Liaison with client agency/site prior to and on arrival at site
•  Professional communication style	
•  Timely resolution of issues through open and effective communication.
•  Non-adversarial approach to dispute resolution with arbitration or litigation reserved as a last resort.
•  Number of instructions issued to the Contractor under the contract.
•  Manage resources effectively</t>
  </si>
  <si>
    <r>
      <t>Contractor Engagement Method</t>
    </r>
    <r>
      <rPr>
        <i/>
        <sz val="8"/>
        <color indexed="8"/>
        <rFont val="Neue Haas Grotesk Text Pro"/>
        <family val="2"/>
      </rPr>
      <t xml:space="preserve"> (e.g. LVMP, SA12, Direct, Tender)</t>
    </r>
  </si>
  <si>
    <t>Breakdown Repairs</t>
  </si>
  <si>
    <t>Reporting Officer title</t>
  </si>
  <si>
    <t>Approving Officer title</t>
  </si>
  <si>
    <t>Business Name</t>
  </si>
  <si>
    <t>Legal Name</t>
  </si>
  <si>
    <t>Contract Period</t>
  </si>
  <si>
    <t>Contract Value</t>
  </si>
  <si>
    <t>ACN/ABN</t>
  </si>
  <si>
    <t>Cost Management</t>
  </si>
  <si>
    <t>Cost Management (15%)</t>
  </si>
  <si>
    <t>Time Management (20%)</t>
  </si>
  <si>
    <t>Resource Management (15%)</t>
  </si>
  <si>
    <t>Communications and Relationships (15%)</t>
  </si>
  <si>
    <t>In assessing the Contractor's cost managment performance, the following should be considered:
•  timely submission of payment claims.
•  accurate and/or complete submission of progress claims that do not require adjustment.</t>
  </si>
  <si>
    <t>Quality Management (20%)</t>
  </si>
  <si>
    <t>Contract Administration and Compliance (15%)</t>
  </si>
  <si>
    <t>weight (unadjust)</t>
  </si>
  <si>
    <t>weight (adjust)</t>
  </si>
  <si>
    <t>score (weight)</t>
  </si>
  <si>
    <t>score (unweight)</t>
  </si>
  <si>
    <t>Report Used</t>
  </si>
  <si>
    <t>Project Category</t>
  </si>
  <si>
    <t>OSH</t>
  </si>
  <si>
    <t>Govt Policy</t>
  </si>
  <si>
    <t>Defects</t>
  </si>
  <si>
    <t xml:space="preserve">Rating </t>
  </si>
  <si>
    <t>Contractor Comments</t>
  </si>
  <si>
    <t>Reason for performance report</t>
  </si>
  <si>
    <t>Correspondence contained in project TRIM folder</t>
  </si>
  <si>
    <t>Overall Rating</t>
  </si>
  <si>
    <t>Mostly meets the acceptable standard of performance but has some weaknesses.</t>
  </si>
  <si>
    <t>Meets the acceptable standard of performance.</t>
  </si>
  <si>
    <t>Well below the acceptable standard of performance.  Comments must be provided to explain how the supplier performed so poorly.</t>
  </si>
  <si>
    <t>GUIDE NOTES</t>
  </si>
  <si>
    <t>Date report sent to Contractor:</t>
  </si>
  <si>
    <t>Date response sent to Contractor:</t>
  </si>
  <si>
    <t>simple</t>
  </si>
  <si>
    <t>Contract Administration (15%)</t>
  </si>
  <si>
    <t>Definitions</t>
  </si>
  <si>
    <t>Comments must be provided to explain why this criterion is not applicable</t>
  </si>
  <si>
    <t>Communications and Relatioships</t>
  </si>
  <si>
    <t>Criteria Ratings</t>
  </si>
  <si>
    <t>criteria rating</t>
  </si>
  <si>
    <t>Performance Rating</t>
  </si>
  <si>
    <t>Overall Performance</t>
  </si>
  <si>
    <t>Overall Score</t>
  </si>
  <si>
    <t xml:space="preserve">Email and signed CPR to Contractor is contained in project TRIM folder </t>
  </si>
  <si>
    <r>
      <t xml:space="preserve">individual criteria rating </t>
    </r>
    <r>
      <rPr>
        <b/>
        <sz val="11"/>
        <color indexed="8"/>
        <rFont val="Neue Haas Grotesk Text Pro"/>
        <family val="2"/>
      </rPr>
      <t>(removed ratings from the CPR on 9May24 due to inconsistency across individual criteria rating and overall rating, however it remains in the data entry sheet for use in the database)</t>
    </r>
  </si>
  <si>
    <t>Transportable - Construction</t>
  </si>
  <si>
    <t>Transportable - Installation</t>
  </si>
  <si>
    <t>Maintenance</t>
  </si>
  <si>
    <t>Often exceeds the acceptable standard of performance.</t>
  </si>
  <si>
    <t>Well above the acceptable standard of performance.  Comments must be provided to explain how the supplier consistently exceeded the requirements.</t>
  </si>
  <si>
    <t>Works Document Library Number:   1689</t>
  </si>
  <si>
    <r>
      <t xml:space="preserve">Contract Value </t>
    </r>
    <r>
      <rPr>
        <sz val="9"/>
        <color indexed="8"/>
        <rFont val="Neue Haas Grotesk Text Pro"/>
        <family val="2"/>
      </rPr>
      <t>(incl GST)</t>
    </r>
  </si>
  <si>
    <r>
      <t>Contract Value</t>
    </r>
    <r>
      <rPr>
        <i/>
        <sz val="11"/>
        <color indexed="8"/>
        <rFont val="Neue Haas Grotesk Text Pro"/>
        <family val="2"/>
      </rPr>
      <t xml:space="preserve"> </t>
    </r>
    <r>
      <rPr>
        <i/>
        <sz val="8"/>
        <color indexed="8"/>
        <rFont val="Neue Haas Grotesk Text Pro"/>
        <family val="2"/>
      </rPr>
      <t>(GST inclusive, whole numbers, no decimals)</t>
    </r>
  </si>
  <si>
    <r>
      <t xml:space="preserve">Project Managers are requested to give a score for each of the six criteria.   </t>
    </r>
    <r>
      <rPr>
        <i/>
        <sz val="11"/>
        <color indexed="8"/>
        <rFont val="Neue Haas Grotesk Text Pro"/>
        <family val="2"/>
      </rPr>
      <t xml:space="preserve">For guidance on completing each criteria, go to the Guide Notes.  </t>
    </r>
    <r>
      <rPr>
        <b/>
        <sz val="11"/>
        <color indexed="8"/>
        <rFont val="Neue Haas Grotesk Text Pro"/>
        <family val="2"/>
      </rPr>
      <t>Where your score for any criterion is "1", "5" or "N/A" you must detail the reasons for the score.</t>
    </r>
    <r>
      <rPr>
        <sz val="11"/>
        <color indexed="8"/>
        <rFont val="Neue Haas Grotesk Text Pro"/>
        <family val="2"/>
      </rPr>
      <t xml:space="preserve">  </t>
    </r>
  </si>
  <si>
    <t>Version 2</t>
  </si>
  <si>
    <t>Effective date:   1 July 2025</t>
  </si>
  <si>
    <t xml:space="preserve">                                                                      Contractor Performance Report 
                                                                    (low value contracts)</t>
  </si>
  <si>
    <t xml:space="preserve">TRIM Ref:     07888689  </t>
  </si>
  <si>
    <r>
      <t xml:space="preserve">Contract or Purchase Order No. </t>
    </r>
    <r>
      <rPr>
        <i/>
        <sz val="8"/>
        <color indexed="8"/>
        <rFont val="Neue Haas Grotesk Text Pro"/>
        <family val="2"/>
      </rPr>
      <t xml:space="preserve"> (as per Ready Contracts or Mainsaver)</t>
    </r>
  </si>
  <si>
    <r>
      <t xml:space="preserve">Project or Work Order No. </t>
    </r>
    <r>
      <rPr>
        <i/>
        <sz val="8"/>
        <color indexed="8"/>
        <rFont val="Neue Haas Grotesk Text Pro"/>
        <family val="2"/>
      </rPr>
      <t xml:space="preserve"> (as per Ready Contracts or Mainsaver)</t>
    </r>
  </si>
  <si>
    <t xml:space="preserve">                                                    Contractor Performance Report Summary     
                                                     (low value contracts)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</si>
</sst>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44" formatCode="_-&quot;$&quot;* #,##0.00_-;\-&quot;$&quot;* #,##0.00_-;_-&quot;$&quot;* &quot;-&quot;??_-;_-@_-"/>
    <numFmt numFmtId="164" formatCode="d/mm/yyyy;@"/>
    <numFmt numFmtId="165" formatCode="0.0"/>
    <numFmt numFmtId="166" formatCode="0.0%"/>
    <numFmt numFmtId="167" formatCode="_-&quot;$&quot;* #,##0_-;\-&quot;$&quot;* #,##0_-;_-&quot;$&quot;* &quot;-&quot;??_-;_-@_-"/>
  </numFmts>
  <fonts count="53" x14ac:knownFonts="1">
    <font>
      <sz val="11"/>
      <color theme="1"/>
      <name val="Arial"/>
      <family val="2"/>
    </font>
    <font>
      <sz val="11"/>
      <color indexed="8"/>
      <name val="Arial"/>
      <family val="2"/>
    </font>
    <font>
      <b/>
      <sz val="11"/>
      <color indexed="8"/>
      <name val="Arial"/>
      <family val="2"/>
    </font>
    <font>
      <sz val="11"/>
      <color indexed="8"/>
      <name val="Neue Haas Grotesk Text Pro"/>
      <family val="2"/>
    </font>
    <font>
      <sz val="11"/>
      <name val="Neue Haas Grotesk Text Pro"/>
      <family val="2"/>
    </font>
    <font>
      <i/>
      <sz val="10"/>
      <color indexed="8"/>
      <name val="Neue Haas Grotesk Text Pro"/>
      <family val="2"/>
    </font>
    <font>
      <b/>
      <sz val="11"/>
      <color indexed="8"/>
      <name val="Neue Haas Grotesk Text Pro"/>
      <family val="2"/>
    </font>
    <font>
      <i/>
      <sz val="11"/>
      <color indexed="8"/>
      <name val="Neue Haas Grotesk Text Pro"/>
      <family val="2"/>
    </font>
    <font>
      <sz val="8"/>
      <color indexed="8"/>
      <name val="Neue Haas Grotesk Text Pro"/>
      <family val="2"/>
    </font>
    <font>
      <b/>
      <sz val="11"/>
      <name val="Neue Haas Grotesk Text Pro"/>
      <family val="2"/>
    </font>
    <font>
      <sz val="10"/>
      <name val="Neue Haas Grotesk Text Pro"/>
      <family val="2"/>
    </font>
    <font>
      <i/>
      <sz val="8"/>
      <color indexed="8"/>
      <name val="Neue Haas Grotesk Text Pro"/>
      <family val="2"/>
    </font>
    <font>
      <i/>
      <sz val="8"/>
      <color indexed="8"/>
      <name val="Neue Haas Grotesk Text Pro"/>
      <family val="2"/>
    </font>
    <font>
      <i/>
      <sz val="8"/>
      <color indexed="8"/>
      <name val="Neue Haas Grotesk Text Pro"/>
      <family val="2"/>
    </font>
    <font>
      <b/>
      <sz val="9.5"/>
      <name val="Neue Haas Grotesk Text Pro"/>
      <family val="2"/>
    </font>
    <font>
      <u/>
      <sz val="11"/>
      <name val="Arial"/>
      <family val="2"/>
    </font>
    <font>
      <sz val="9"/>
      <color indexed="8"/>
      <name val="Neue Haas Grotesk Text Pro"/>
      <family val="2"/>
    </font>
    <font>
      <sz val="11"/>
      <color theme="1"/>
      <name val="Arial"/>
      <family val="2"/>
    </font>
    <font>
      <sz val="10"/>
      <color theme="1"/>
      <name val="Arial"/>
      <family val="2"/>
    </font>
    <font>
      <u/>
      <sz val="11"/>
      <color theme="10"/>
      <name val="Arial"/>
      <family val="2"/>
    </font>
    <font>
      <sz val="12"/>
      <color theme="1"/>
      <name val="Arial"/>
      <family val="2"/>
    </font>
    <font>
      <u/>
      <sz val="12"/>
      <color theme="10"/>
      <name val="Arial"/>
      <family val="2"/>
    </font>
    <font>
      <sz val="10"/>
      <color theme="1"/>
      <name val="Neue Haas Grotesk Text Pro"/>
      <family val="2"/>
    </font>
    <font>
      <sz val="11"/>
      <color theme="1"/>
      <name val="Neue Haas Grotesk Text Pro"/>
      <family val="2"/>
    </font>
    <font>
      <b/>
      <u/>
      <sz val="11"/>
      <color theme="1"/>
      <name val="Neue Haas Grotesk Text Pro"/>
      <family val="2"/>
    </font>
    <font>
      <b/>
      <sz val="11"/>
      <color theme="1"/>
      <name val="Neue Haas Grotesk Text Pro"/>
      <family val="2"/>
    </font>
    <font>
      <u/>
      <sz val="11"/>
      <color rgb="FFFF0000"/>
      <name val="Neue Haas Grotesk Text Pro"/>
      <family val="2"/>
    </font>
    <font>
      <b/>
      <sz val="12"/>
      <color theme="0"/>
      <name val="Neue Haas Grotesk Text Pro"/>
      <family val="2"/>
    </font>
    <font>
      <b/>
      <sz val="11"/>
      <color theme="0"/>
      <name val="Neue Haas Grotesk Text Pro"/>
      <family val="2"/>
    </font>
    <font>
      <b/>
      <i/>
      <sz val="11"/>
      <color theme="1"/>
      <name val="Neue Haas Grotesk Text Pro"/>
      <family val="2"/>
    </font>
    <font>
      <i/>
      <sz val="11"/>
      <color theme="1"/>
      <name val="Neue Haas Grotesk Text Pro"/>
      <family val="2"/>
    </font>
    <font>
      <u/>
      <sz val="11"/>
      <color theme="10"/>
      <name val="Neue Haas Grotesk Text Pro"/>
      <family val="2"/>
    </font>
    <font>
      <sz val="11"/>
      <color rgb="FFFF0000"/>
      <name val="Neue Haas Grotesk Text Pro"/>
      <family val="2"/>
    </font>
    <font>
      <b/>
      <i/>
      <sz val="11"/>
      <color theme="0"/>
      <name val="Neue Haas Grotesk Text Pro"/>
      <family val="2"/>
    </font>
    <font>
      <sz val="11"/>
      <color theme="0"/>
      <name val="Neue Haas Grotesk Text Pro"/>
      <family val="2"/>
    </font>
    <font>
      <b/>
      <sz val="14"/>
      <color theme="0"/>
      <name val="Neue Haas Grotesk Text Pro"/>
      <family val="2"/>
    </font>
    <font>
      <b/>
      <sz val="16"/>
      <color theme="1"/>
      <name val="Neue Haas Grotesk Text Pro"/>
      <family val="2"/>
    </font>
    <font>
      <sz val="16"/>
      <color theme="1"/>
      <name val="Neue Haas Grotesk Text Pro"/>
      <family val="2"/>
    </font>
    <font>
      <sz val="12"/>
      <color theme="1"/>
      <name val="Neue Haas Grotesk Text Pro"/>
      <family val="2"/>
    </font>
    <font>
      <sz val="14"/>
      <color theme="1"/>
      <name val="Arial"/>
      <family val="2"/>
    </font>
    <font>
      <b/>
      <sz val="12"/>
      <color theme="1"/>
      <name val="Neue Haas Grotesk Text Pro"/>
      <family val="2"/>
    </font>
    <font>
      <sz val="9.5"/>
      <color theme="1"/>
      <name val="Neue Haas Grotesk Text Pro"/>
      <family val="2"/>
    </font>
    <font>
      <b/>
      <sz val="9.5"/>
      <color theme="0"/>
      <name val="Neue Haas Grotesk Text Pro"/>
      <family val="2"/>
    </font>
    <font>
      <b/>
      <sz val="9.5"/>
      <color theme="1"/>
      <name val="Neue Haas Grotesk Text Pro"/>
      <family val="2"/>
    </font>
    <font>
      <b/>
      <sz val="10"/>
      <color theme="1"/>
      <name val="Neue Haas Grotesk Text Pro"/>
      <family val="2"/>
    </font>
    <font>
      <b/>
      <sz val="20"/>
      <color theme="0"/>
      <name val="Neue Haas Grotesk Text Pro"/>
      <family val="2"/>
    </font>
    <font>
      <b/>
      <sz val="16"/>
      <color theme="0"/>
      <name val="Neue Haas Grotesk Text Pro"/>
      <family val="2"/>
    </font>
    <font>
      <b/>
      <sz val="11"/>
      <color theme="0" tint="-0.499984740745262"/>
      <name val="Neue Haas Grotesk Text Pro"/>
      <family val="2"/>
    </font>
    <font>
      <sz val="11"/>
      <color theme="0" tint="-0.499984740745262"/>
      <name val="Neue Haas Grotesk Text Pro"/>
      <family val="2"/>
    </font>
    <font>
      <b/>
      <i/>
      <sz val="16"/>
      <color theme="1"/>
      <name val="Neue Haas Grotesk Text Pro"/>
      <family val="2"/>
    </font>
    <font>
      <b/>
      <sz val="18"/>
      <color theme="0"/>
      <name val="Neue Haas Grotesk Text Pro"/>
      <family val="2"/>
    </font>
    <font>
      <i/>
      <sz val="10"/>
      <color theme="1"/>
      <name val="Neue Haas Grotesk Text Pro"/>
      <family val="2"/>
    </font>
    <font>
      <b/>
      <sz val="10"/>
      <color theme="0"/>
      <name val="Neue Haas Grotesk Text Pro"/>
      <family val="2"/>
    </font>
  </fonts>
  <fills count="18">
    <fill>
      <patternFill patternType="none"/>
    </fill>
    <fill>
      <patternFill patternType="gray125"/>
    </fill>
    <fill>
      <patternFill patternType="solid">
        <fgColor rgb="FF008F9E"/>
        <bgColor indexed="64"/>
      </patternFill>
    </fill>
    <fill>
      <patternFill patternType="solid">
        <fgColor rgb="FFDBF2F2"/>
        <bgColor indexed="64"/>
      </patternFill>
    </fill>
    <fill>
      <patternFill patternType="solid">
        <fgColor rgb="FFE4E4E4"/>
        <bgColor indexed="64"/>
      </patternFill>
    </fill>
    <fill>
      <patternFill patternType="solid">
        <fgColor rgb="FFED7D31"/>
        <bgColor indexed="64"/>
      </patternFill>
    </fill>
    <fill>
      <patternFill patternType="solid">
        <fgColor theme="0" tint="-0.24994659260841701"/>
        <bgColor indexed="64"/>
      </patternFill>
    </fill>
    <fill>
      <patternFill patternType="solid">
        <fgColor rgb="FFF8CBAD"/>
        <bgColor indexed="64"/>
      </patternFill>
    </fill>
    <fill>
      <patternFill patternType="solid">
        <fgColor rgb="FF2D941C"/>
        <bgColor indexed="64"/>
      </patternFill>
    </fill>
    <fill>
      <patternFill patternType="solid">
        <fgColor theme="0" tint="-0.249977111117893"/>
        <bgColor indexed="64"/>
      </patternFill>
    </fill>
    <fill>
      <patternFill patternType="solid">
        <fgColor rgb="FF44546A"/>
        <bgColor indexed="64"/>
      </patternFill>
    </fill>
    <fill>
      <patternFill patternType="solid">
        <fgColor theme="1"/>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DB400"/>
        <bgColor indexed="64"/>
      </patternFill>
    </fill>
    <fill>
      <patternFill patternType="solid">
        <fgColor rgb="FF92D050"/>
        <bgColor indexed="64"/>
      </patternFill>
    </fill>
    <fill>
      <patternFill patternType="solid">
        <fgColor rgb="FFFFC000"/>
        <bgColor indexed="64"/>
      </patternFill>
    </fill>
    <fill>
      <patternFill patternType="solid">
        <fgColor rgb="FFE86489"/>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style="thin">
        <color theme="0"/>
      </left>
      <right/>
      <top/>
      <bottom/>
      <diagonal/>
    </border>
  </borders>
  <cellStyleXfs count="5">
    <xf numFmtId="0" fontId="0" fillId="0" borderId="0"/>
    <xf numFmtId="44" fontId="17" fillId="0" borderId="0" applyFont="0" applyFill="0" applyBorder="0" applyAlignment="0" applyProtection="0"/>
    <xf numFmtId="0" fontId="19" fillId="0" borderId="0" applyNumberFormat="0" applyFill="0" applyBorder="0" applyAlignment="0" applyProtection="0"/>
    <xf numFmtId="0" fontId="18" fillId="0" borderId="0"/>
    <xf numFmtId="9" fontId="17" fillId="0" borderId="0" applyFont="0" applyFill="0" applyBorder="0" applyAlignment="0" applyProtection="0"/>
  </cellStyleXfs>
  <cellXfs count="261">
    <xf numFmtId="0" fontId="0" fillId="0" borderId="0" xfId="0"/>
    <xf numFmtId="0" fontId="20" fillId="0" borderId="0" xfId="0" applyFont="1"/>
    <xf numFmtId="0" fontId="21" fillId="0" borderId="0" xfId="2" applyFont="1"/>
    <xf numFmtId="0" fontId="22" fillId="0" borderId="0" xfId="0" applyFont="1" applyAlignment="1">
      <alignment vertical="center"/>
    </xf>
    <xf numFmtId="0" fontId="22" fillId="0" borderId="0" xfId="0" applyFont="1"/>
    <xf numFmtId="0" fontId="23" fillId="0" borderId="0" xfId="0" applyFont="1"/>
    <xf numFmtId="0" fontId="23" fillId="0" borderId="0" xfId="0" applyFont="1" applyAlignment="1">
      <alignment horizontal="left" vertical="top"/>
    </xf>
    <xf numFmtId="0" fontId="24" fillId="0" borderId="0" xfId="0" applyFont="1" applyAlignment="1">
      <alignment horizontal="left" vertical="top"/>
    </xf>
    <xf numFmtId="0" fontId="23" fillId="0" borderId="0" xfId="0" applyFont="1" applyAlignment="1">
      <alignment horizontal="center"/>
    </xf>
    <xf numFmtId="0" fontId="25" fillId="0" borderId="1" xfId="0" applyFont="1" applyBorder="1" applyAlignment="1">
      <alignment horizontal="right" vertical="top" wrapText="1"/>
    </xf>
    <xf numFmtId="0" fontId="26" fillId="0" borderId="0" xfId="2" applyFont="1" applyBorder="1" applyProtection="1">
      <protection locked="0"/>
    </xf>
    <xf numFmtId="0" fontId="27" fillId="2" borderId="1" xfId="0" applyFont="1" applyFill="1" applyBorder="1" applyAlignment="1">
      <alignment horizontal="left" vertical="center"/>
    </xf>
    <xf numFmtId="0" fontId="23"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7" fillId="2" borderId="1" xfId="0" applyFont="1" applyFill="1" applyBorder="1" applyAlignment="1">
      <alignment vertical="center"/>
    </xf>
    <xf numFmtId="0" fontId="23" fillId="0" borderId="0" xfId="0" applyFont="1" applyAlignment="1">
      <alignment horizontal="left" vertical="center"/>
    </xf>
    <xf numFmtId="0" fontId="24" fillId="0" borderId="0" xfId="0" applyFont="1"/>
    <xf numFmtId="0" fontId="24" fillId="0" borderId="0" xfId="0" applyFont="1" applyAlignment="1">
      <alignment horizontal="center"/>
    </xf>
    <xf numFmtId="0" fontId="28" fillId="0" borderId="2" xfId="0" applyFont="1" applyBorder="1" applyAlignment="1">
      <alignment horizontal="left"/>
    </xf>
    <xf numFmtId="0" fontId="28" fillId="0" borderId="3" xfId="0" applyFont="1" applyBorder="1" applyAlignment="1">
      <alignment horizontal="left"/>
    </xf>
    <xf numFmtId="0" fontId="28" fillId="0" borderId="4" xfId="0" applyFont="1" applyBorder="1" applyAlignment="1">
      <alignment horizontal="left"/>
    </xf>
    <xf numFmtId="0" fontId="23" fillId="0" borderId="1" xfId="0" applyFont="1" applyBorder="1" applyAlignment="1">
      <alignment horizontal="center" vertical="center" wrapText="1"/>
    </xf>
    <xf numFmtId="0" fontId="23" fillId="0" borderId="0" xfId="0" applyFont="1" applyAlignment="1">
      <alignment vertical="center" wrapText="1"/>
    </xf>
    <xf numFmtId="0" fontId="4" fillId="0" borderId="0" xfId="0" applyFont="1" applyAlignment="1">
      <alignment horizontal="left" vertical="top"/>
    </xf>
    <xf numFmtId="0" fontId="4" fillId="0" borderId="0" xfId="0" applyFont="1" applyAlignment="1">
      <alignment horizontal="center" vertical="top"/>
    </xf>
    <xf numFmtId="0" fontId="23" fillId="0" borderId="0" xfId="0" applyFont="1" applyAlignment="1">
      <alignment horizontal="center" vertical="top"/>
    </xf>
    <xf numFmtId="0" fontId="25" fillId="0" borderId="0" xfId="0" applyFont="1"/>
    <xf numFmtId="9" fontId="25" fillId="0" borderId="0" xfId="0" applyNumberFormat="1" applyFont="1" applyAlignment="1">
      <alignment horizontal="center"/>
    </xf>
    <xf numFmtId="9" fontId="23" fillId="0" borderId="0" xfId="0" applyNumberFormat="1" applyFont="1" applyAlignment="1">
      <alignment horizontal="center"/>
    </xf>
    <xf numFmtId="0" fontId="29" fillId="0" borderId="0" xfId="0" applyFont="1"/>
    <xf numFmtId="0" fontId="30" fillId="0" borderId="0" xfId="0" applyFont="1" applyAlignment="1">
      <alignment horizontal="left" wrapText="1"/>
    </xf>
    <xf numFmtId="14" fontId="23" fillId="4" borderId="5" xfId="0" applyNumberFormat="1" applyFont="1" applyFill="1" applyBorder="1" applyAlignment="1" applyProtection="1">
      <alignment horizontal="left" wrapText="1"/>
      <protection locked="0"/>
    </xf>
    <xf numFmtId="0" fontId="30" fillId="0" borderId="0" xfId="0" applyFont="1" applyAlignment="1">
      <alignment horizontal="left" vertical="top" wrapText="1"/>
    </xf>
    <xf numFmtId="0" fontId="23" fillId="0" borderId="0" xfId="0" applyFont="1" applyAlignment="1">
      <alignment horizontal="center" vertical="top" wrapText="1"/>
    </xf>
    <xf numFmtId="0" fontId="23" fillId="0" borderId="0" xfId="0" applyFont="1" applyAlignment="1">
      <alignment horizontal="left" vertical="top" wrapText="1"/>
    </xf>
    <xf numFmtId="0" fontId="30" fillId="0" borderId="0" xfId="0" applyFont="1" applyAlignment="1">
      <alignment horizontal="center"/>
    </xf>
    <xf numFmtId="0" fontId="30" fillId="0" borderId="0" xfId="0" applyFont="1"/>
    <xf numFmtId="0" fontId="23" fillId="0" borderId="0" xfId="0" applyFont="1" applyAlignment="1" applyProtection="1">
      <alignment horizontal="center" vertical="center"/>
      <protection locked="0"/>
    </xf>
    <xf numFmtId="0" fontId="23" fillId="0" borderId="0" xfId="0" applyFont="1" applyAlignment="1" applyProtection="1">
      <alignment horizontal="left" vertical="center"/>
      <protection locked="0"/>
    </xf>
    <xf numFmtId="0" fontId="31" fillId="0" borderId="0" xfId="2" applyFont="1" applyBorder="1" applyProtection="1"/>
    <xf numFmtId="0" fontId="23" fillId="0" borderId="0" xfId="0" applyFont="1" applyAlignment="1">
      <alignment vertical="center"/>
    </xf>
    <xf numFmtId="0" fontId="23" fillId="0" borderId="0" xfId="0" applyFont="1" applyAlignment="1">
      <alignment horizontal="center" vertical="center"/>
    </xf>
    <xf numFmtId="0" fontId="24" fillId="0" borderId="0" xfId="0" applyFont="1" applyAlignment="1">
      <alignment vertical="center"/>
    </xf>
    <xf numFmtId="0" fontId="25" fillId="0" borderId="0" xfId="0" applyFont="1" applyAlignment="1">
      <alignment horizontal="center" textRotation="90" wrapText="1"/>
    </xf>
    <xf numFmtId="0" fontId="25" fillId="0" borderId="0" xfId="0" applyFont="1" applyAlignment="1">
      <alignment horizontal="center" textRotation="90"/>
    </xf>
    <xf numFmtId="9" fontId="25" fillId="0" borderId="0" xfId="0" applyNumberFormat="1" applyFont="1" applyAlignment="1">
      <alignment horizontal="center" wrapText="1"/>
    </xf>
    <xf numFmtId="0" fontId="25" fillId="0" borderId="0" xfId="0" applyFont="1" applyAlignment="1">
      <alignment horizontal="center"/>
    </xf>
    <xf numFmtId="0" fontId="32" fillId="0" borderId="0" xfId="0" applyFont="1" applyAlignment="1">
      <alignment horizontal="center"/>
    </xf>
    <xf numFmtId="0" fontId="25" fillId="0" borderId="6" xfId="0" applyFont="1" applyBorder="1" applyAlignment="1">
      <alignment horizontal="center"/>
    </xf>
    <xf numFmtId="0" fontId="33" fillId="2" borderId="0" xfId="0" applyFont="1" applyFill="1" applyAlignment="1">
      <alignment horizontal="left" vertical="top"/>
    </xf>
    <xf numFmtId="0" fontId="34" fillId="2" borderId="0" xfId="0" applyFont="1" applyFill="1" applyAlignment="1">
      <alignment horizontal="center"/>
    </xf>
    <xf numFmtId="0" fontId="34" fillId="2" borderId="0" xfId="0" applyFont="1" applyFill="1"/>
    <xf numFmtId="9" fontId="23" fillId="0" borderId="0" xfId="4" applyFont="1"/>
    <xf numFmtId="0" fontId="25" fillId="0" borderId="0" xfId="0" applyFont="1" applyAlignment="1">
      <alignment horizontal="left"/>
    </xf>
    <xf numFmtId="0" fontId="23" fillId="0" borderId="0" xfId="0" applyFont="1" applyAlignment="1">
      <alignment horizontal="left"/>
    </xf>
    <xf numFmtId="49" fontId="23" fillId="0" borderId="0" xfId="0" applyNumberFormat="1" applyFont="1" applyAlignment="1">
      <alignment horizontal="center"/>
    </xf>
    <xf numFmtId="166" fontId="23" fillId="0" borderId="0" xfId="4" applyNumberFormat="1" applyFont="1" applyAlignment="1">
      <alignment horizontal="center"/>
    </xf>
    <xf numFmtId="10" fontId="23" fillId="0" borderId="0" xfId="0" applyNumberFormat="1" applyFont="1"/>
    <xf numFmtId="0" fontId="23" fillId="0" borderId="1" xfId="0" applyFont="1" applyBorder="1" applyAlignment="1">
      <alignment horizontal="center" vertical="center"/>
    </xf>
    <xf numFmtId="10" fontId="23" fillId="0" borderId="0" xfId="0" applyNumberFormat="1" applyFont="1" applyAlignment="1">
      <alignment horizontal="right"/>
    </xf>
    <xf numFmtId="0" fontId="25" fillId="0" borderId="0" xfId="0" applyFont="1" applyAlignment="1">
      <alignment horizontal="right"/>
    </xf>
    <xf numFmtId="0" fontId="35" fillId="5" borderId="1" xfId="0" applyFont="1" applyFill="1" applyBorder="1"/>
    <xf numFmtId="0" fontId="35" fillId="5" borderId="1" xfId="0" applyFont="1" applyFill="1" applyBorder="1" applyAlignment="1">
      <alignment horizontal="center"/>
    </xf>
    <xf numFmtId="0" fontId="36" fillId="0" borderId="7" xfId="0" applyFont="1" applyBorder="1" applyAlignment="1">
      <alignment vertical="center"/>
    </xf>
    <xf numFmtId="0" fontId="37" fillId="0" borderId="0" xfId="0" applyFont="1" applyAlignment="1">
      <alignment vertical="center"/>
    </xf>
    <xf numFmtId="0" fontId="37" fillId="0" borderId="8" xfId="0" applyFont="1" applyBorder="1" applyAlignment="1">
      <alignment vertical="center"/>
    </xf>
    <xf numFmtId="9" fontId="37" fillId="0" borderId="0" xfId="0" applyNumberFormat="1" applyFont="1" applyAlignment="1">
      <alignment vertical="center"/>
    </xf>
    <xf numFmtId="0" fontId="23" fillId="0" borderId="2" xfId="0" applyFont="1" applyBorder="1" applyAlignment="1">
      <alignment horizontal="center" vertical="center"/>
    </xf>
    <xf numFmtId="0" fontId="23" fillId="0" borderId="9" xfId="0" applyFont="1" applyBorder="1" applyAlignment="1">
      <alignment horizontal="center" vertical="center"/>
    </xf>
    <xf numFmtId="9" fontId="23" fillId="0" borderId="9" xfId="0" applyNumberFormat="1" applyFont="1" applyBorder="1" applyAlignment="1">
      <alignment horizontal="center" vertical="center"/>
    </xf>
    <xf numFmtId="9" fontId="23" fillId="6" borderId="9" xfId="4" applyFont="1" applyFill="1" applyBorder="1" applyAlignment="1">
      <alignment horizontal="center" vertical="center"/>
    </xf>
    <xf numFmtId="9" fontId="23" fillId="0" borderId="8" xfId="4"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6" borderId="9" xfId="0" applyFont="1" applyFill="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9" fontId="25" fillId="0" borderId="12" xfId="0" applyNumberFormat="1" applyFont="1" applyBorder="1" applyAlignment="1">
      <alignment horizontal="center" vertical="center"/>
    </xf>
    <xf numFmtId="9" fontId="25" fillId="6" borderId="13" xfId="4" applyFont="1" applyFill="1" applyBorder="1" applyAlignment="1">
      <alignment horizontal="center" vertical="center"/>
    </xf>
    <xf numFmtId="9" fontId="25" fillId="0" borderId="14" xfId="0" applyNumberFormat="1" applyFont="1" applyBorder="1" applyAlignment="1">
      <alignment horizontal="center" vertical="center"/>
    </xf>
    <xf numFmtId="9" fontId="23" fillId="0" borderId="6" xfId="0" applyNumberFormat="1" applyFont="1" applyBorder="1" applyAlignment="1">
      <alignment horizontal="center" vertical="center"/>
    </xf>
    <xf numFmtId="0" fontId="20" fillId="0" borderId="0" xfId="0" applyFont="1" applyAlignment="1">
      <alignment vertical="center"/>
    </xf>
    <xf numFmtId="0" fontId="38" fillId="0" borderId="0" xfId="0" applyFont="1"/>
    <xf numFmtId="0" fontId="39" fillId="0" borderId="0" xfId="0" applyFont="1"/>
    <xf numFmtId="0" fontId="10" fillId="0" borderId="0" xfId="0" applyFont="1" applyAlignment="1">
      <alignment vertical="center"/>
    </xf>
    <xf numFmtId="0" fontId="23" fillId="0" borderId="15" xfId="0" applyFont="1" applyBorder="1" applyAlignment="1">
      <alignment vertical="center" wrapText="1"/>
    </xf>
    <xf numFmtId="0" fontId="23" fillId="0" borderId="16" xfId="0" applyFont="1" applyBorder="1" applyAlignment="1">
      <alignment vertical="center" wrapText="1"/>
    </xf>
    <xf numFmtId="0" fontId="23" fillId="0" borderId="16" xfId="0" applyFont="1" applyBorder="1" applyAlignment="1">
      <alignment horizontal="left" vertical="center" wrapText="1"/>
    </xf>
    <xf numFmtId="0" fontId="40" fillId="7" borderId="6" xfId="0" applyFont="1" applyFill="1" applyBorder="1"/>
    <xf numFmtId="0" fontId="28" fillId="8" borderId="1" xfId="0" applyFont="1" applyFill="1" applyBorder="1" applyAlignment="1">
      <alignment horizontal="center" vertical="center"/>
    </xf>
    <xf numFmtId="9" fontId="4" fillId="0" borderId="1" xfId="0" applyNumberFormat="1"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9" fillId="0" borderId="0" xfId="0" applyFont="1" applyAlignment="1">
      <alignment horizontal="center" vertical="center"/>
    </xf>
    <xf numFmtId="0" fontId="23" fillId="9" borderId="15" xfId="0" applyFont="1" applyFill="1" applyBorder="1" applyProtection="1">
      <protection locked="0"/>
    </xf>
    <xf numFmtId="0" fontId="9" fillId="0" borderId="1" xfId="0" applyFont="1" applyBorder="1" applyAlignment="1">
      <alignment horizontal="left" vertical="center" wrapText="1"/>
    </xf>
    <xf numFmtId="0" fontId="23" fillId="0" borderId="1" xfId="0" applyFont="1" applyBorder="1" applyAlignment="1">
      <alignment horizontal="left" vertical="center"/>
    </xf>
    <xf numFmtId="0" fontId="22" fillId="0" borderId="0" xfId="3" applyFont="1" applyAlignment="1">
      <alignment horizontal="center" vertical="center"/>
    </xf>
    <xf numFmtId="0" fontId="22" fillId="0" borderId="1" xfId="3" applyFont="1" applyBorder="1" applyAlignment="1">
      <alignment horizontal="left" vertical="center" wrapText="1"/>
    </xf>
    <xf numFmtId="14" fontId="22" fillId="0" borderId="1" xfId="3" applyNumberFormat="1" applyFont="1" applyBorder="1" applyAlignment="1">
      <alignment horizontal="left" vertical="center" wrapText="1"/>
    </xf>
    <xf numFmtId="0" fontId="22" fillId="0" borderId="1" xfId="3" applyFont="1" applyBorder="1" applyAlignment="1">
      <alignment horizontal="center" vertical="center" wrapText="1"/>
    </xf>
    <xf numFmtId="1" fontId="22" fillId="0" borderId="1" xfId="3" applyNumberFormat="1" applyFont="1" applyBorder="1" applyAlignment="1">
      <alignment horizontal="center" vertical="center" wrapText="1"/>
    </xf>
    <xf numFmtId="166" fontId="22" fillId="0" borderId="1" xfId="3" applyNumberFormat="1" applyFont="1" applyBorder="1" applyAlignment="1">
      <alignment horizontal="center" vertical="center" wrapText="1"/>
    </xf>
    <xf numFmtId="0" fontId="23" fillId="0" borderId="0" xfId="0" applyFont="1" applyAlignment="1">
      <alignment wrapText="1"/>
    </xf>
    <xf numFmtId="0" fontId="22" fillId="0" borderId="0" xfId="3" applyFont="1" applyAlignment="1">
      <alignment horizontal="left" vertical="center"/>
    </xf>
    <xf numFmtId="0" fontId="41" fillId="0" borderId="0" xfId="0" applyFont="1"/>
    <xf numFmtId="0" fontId="42" fillId="10" borderId="1" xfId="3" applyFont="1" applyFill="1" applyBorder="1" applyAlignment="1">
      <alignment horizontal="left" vertical="center" wrapText="1"/>
    </xf>
    <xf numFmtId="0" fontId="42" fillId="2" borderId="1" xfId="3" applyFont="1" applyFill="1" applyBorder="1" applyAlignment="1">
      <alignment horizontal="center" vertical="center" wrapText="1"/>
    </xf>
    <xf numFmtId="0" fontId="43" fillId="3" borderId="1" xfId="3" applyFont="1" applyFill="1" applyBorder="1" applyAlignment="1">
      <alignment horizontal="center" vertical="center" wrapText="1"/>
    </xf>
    <xf numFmtId="0" fontId="43" fillId="0" borderId="0" xfId="0" applyFont="1" applyAlignment="1">
      <alignment wrapText="1"/>
    </xf>
    <xf numFmtId="0" fontId="25" fillId="0" borderId="0" xfId="3" applyFont="1" applyAlignment="1">
      <alignment vertical="top"/>
    </xf>
    <xf numFmtId="0" fontId="14" fillId="0" borderId="17" xfId="3" applyFont="1" applyBorder="1" applyAlignment="1">
      <alignment vertical="center"/>
    </xf>
    <xf numFmtId="0" fontId="4" fillId="0" borderId="0" xfId="0" applyFont="1"/>
    <xf numFmtId="0" fontId="10" fillId="0" borderId="0" xfId="0" applyFont="1"/>
    <xf numFmtId="0" fontId="4" fillId="0" borderId="0" xfId="0" applyFont="1" applyAlignment="1">
      <alignment vertical="center"/>
    </xf>
    <xf numFmtId="0" fontId="15" fillId="0" borderId="0" xfId="2" applyFont="1" applyBorder="1" applyProtection="1">
      <protection locked="0"/>
    </xf>
    <xf numFmtId="0" fontId="33" fillId="0" borderId="0" xfId="0" applyFont="1" applyAlignment="1">
      <alignment horizontal="left" vertical="top"/>
    </xf>
    <xf numFmtId="0" fontId="34" fillId="0" borderId="0" xfId="0" applyFont="1" applyAlignment="1">
      <alignment horizontal="center"/>
    </xf>
    <xf numFmtId="0" fontId="34" fillId="0" borderId="0" xfId="0" applyFont="1"/>
    <xf numFmtId="9" fontId="22" fillId="0" borderId="1" xfId="3" applyNumberFormat="1" applyFont="1" applyBorder="1" applyAlignment="1">
      <alignment horizontal="center" vertical="center" wrapText="1"/>
    </xf>
    <xf numFmtId="0" fontId="44" fillId="3" borderId="1" xfId="0" applyFont="1" applyFill="1" applyBorder="1" applyAlignment="1">
      <alignment horizontal="center" vertical="center" wrapText="1"/>
    </xf>
    <xf numFmtId="0" fontId="43" fillId="2" borderId="1" xfId="3" applyFont="1" applyFill="1" applyBorder="1" applyAlignment="1">
      <alignment horizontal="center" vertical="center" wrapText="1"/>
    </xf>
    <xf numFmtId="0" fontId="45" fillId="5" borderId="18" xfId="0" applyFont="1" applyFill="1" applyBorder="1" applyAlignment="1">
      <alignment horizontal="left" vertical="center" wrapText="1"/>
    </xf>
    <xf numFmtId="0" fontId="46" fillId="11" borderId="1" xfId="0" applyFont="1" applyFill="1" applyBorder="1" applyAlignment="1" applyProtection="1">
      <alignment horizontal="center" vertical="center"/>
      <protection locked="0"/>
    </xf>
    <xf numFmtId="0" fontId="28" fillId="11" borderId="1" xfId="0" applyFont="1" applyFill="1" applyBorder="1" applyAlignment="1">
      <alignment horizontal="center" vertical="center"/>
    </xf>
    <xf numFmtId="0" fontId="40" fillId="9" borderId="1" xfId="0" applyFont="1" applyFill="1" applyBorder="1" applyAlignment="1">
      <alignment horizontal="center" vertical="center"/>
    </xf>
    <xf numFmtId="0" fontId="27" fillId="0" borderId="0" xfId="0" applyFont="1" applyAlignment="1">
      <alignment horizontal="left" vertical="center"/>
    </xf>
    <xf numFmtId="0" fontId="23" fillId="0" borderId="0" xfId="0" applyFont="1" applyAlignment="1">
      <alignment horizontal="center" vertical="center" wrapText="1"/>
    </xf>
    <xf numFmtId="0" fontId="27" fillId="2" borderId="1" xfId="0" applyFont="1" applyFill="1" applyBorder="1" applyAlignment="1">
      <alignment horizontal="center" vertical="center"/>
    </xf>
    <xf numFmtId="0" fontId="47" fillId="11" borderId="0" xfId="0" applyFont="1" applyFill="1" applyAlignment="1">
      <alignment horizontal="center" textRotation="90"/>
    </xf>
    <xf numFmtId="0" fontId="48" fillId="11" borderId="0" xfId="0" applyFont="1" applyFill="1"/>
    <xf numFmtId="0" fontId="48" fillId="11" borderId="0" xfId="0" applyFont="1" applyFill="1" applyAlignment="1">
      <alignment horizontal="center"/>
    </xf>
    <xf numFmtId="0" fontId="48" fillId="11" borderId="8" xfId="0" applyFont="1" applyFill="1" applyBorder="1" applyAlignment="1">
      <alignment horizontal="center" vertical="center"/>
    </xf>
    <xf numFmtId="0" fontId="47" fillId="11" borderId="19" xfId="0" applyFont="1" applyFill="1" applyBorder="1" applyAlignment="1">
      <alignment horizontal="center" vertical="center"/>
    </xf>
    <xf numFmtId="0" fontId="28" fillId="0" borderId="0" xfId="0" applyFont="1" applyAlignment="1">
      <alignment horizontal="left"/>
    </xf>
    <xf numFmtId="0" fontId="49" fillId="0" borderId="0" xfId="0" applyFont="1" applyAlignment="1">
      <alignment vertical="center"/>
    </xf>
    <xf numFmtId="0" fontId="28" fillId="0" borderId="7" xfId="0" applyFont="1" applyBorder="1" applyAlignment="1">
      <alignment horizontal="left"/>
    </xf>
    <xf numFmtId="0" fontId="28" fillId="0" borderId="8" xfId="0" applyFont="1" applyBorder="1" applyAlignment="1">
      <alignment horizontal="left"/>
    </xf>
    <xf numFmtId="0" fontId="23" fillId="0" borderId="20" xfId="0" applyFont="1" applyBorder="1" applyAlignment="1">
      <alignment horizontal="center" vertical="center"/>
    </xf>
    <xf numFmtId="9" fontId="23" fillId="0" borderId="21" xfId="4" applyFont="1" applyBorder="1" applyAlignment="1">
      <alignment horizontal="center" vertical="center"/>
    </xf>
    <xf numFmtId="0" fontId="23" fillId="0" borderId="21" xfId="0" applyFont="1" applyBorder="1" applyAlignment="1">
      <alignment horizontal="center" vertical="center"/>
    </xf>
    <xf numFmtId="0" fontId="23" fillId="0" borderId="21" xfId="0" applyFont="1" applyBorder="1"/>
    <xf numFmtId="165" fontId="25" fillId="0" borderId="10" xfId="0" applyNumberFormat="1" applyFont="1" applyBorder="1" applyAlignment="1">
      <alignment horizontal="center" vertical="center"/>
    </xf>
    <xf numFmtId="165" fontId="23" fillId="0" borderId="22" xfId="0" applyNumberFormat="1" applyFont="1" applyBorder="1" applyAlignment="1">
      <alignment horizontal="center" vertical="center"/>
    </xf>
    <xf numFmtId="165" fontId="23" fillId="0" borderId="20" xfId="0" applyNumberFormat="1" applyFont="1" applyBorder="1" applyAlignment="1">
      <alignment horizontal="center" vertical="center"/>
    </xf>
    <xf numFmtId="166" fontId="23" fillId="0" borderId="14" xfId="4" applyNumberFormat="1" applyFont="1" applyBorder="1" applyAlignment="1">
      <alignment horizontal="center" vertical="center"/>
    </xf>
    <xf numFmtId="166" fontId="25" fillId="0" borderId="0" xfId="4" applyNumberFormat="1" applyFont="1" applyBorder="1" applyAlignment="1">
      <alignment horizontal="center" vertical="center"/>
    </xf>
    <xf numFmtId="0" fontId="23" fillId="0" borderId="0" xfId="0" applyFont="1" applyAlignment="1">
      <alignment horizontal="center" wrapText="1"/>
    </xf>
    <xf numFmtId="0" fontId="25" fillId="0" borderId="14"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23" xfId="0" applyFont="1" applyBorder="1" applyAlignment="1">
      <alignment horizontal="center" vertical="center" wrapText="1"/>
    </xf>
    <xf numFmtId="0" fontId="47" fillId="11" borderId="6" xfId="0" applyFont="1" applyFill="1" applyBorder="1" applyAlignment="1">
      <alignment horizontal="center" vertical="center" wrapText="1"/>
    </xf>
    <xf numFmtId="0" fontId="25" fillId="0" borderId="19" xfId="0" applyFont="1" applyBorder="1" applyAlignment="1">
      <alignment horizontal="center" vertical="center" wrapText="1"/>
    </xf>
    <xf numFmtId="0" fontId="25" fillId="0" borderId="24" xfId="0" applyFont="1" applyBorder="1" applyAlignment="1">
      <alignment horizontal="center" vertical="center" wrapText="1"/>
    </xf>
    <xf numFmtId="0" fontId="34" fillId="11" borderId="0" xfId="0" applyFont="1" applyFill="1" applyAlignment="1">
      <alignment horizontal="center" vertical="center"/>
    </xf>
    <xf numFmtId="0" fontId="30" fillId="0" borderId="0" xfId="0" applyFont="1" applyAlignment="1">
      <alignment horizontal="left"/>
    </xf>
    <xf numFmtId="0" fontId="23" fillId="9" borderId="15" xfId="0" applyFont="1" applyFill="1" applyBorder="1" applyAlignment="1" applyProtection="1">
      <alignment horizontal="left" vertical="center"/>
      <protection locked="0"/>
    </xf>
    <xf numFmtId="0" fontId="25" fillId="9" borderId="18" xfId="0" applyFont="1" applyFill="1" applyBorder="1"/>
    <xf numFmtId="0" fontId="25" fillId="9" borderId="15" xfId="0" applyFont="1" applyFill="1" applyBorder="1" applyAlignment="1">
      <alignment horizontal="left" vertical="center"/>
    </xf>
    <xf numFmtId="0" fontId="23" fillId="9" borderId="15" xfId="0" applyFont="1" applyFill="1" applyBorder="1"/>
    <xf numFmtId="0" fontId="29" fillId="9" borderId="15" xfId="0" applyFont="1" applyFill="1" applyBorder="1" applyAlignment="1" applyProtection="1">
      <alignment horizontal="left"/>
      <protection locked="0"/>
    </xf>
    <xf numFmtId="0" fontId="23" fillId="9" borderId="15" xfId="0" applyFont="1" applyFill="1" applyBorder="1" applyAlignment="1">
      <alignment horizontal="left" vertical="center"/>
    </xf>
    <xf numFmtId="0" fontId="23" fillId="9" borderId="15" xfId="0" applyFont="1" applyFill="1" applyBorder="1" applyAlignment="1">
      <alignment horizontal="left"/>
    </xf>
    <xf numFmtId="0" fontId="23" fillId="9" borderId="16" xfId="0" applyFont="1" applyFill="1" applyBorder="1" applyAlignment="1">
      <alignment horizontal="left"/>
    </xf>
    <xf numFmtId="167" fontId="23" fillId="0" borderId="0" xfId="1" applyNumberFormat="1" applyFont="1" applyFill="1" applyBorder="1" applyAlignment="1">
      <alignment vertical="center"/>
    </xf>
    <xf numFmtId="5" fontId="22" fillId="0" borderId="1" xfId="3" applyNumberFormat="1" applyFont="1" applyBorder="1" applyAlignment="1">
      <alignment horizontal="left" vertical="center" wrapText="1"/>
    </xf>
    <xf numFmtId="0" fontId="24" fillId="0" borderId="0" xfId="0" applyFont="1" applyAlignment="1">
      <alignment horizontal="left" vertical="top"/>
    </xf>
    <xf numFmtId="0" fontId="23" fillId="12" borderId="1" xfId="0" applyFont="1" applyFill="1" applyBorder="1" applyAlignment="1" applyProtection="1">
      <alignment horizontal="left" vertical="top" wrapText="1"/>
      <protection locked="0"/>
    </xf>
    <xf numFmtId="0" fontId="23" fillId="12" borderId="1"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wrapText="1"/>
      <protection locked="0"/>
    </xf>
    <xf numFmtId="0" fontId="23" fillId="4" borderId="1" xfId="0" applyFont="1" applyFill="1" applyBorder="1" applyAlignment="1" applyProtection="1">
      <alignment horizontal="left" vertical="top" wrapText="1"/>
      <protection locked="0"/>
    </xf>
    <xf numFmtId="0" fontId="35" fillId="5" borderId="1" xfId="0" applyFont="1" applyFill="1" applyBorder="1" applyAlignment="1">
      <alignment horizontal="center" vertical="center" wrapText="1"/>
    </xf>
    <xf numFmtId="0" fontId="34" fillId="5" borderId="1" xfId="0" applyFont="1" applyFill="1" applyBorder="1" applyAlignment="1">
      <alignment horizontal="center" vertical="center" wrapText="1"/>
    </xf>
    <xf numFmtId="0" fontId="23" fillId="0" borderId="25" xfId="0" applyFont="1" applyBorder="1" applyAlignment="1">
      <alignment horizontal="left" vertical="center" wrapText="1"/>
    </xf>
    <xf numFmtId="0" fontId="23" fillId="0" borderId="25" xfId="0" applyFont="1" applyBorder="1" applyAlignment="1">
      <alignment horizontal="left" vertical="center"/>
    </xf>
    <xf numFmtId="0" fontId="23" fillId="0" borderId="1" xfId="0" applyFont="1" applyBorder="1" applyAlignment="1">
      <alignment horizontal="left" vertical="center"/>
    </xf>
    <xf numFmtId="6" fontId="23" fillId="12" borderId="1" xfId="0" applyNumberFormat="1" applyFont="1" applyFill="1" applyBorder="1" applyAlignment="1" applyProtection="1">
      <alignment horizontal="center"/>
      <protection locked="0"/>
    </xf>
    <xf numFmtId="0" fontId="50" fillId="5" borderId="1" xfId="0" applyFont="1" applyFill="1" applyBorder="1" applyAlignment="1">
      <alignment horizontal="center" vertical="center" wrapText="1"/>
    </xf>
    <xf numFmtId="0" fontId="23" fillId="12" borderId="1" xfId="0" applyFont="1" applyFill="1" applyBorder="1" applyAlignment="1" applyProtection="1">
      <alignment horizontal="center" vertical="center" wrapText="1"/>
      <protection locked="0"/>
    </xf>
    <xf numFmtId="164" fontId="23" fillId="12" borderId="1" xfId="0" applyNumberFormat="1"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49" fontId="23" fillId="12" borderId="1" xfId="0" applyNumberFormat="1" applyFont="1" applyFill="1" applyBorder="1" applyAlignment="1" applyProtection="1">
      <alignment horizontal="center" vertical="center"/>
      <protection locked="0"/>
    </xf>
    <xf numFmtId="0" fontId="51" fillId="0" borderId="0" xfId="0" applyFont="1" applyAlignment="1">
      <alignment horizontal="center" vertical="center"/>
    </xf>
    <xf numFmtId="0" fontId="23" fillId="0" borderId="1" xfId="0" applyFont="1" applyBorder="1" applyAlignment="1">
      <alignment horizontal="center" vertical="center" wrapText="1"/>
    </xf>
    <xf numFmtId="0" fontId="50" fillId="5" borderId="31" xfId="0" applyFont="1" applyFill="1" applyBorder="1" applyAlignment="1">
      <alignment horizontal="center" vertical="center" wrapText="1"/>
    </xf>
    <xf numFmtId="0" fontId="50" fillId="5" borderId="0" xfId="0" applyFont="1" applyFill="1" applyAlignment="1">
      <alignment horizontal="center" vertical="center" wrapText="1"/>
    </xf>
    <xf numFmtId="0" fontId="50" fillId="5" borderId="32" xfId="0" applyFont="1" applyFill="1" applyBorder="1" applyAlignment="1">
      <alignment horizontal="center" vertical="center" wrapText="1"/>
    </xf>
    <xf numFmtId="0" fontId="35" fillId="5" borderId="1" xfId="0" applyFont="1" applyFill="1" applyBorder="1" applyAlignment="1">
      <alignment horizontal="left"/>
    </xf>
    <xf numFmtId="0" fontId="22" fillId="4" borderId="2" xfId="0" applyFont="1" applyFill="1" applyBorder="1" applyAlignment="1" applyProtection="1">
      <alignment horizontal="left" vertical="top" wrapText="1"/>
      <protection locked="0"/>
    </xf>
    <xf numFmtId="0" fontId="22" fillId="4" borderId="3" xfId="0" applyFont="1" applyFill="1" applyBorder="1" applyAlignment="1" applyProtection="1">
      <alignment horizontal="left" vertical="top" wrapText="1"/>
      <protection locked="0"/>
    </xf>
    <xf numFmtId="0" fontId="22" fillId="4" borderId="4" xfId="0" applyFont="1" applyFill="1" applyBorder="1" applyAlignment="1" applyProtection="1">
      <alignment horizontal="left" vertical="top" wrapText="1"/>
      <protection locked="0"/>
    </xf>
    <xf numFmtId="0" fontId="22" fillId="4" borderId="7" xfId="0" applyFont="1" applyFill="1" applyBorder="1" applyAlignment="1" applyProtection="1">
      <alignment horizontal="left" vertical="top" wrapText="1"/>
      <protection locked="0"/>
    </xf>
    <xf numFmtId="0" fontId="22" fillId="4" borderId="0" xfId="0" applyFont="1" applyFill="1" applyAlignment="1" applyProtection="1">
      <alignment horizontal="left" vertical="top" wrapText="1"/>
      <protection locked="0"/>
    </xf>
    <xf numFmtId="0" fontId="22" fillId="4" borderId="8" xfId="0" applyFont="1" applyFill="1" applyBorder="1" applyAlignment="1" applyProtection="1">
      <alignment horizontal="left" vertical="top" wrapText="1"/>
      <protection locked="0"/>
    </xf>
    <xf numFmtId="0" fontId="22" fillId="4" borderId="28" xfId="0" applyFont="1" applyFill="1" applyBorder="1" applyAlignment="1" applyProtection="1">
      <alignment horizontal="left" vertical="top" wrapText="1"/>
      <protection locked="0"/>
    </xf>
    <xf numFmtId="0" fontId="22" fillId="4" borderId="30" xfId="0" applyFont="1" applyFill="1" applyBorder="1" applyAlignment="1" applyProtection="1">
      <alignment horizontal="left" vertical="top" wrapText="1"/>
      <protection locked="0"/>
    </xf>
    <xf numFmtId="0" fontId="22" fillId="4" borderId="17" xfId="0" applyFont="1" applyFill="1" applyBorder="1" applyAlignment="1" applyProtection="1">
      <alignment horizontal="left" vertical="top" wrapText="1"/>
      <protection locked="0"/>
    </xf>
    <xf numFmtId="0" fontId="23" fillId="0" borderId="0" xfId="0" applyFont="1" applyAlignment="1">
      <alignment horizontal="left" vertical="center"/>
    </xf>
    <xf numFmtId="164" fontId="23" fillId="12" borderId="23" xfId="0" applyNumberFormat="1" applyFont="1" applyFill="1" applyBorder="1" applyAlignment="1">
      <alignment horizontal="center" vertical="center"/>
    </xf>
    <xf numFmtId="164" fontId="23" fillId="12" borderId="26" xfId="0" applyNumberFormat="1" applyFont="1" applyFill="1" applyBorder="1" applyAlignment="1">
      <alignment horizontal="center" vertical="center"/>
    </xf>
    <xf numFmtId="164" fontId="23" fillId="12" borderId="27" xfId="0" applyNumberFormat="1" applyFont="1" applyFill="1" applyBorder="1" applyAlignment="1">
      <alignment horizontal="center" vertical="center"/>
    </xf>
    <xf numFmtId="0" fontId="23" fillId="0" borderId="33" xfId="0" applyFont="1" applyBorder="1" applyAlignment="1">
      <alignment horizontal="left" vertical="center" wrapText="1"/>
    </xf>
    <xf numFmtId="0" fontId="23" fillId="0" borderId="0" xfId="0" applyFont="1" applyAlignment="1">
      <alignment horizontal="left" vertical="center" wrapText="1"/>
    </xf>
    <xf numFmtId="49" fontId="23" fillId="12" borderId="23" xfId="0" applyNumberFormat="1" applyFont="1" applyFill="1" applyBorder="1" applyAlignment="1">
      <alignment horizontal="center" vertical="center"/>
    </xf>
    <xf numFmtId="49" fontId="23" fillId="12" borderId="26" xfId="0" applyNumberFormat="1" applyFont="1" applyFill="1" applyBorder="1" applyAlignment="1">
      <alignment horizontal="center" vertical="center"/>
    </xf>
    <xf numFmtId="49" fontId="23" fillId="12" borderId="27" xfId="0" applyNumberFormat="1" applyFont="1" applyFill="1" applyBorder="1" applyAlignment="1">
      <alignment horizontal="center" vertical="center"/>
    </xf>
    <xf numFmtId="0" fontId="28" fillId="13" borderId="1" xfId="0" applyFont="1" applyFill="1" applyBorder="1" applyAlignment="1">
      <alignment horizontal="center" vertical="center"/>
    </xf>
    <xf numFmtId="0" fontId="23" fillId="0" borderId="0" xfId="0" applyFont="1" applyAlignment="1">
      <alignment horizontal="left"/>
    </xf>
    <xf numFmtId="0" fontId="23" fillId="12" borderId="23" xfId="0" applyFont="1" applyFill="1" applyBorder="1" applyAlignment="1">
      <alignment horizontal="center" vertical="center"/>
    </xf>
    <xf numFmtId="0" fontId="23" fillId="12" borderId="26" xfId="0" applyFont="1" applyFill="1" applyBorder="1" applyAlignment="1">
      <alignment horizontal="center" vertical="center"/>
    </xf>
    <xf numFmtId="0" fontId="23" fillId="12" borderId="27" xfId="0" applyFont="1" applyFill="1" applyBorder="1" applyAlignment="1">
      <alignment horizontal="center" vertical="center"/>
    </xf>
    <xf numFmtId="0" fontId="25" fillId="14" borderId="1" xfId="0" applyFont="1" applyFill="1" applyBorder="1" applyAlignment="1">
      <alignment horizontal="center" vertical="center"/>
    </xf>
    <xf numFmtId="0" fontId="25" fillId="15" borderId="1" xfId="0" applyFont="1" applyFill="1" applyBorder="1" applyAlignment="1">
      <alignment horizontal="center" vertical="center"/>
    </xf>
    <xf numFmtId="0" fontId="25" fillId="16" borderId="1" xfId="0" applyFont="1" applyFill="1" applyBorder="1" applyAlignment="1">
      <alignment horizontal="center" vertical="center"/>
    </xf>
    <xf numFmtId="166" fontId="49" fillId="0" borderId="0" xfId="4" applyNumberFormat="1" applyFont="1" applyBorder="1" applyAlignment="1" applyProtection="1">
      <alignment horizontal="center" vertical="center"/>
    </xf>
    <xf numFmtId="0" fontId="35" fillId="5" borderId="1" xfId="0" applyFont="1" applyFill="1" applyBorder="1" applyAlignment="1">
      <alignment horizontal="left" vertical="center"/>
    </xf>
    <xf numFmtId="0" fontId="4" fillId="0" borderId="1" xfId="0" applyFont="1" applyBorder="1" applyAlignment="1">
      <alignment horizontal="left" vertical="center" wrapText="1"/>
    </xf>
    <xf numFmtId="5" fontId="23" fillId="12" borderId="1" xfId="0" applyNumberFormat="1" applyFont="1" applyFill="1" applyBorder="1" applyAlignment="1">
      <alignment horizontal="center" vertical="center"/>
    </xf>
    <xf numFmtId="0" fontId="23" fillId="12" borderId="23" xfId="0" applyFont="1" applyFill="1" applyBorder="1" applyAlignment="1">
      <alignment horizontal="center" vertical="center" wrapText="1"/>
    </xf>
    <xf numFmtId="0" fontId="23" fillId="12" borderId="26" xfId="0" applyFont="1" applyFill="1" applyBorder="1" applyAlignment="1">
      <alignment horizontal="center" vertical="center" wrapText="1"/>
    </xf>
    <xf numFmtId="0" fontId="23" fillId="12" borderId="27" xfId="0" applyFont="1" applyFill="1" applyBorder="1" applyAlignment="1">
      <alignment horizontal="center" vertical="center" wrapText="1"/>
    </xf>
    <xf numFmtId="0" fontId="23" fillId="4" borderId="2" xfId="0" applyFont="1" applyFill="1" applyBorder="1" applyAlignment="1">
      <alignment horizontal="left" vertical="center"/>
    </xf>
    <xf numFmtId="0" fontId="23" fillId="4" borderId="4" xfId="0" applyFont="1" applyFill="1" applyBorder="1" applyAlignment="1">
      <alignment horizontal="left" vertical="center"/>
    </xf>
    <xf numFmtId="0" fontId="23" fillId="4" borderId="28" xfId="0" applyFont="1" applyFill="1" applyBorder="1" applyAlignment="1">
      <alignment horizontal="left" vertical="center"/>
    </xf>
    <xf numFmtId="0" fontId="23" fillId="4" borderId="17" xfId="0" applyFont="1" applyFill="1" applyBorder="1" applyAlignment="1">
      <alignment horizontal="left" vertical="center"/>
    </xf>
    <xf numFmtId="0" fontId="23" fillId="4" borderId="25" xfId="0" applyFont="1" applyFill="1" applyBorder="1" applyAlignment="1">
      <alignment horizontal="left" vertical="center"/>
    </xf>
    <xf numFmtId="0" fontId="23" fillId="4" borderId="29" xfId="0" applyFont="1" applyFill="1" applyBorder="1" applyAlignment="1">
      <alignment horizontal="left" vertical="center"/>
    </xf>
    <xf numFmtId="14" fontId="23" fillId="4" borderId="25" xfId="0" applyNumberFormat="1" applyFont="1" applyFill="1" applyBorder="1" applyAlignment="1" applyProtection="1">
      <alignment horizontal="center" vertical="center"/>
      <protection locked="0"/>
    </xf>
    <xf numFmtId="0" fontId="23" fillId="4" borderId="29" xfId="0" applyFont="1" applyFill="1" applyBorder="1" applyAlignment="1" applyProtection="1">
      <alignment horizontal="center" vertical="center"/>
      <protection locked="0"/>
    </xf>
    <xf numFmtId="49" fontId="23" fillId="4" borderId="25" xfId="0" applyNumberFormat="1" applyFont="1" applyFill="1" applyBorder="1" applyAlignment="1">
      <alignment horizontal="left" vertical="center"/>
    </xf>
    <xf numFmtId="49" fontId="23" fillId="4" borderId="2" xfId="0" applyNumberFormat="1" applyFont="1" applyFill="1" applyBorder="1" applyAlignment="1" applyProtection="1">
      <alignment horizontal="center" vertical="center"/>
      <protection locked="0"/>
    </xf>
    <xf numFmtId="49" fontId="23" fillId="4" borderId="4" xfId="0" applyNumberFormat="1" applyFont="1" applyFill="1" applyBorder="1" applyAlignment="1" applyProtection="1">
      <alignment horizontal="center" vertical="center"/>
      <protection locked="0"/>
    </xf>
    <xf numFmtId="49" fontId="23" fillId="4" borderId="28" xfId="0" applyNumberFormat="1" applyFont="1" applyFill="1" applyBorder="1" applyAlignment="1" applyProtection="1">
      <alignment horizontal="center" vertical="center"/>
      <protection locked="0"/>
    </xf>
    <xf numFmtId="49" fontId="23" fillId="4" borderId="17" xfId="0" applyNumberFormat="1" applyFont="1" applyFill="1" applyBorder="1" applyAlignment="1" applyProtection="1">
      <alignment horizontal="center" vertical="center"/>
      <protection locked="0"/>
    </xf>
    <xf numFmtId="0" fontId="29" fillId="0" borderId="30" xfId="0" applyFont="1" applyBorder="1" applyAlignment="1">
      <alignment wrapText="1"/>
    </xf>
    <xf numFmtId="0" fontId="30" fillId="0" borderId="3" xfId="0" applyFont="1" applyBorder="1" applyAlignment="1">
      <alignment horizontal="right" wrapText="1"/>
    </xf>
    <xf numFmtId="0" fontId="22" fillId="4" borderId="1" xfId="0" applyFont="1" applyFill="1" applyBorder="1" applyAlignment="1" applyProtection="1">
      <alignment horizontal="left" vertical="top" wrapText="1"/>
      <protection locked="0"/>
    </xf>
    <xf numFmtId="0" fontId="30" fillId="0" borderId="0" xfId="0" applyFont="1" applyAlignment="1">
      <alignment horizontal="right" wrapText="1"/>
    </xf>
    <xf numFmtId="0" fontId="23" fillId="0" borderId="23" xfId="0" applyFont="1" applyBorder="1" applyAlignment="1">
      <alignment horizontal="left" vertical="center" wrapText="1"/>
    </xf>
    <xf numFmtId="0" fontId="23" fillId="0" borderId="26" xfId="0" applyFont="1" applyBorder="1" applyAlignment="1">
      <alignment horizontal="left" vertical="center" wrapText="1"/>
    </xf>
    <xf numFmtId="0" fontId="23" fillId="0" borderId="27" xfId="0" applyFont="1" applyBorder="1" applyAlignment="1">
      <alignment horizontal="left" vertical="center" wrapText="1"/>
    </xf>
    <xf numFmtId="0" fontId="40" fillId="9" borderId="23" xfId="0" applyFont="1" applyFill="1" applyBorder="1" applyAlignment="1">
      <alignment horizontal="left" vertical="center"/>
    </xf>
    <xf numFmtId="0" fontId="40" fillId="9" borderId="26" xfId="0" applyFont="1" applyFill="1" applyBorder="1" applyAlignment="1">
      <alignment horizontal="left" vertical="center"/>
    </xf>
    <xf numFmtId="0" fontId="40" fillId="9" borderId="27" xfId="0" applyFont="1" applyFill="1" applyBorder="1" applyAlignment="1">
      <alignment horizontal="left" vertical="center"/>
    </xf>
    <xf numFmtId="0" fontId="25" fillId="0" borderId="10"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0" xfId="3" applyFont="1" applyAlignment="1">
      <alignment horizontal="left" vertical="top"/>
    </xf>
    <xf numFmtId="0" fontId="14" fillId="0" borderId="30" xfId="3" applyFont="1" applyBorder="1" applyAlignment="1">
      <alignment horizontal="left" vertical="center"/>
    </xf>
    <xf numFmtId="0" fontId="14" fillId="0" borderId="17" xfId="3" applyFont="1" applyBorder="1" applyAlignment="1">
      <alignment horizontal="left" vertical="center"/>
    </xf>
    <xf numFmtId="0" fontId="42" fillId="17" borderId="1" xfId="3" applyFont="1" applyFill="1" applyBorder="1" applyAlignment="1">
      <alignment horizontal="center" vertical="center" wrapText="1"/>
    </xf>
    <xf numFmtId="0" fontId="42" fillId="17" borderId="4" xfId="3" applyFont="1" applyFill="1" applyBorder="1" applyAlignment="1">
      <alignment horizontal="center" vertical="center" wrapText="1"/>
    </xf>
    <xf numFmtId="0" fontId="42" fillId="17" borderId="8" xfId="3" applyFont="1" applyFill="1" applyBorder="1" applyAlignment="1">
      <alignment horizontal="center" vertical="center" wrapText="1"/>
    </xf>
    <xf numFmtId="0" fontId="52" fillId="10" borderId="1" xfId="0" applyFont="1" applyFill="1" applyBorder="1" applyAlignment="1">
      <alignment horizontal="center" vertical="center" wrapText="1"/>
    </xf>
    <xf numFmtId="0" fontId="42" fillId="10" borderId="1" xfId="3"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7" xfId="0" applyFont="1" applyFill="1" applyBorder="1" applyAlignment="1">
      <alignment horizontal="center" vertical="center" wrapText="1"/>
    </xf>
    <xf numFmtId="0" fontId="42" fillId="10" borderId="23" xfId="3" applyFont="1" applyFill="1" applyBorder="1" applyAlignment="1">
      <alignment horizontal="center" vertical="center" wrapText="1"/>
    </xf>
    <xf numFmtId="0" fontId="42" fillId="10" borderId="27" xfId="3" applyFont="1" applyFill="1" applyBorder="1" applyAlignment="1">
      <alignment horizontal="center" vertical="center" wrapText="1"/>
    </xf>
    <xf numFmtId="0" fontId="42" fillId="10" borderId="26" xfId="3" applyFont="1" applyFill="1" applyBorder="1" applyAlignment="1">
      <alignment horizontal="center" vertical="center" wrapText="1"/>
    </xf>
  </cellXfs>
  <cellStyles count="5">
    <cellStyle name="Currency" xfId="1" builtinId="4"/>
    <cellStyle name="Hyperlink" xfId="2" builtinId="8"/>
    <cellStyle name="Normal" xfId="0" builtinId="0"/>
    <cellStyle name="Normal 2" xfId="3" xr:uid="{2C09DD3C-1D96-4E9B-93C8-6EF45063BD76}"/>
    <cellStyle name="Percent" xfId="4" builtinId="5"/>
  </cellStyles>
  <dxfs count="12">
    <dxf>
      <font>
        <b/>
        <i val="0"/>
        <color theme="0"/>
      </font>
      <fill>
        <patternFill>
          <bgColor rgb="FFFF0000"/>
        </patternFill>
      </fill>
    </dxf>
    <dxf>
      <font>
        <b/>
        <i val="0"/>
      </font>
      <fill>
        <patternFill>
          <bgColor rgb="FFFFC000"/>
        </patternFill>
      </fill>
    </dxf>
    <dxf>
      <fill>
        <patternFill>
          <bgColor rgb="FF00B0F0"/>
        </patternFill>
      </fill>
    </dxf>
    <dxf>
      <fill>
        <patternFill>
          <bgColor rgb="FF00B050"/>
        </patternFill>
      </fill>
    </dxf>
    <dxf>
      <font>
        <b/>
        <i val="0"/>
      </font>
      <fill>
        <patternFill>
          <bgColor rgb="FF92D050"/>
        </patternFill>
      </fill>
    </dxf>
    <dxf>
      <font>
        <b/>
        <i val="0"/>
      </font>
      <fill>
        <patternFill>
          <bgColor rgb="FF0DB400"/>
        </patternFill>
      </fill>
    </dxf>
    <dxf>
      <font>
        <b/>
        <i val="0"/>
        <color theme="0"/>
      </font>
      <fill>
        <patternFill>
          <bgColor rgb="FF2D941C"/>
        </patternFill>
      </fill>
    </dxf>
    <dxf>
      <fill>
        <patternFill>
          <bgColor rgb="FFFFC000"/>
        </patternFill>
      </fill>
    </dxf>
    <dxf>
      <font>
        <color theme="0"/>
      </font>
      <fill>
        <patternFill>
          <bgColor rgb="FF7030A0"/>
        </patternFill>
      </fill>
    </dxf>
    <dxf>
      <font>
        <color theme="0"/>
      </font>
      <fill>
        <patternFill>
          <bgColor rgb="FFFF0000"/>
        </patternFill>
      </fill>
    </dxf>
    <dxf>
      <font>
        <color theme="0"/>
      </font>
      <fill>
        <patternFill>
          <bgColor theme="1"/>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342900</xdr:colOff>
      <xdr:row>42</xdr:row>
      <xdr:rowOff>19050</xdr:rowOff>
    </xdr:from>
    <xdr:to>
      <xdr:col>13</xdr:col>
      <xdr:colOff>581025</xdr:colOff>
      <xdr:row>46</xdr:row>
      <xdr:rowOff>885825</xdr:rowOff>
    </xdr:to>
    <xdr:pic>
      <xdr:nvPicPr>
        <xdr:cNvPr id="1025" name="Picture 2">
          <a:extLst>
            <a:ext uri="{FF2B5EF4-FFF2-40B4-BE49-F238E27FC236}">
              <a16:creationId xmlns:a16="http://schemas.microsoft.com/office/drawing/2014/main" id="{3F232CB7-F42A-9FB9-28A1-0AF349ED40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44150" y="7458075"/>
          <a:ext cx="4733925" cy="2638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123825</xdr:rowOff>
    </xdr:from>
    <xdr:to>
      <xdr:col>0</xdr:col>
      <xdr:colOff>2952750</xdr:colOff>
      <xdr:row>2</xdr:row>
      <xdr:rowOff>161925</xdr:rowOff>
    </xdr:to>
    <xdr:pic>
      <xdr:nvPicPr>
        <xdr:cNvPr id="1026" name="Picture 4">
          <a:extLst>
            <a:ext uri="{FF2B5EF4-FFF2-40B4-BE49-F238E27FC236}">
              <a16:creationId xmlns:a16="http://schemas.microsoft.com/office/drawing/2014/main" id="{87ECC599-6C5D-A005-A8E7-C587D517BA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123825"/>
          <a:ext cx="28384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714375</xdr:colOff>
          <xdr:row>102</xdr:row>
          <xdr:rowOff>66675</xdr:rowOff>
        </xdr:from>
        <xdr:to>
          <xdr:col>5</xdr:col>
          <xdr:colOff>352425</xdr:colOff>
          <xdr:row>104</xdr:row>
          <xdr:rowOff>180975</xdr:rowOff>
        </xdr:to>
        <xdr:sp macro="" textlink="">
          <xdr:nvSpPr>
            <xdr:cNvPr id="2066" name="Button 18" hidden="1">
              <a:extLst>
                <a:ext uri="{63B3BB69-23CF-44E3-9099-C40C66FF867C}">
                  <a14:compatExt spid="_x0000_s2066"/>
                </a:ext>
                <a:ext uri="{FF2B5EF4-FFF2-40B4-BE49-F238E27FC236}">
                  <a16:creationId xmlns:a16="http://schemas.microsoft.com/office/drawing/2014/main" id="{2CBC2333-1B1C-711D-8883-CA90B05C9C5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00"/>
                  </a:solidFill>
                  <a:latin typeface="Arial"/>
                  <a:cs typeface="Arial"/>
                </a:rPr>
                <a:t>Print </a:t>
              </a:r>
              <a:r>
                <a:rPr lang="en-AU" sz="1100" b="0" i="0" u="none" strike="noStrike" baseline="0">
                  <a:solidFill>
                    <a:srgbClr val="000000"/>
                  </a:solidFill>
                  <a:latin typeface="Arial"/>
                  <a:cs typeface="Arial"/>
                </a:rPr>
                <a:t>summary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85725</xdr:colOff>
          <xdr:row>102</xdr:row>
          <xdr:rowOff>38100</xdr:rowOff>
        </xdr:from>
        <xdr:to>
          <xdr:col>8</xdr:col>
          <xdr:colOff>752475</xdr:colOff>
          <xdr:row>104</xdr:row>
          <xdr:rowOff>161925</xdr:rowOff>
        </xdr:to>
        <xdr:sp macro="" textlink="">
          <xdr:nvSpPr>
            <xdr:cNvPr id="2065" name="Button 17" hidden="1">
              <a:extLst>
                <a:ext uri="{63B3BB69-23CF-44E3-9099-C40C66FF867C}">
                  <a14:compatExt spid="_x0000_s2065"/>
                </a:ext>
                <a:ext uri="{FF2B5EF4-FFF2-40B4-BE49-F238E27FC236}">
                  <a16:creationId xmlns:a16="http://schemas.microsoft.com/office/drawing/2014/main" id="{43D7CAAD-ACE4-1331-0150-D5B18D5ED8DC}"/>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00"/>
                  </a:solidFill>
                  <a:latin typeface="Arial"/>
                  <a:cs typeface="Arial"/>
                </a:rPr>
                <a:t>PDF </a:t>
              </a:r>
              <a:r>
                <a:rPr lang="en-AU" sz="1100" b="0" i="0" u="none" strike="noStrike" baseline="0">
                  <a:solidFill>
                    <a:srgbClr val="000000"/>
                  </a:solidFill>
                  <a:latin typeface="Arial"/>
                  <a:cs typeface="Arial"/>
                </a:rPr>
                <a:t>summary (to send to contractor)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2581275</xdr:colOff>
          <xdr:row>102</xdr:row>
          <xdr:rowOff>66675</xdr:rowOff>
        </xdr:from>
        <xdr:to>
          <xdr:col>2</xdr:col>
          <xdr:colOff>257175</xdr:colOff>
          <xdr:row>104</xdr:row>
          <xdr:rowOff>190500</xdr:rowOff>
        </xdr:to>
        <xdr:sp macro="" textlink="">
          <xdr:nvSpPr>
            <xdr:cNvPr id="2064" name="Button 16" hidden="1">
              <a:extLst>
                <a:ext uri="{63B3BB69-23CF-44E3-9099-C40C66FF867C}">
                  <a14:compatExt spid="_x0000_s2064"/>
                </a:ext>
                <a:ext uri="{FF2B5EF4-FFF2-40B4-BE49-F238E27FC236}">
                  <a16:creationId xmlns:a16="http://schemas.microsoft.com/office/drawing/2014/main" id="{86D5B43F-BC11-1729-1651-B811B068A21D}"/>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00"/>
                  </a:solidFill>
                  <a:latin typeface="Arial"/>
                  <a:cs typeface="Arial"/>
                </a:rPr>
                <a:t>PDF </a:t>
              </a:r>
              <a:r>
                <a:rPr lang="en-AU" sz="1100" b="0" i="0" u="none" strike="noStrike" baseline="0">
                  <a:solidFill>
                    <a:srgbClr val="000000"/>
                  </a:solidFill>
                  <a:latin typeface="Arial"/>
                  <a:cs typeface="Arial"/>
                </a:rPr>
                <a:t>complete document</a:t>
              </a:r>
            </a:p>
          </xdr:txBody>
        </xdr:sp>
        <xdr:clientData fPrintsWithSheet="0"/>
      </xdr:twoCellAnchor>
    </mc:Choice>
    <mc:Fallback/>
  </mc:AlternateContent>
  <xdr:twoCellAnchor editAs="oneCell">
    <xdr:from>
      <xdr:col>0</xdr:col>
      <xdr:colOff>104775</xdr:colOff>
      <xdr:row>0</xdr:row>
      <xdr:rowOff>95250</xdr:rowOff>
    </xdr:from>
    <xdr:to>
      <xdr:col>1</xdr:col>
      <xdr:colOff>9525</xdr:colOff>
      <xdr:row>2</xdr:row>
      <xdr:rowOff>133350</xdr:rowOff>
    </xdr:to>
    <xdr:pic>
      <xdr:nvPicPr>
        <xdr:cNvPr id="2067" name="Picture 2">
          <a:extLst>
            <a:ext uri="{FF2B5EF4-FFF2-40B4-BE49-F238E27FC236}">
              <a16:creationId xmlns:a16="http://schemas.microsoft.com/office/drawing/2014/main" id="{F37D39B5-4ACF-29EC-29A7-98C5E41CA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95250"/>
          <a:ext cx="28384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find.finance.wa.gov.au/Policy%20and%20Practice/Industry%20Liaison/Projects/Panel%20Development/Cost%20Management%20Panel/Cost%20Manager%20Performance%20Assessment%20Template_cutdow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 Info &amp; Criteria"/>
      <sheetName val="Summary and Additional Comments"/>
      <sheetName val="BMW - Workings"/>
      <sheetName val="Data Entry"/>
      <sheetName val="Notes"/>
      <sheetName val="weightings"/>
      <sheetName val="revisions"/>
      <sheetName val="Cost Manager Performance Assess"/>
    </sheetNames>
    <sheetDataSet>
      <sheetData sheetId="0"/>
      <sheetData sheetId="1" refreshError="1"/>
      <sheetData sheetId="2">
        <row r="132">
          <cell r="K132" t="str">
            <v>Practical Completion</v>
          </cell>
        </row>
        <row r="133">
          <cell r="K133" t="str">
            <v>3 Months after Practical Completion</v>
          </cell>
        </row>
        <row r="134">
          <cell r="K134" t="str">
            <v>Exception Reporting</v>
          </cell>
        </row>
        <row r="141">
          <cell r="K141" t="str">
            <v xml:space="preserve">Asset Planning </v>
          </cell>
        </row>
        <row r="142">
          <cell r="K142" t="str">
            <v>Schematic Design</v>
          </cell>
        </row>
        <row r="143">
          <cell r="K143" t="str">
            <v>Design Documentation</v>
          </cell>
        </row>
        <row r="144">
          <cell r="K144" t="str">
            <v>Tender Award</v>
          </cell>
        </row>
        <row r="145">
          <cell r="K145" t="str">
            <v>Under Construction</v>
          </cell>
        </row>
        <row r="146">
          <cell r="K146" t="str">
            <v>Practical Completion</v>
          </cell>
        </row>
        <row r="147">
          <cell r="K147" t="str">
            <v>In Defects Liability Period</v>
          </cell>
        </row>
        <row r="148">
          <cell r="K148" t="str">
            <v>Finalisation of Contract</v>
          </cell>
        </row>
        <row r="150">
          <cell r="K150">
            <v>0</v>
          </cell>
        </row>
        <row r="151">
          <cell r="K151">
            <v>1</v>
          </cell>
        </row>
        <row r="152">
          <cell r="K152">
            <v>2</v>
          </cell>
        </row>
        <row r="153">
          <cell r="K153">
            <v>3</v>
          </cell>
        </row>
        <row r="154">
          <cell r="K154">
            <v>4</v>
          </cell>
        </row>
        <row r="167">
          <cell r="K167" t="str">
            <v>Engineering and Building Specialists Panel 2014</v>
          </cell>
        </row>
        <row r="168">
          <cell r="K168" t="str">
            <v>Occupational Safety and Health Panel 2014</v>
          </cell>
        </row>
        <row r="169">
          <cell r="K169" t="str">
            <v>Architectural Services Panel 2012</v>
          </cell>
        </row>
        <row r="170">
          <cell r="K170" t="str">
            <v>Project Management and Asset Planning Services Panel 2012</v>
          </cell>
        </row>
        <row r="171">
          <cell r="K171" t="str">
            <v>Cost Management Services Panel 2011</v>
          </cell>
        </row>
        <row r="172">
          <cell r="K172" t="str">
            <v>Interior Fit-out &amp; Workplace Design Panel 2015</v>
          </cell>
        </row>
        <row r="173">
          <cell r="K173" t="str">
            <v>Interior Fit-out Panel 2009</v>
          </cell>
        </row>
        <row r="174">
          <cell r="K174" t="str">
            <v>Open Tender</v>
          </cell>
        </row>
        <row r="175">
          <cell r="K175" t="str">
            <v>Other Panel</v>
          </cell>
        </row>
        <row r="177">
          <cell r="K177" t="str">
            <v>Lead Consultant</v>
          </cell>
        </row>
        <row r="178">
          <cell r="K178" t="str">
            <v>Lead Consultant/Supers Rep</v>
          </cell>
        </row>
        <row r="179">
          <cell r="K179" t="str">
            <v>Consultant</v>
          </cell>
        </row>
        <row r="180">
          <cell r="K180" t="str">
            <v>Project Manager</v>
          </cell>
        </row>
        <row r="181">
          <cell r="K181" t="str">
            <v>Project Manager/Supers Rep</v>
          </cell>
        </row>
        <row r="182">
          <cell r="K182" t="str">
            <v>Supers Rep</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DD482-479F-41BF-8104-2D1BD8084E03}">
  <sheetPr codeName="Sheet2"/>
  <dimension ref="A1:AD56"/>
  <sheetViews>
    <sheetView showGridLines="0" tabSelected="1" zoomScaleNormal="100" zoomScaleSheetLayoutView="80" workbookViewId="0">
      <selection activeCell="F44" sqref="F44"/>
    </sheetView>
  </sheetViews>
  <sheetFormatPr defaultRowHeight="15" x14ac:dyDescent="0.25"/>
  <cols>
    <col min="1" max="1" width="55.125" style="5" customWidth="1"/>
    <col min="2" max="2" width="13.5" style="5" customWidth="1"/>
    <col min="3" max="8" width="10.125" style="5" customWidth="1"/>
    <col min="9" max="9" width="1.875" style="5" customWidth="1"/>
    <col min="10" max="10" width="32" style="112" bestFit="1" customWidth="1"/>
    <col min="11" max="12" width="9" style="112"/>
    <col min="13" max="14" width="9" style="112" customWidth="1"/>
    <col min="15" max="30" width="9" style="112"/>
    <col min="31" max="16384" width="9" style="5"/>
  </cols>
  <sheetData>
    <row r="1" spans="1:30" ht="18.95" customHeight="1" x14ac:dyDescent="0.25">
      <c r="A1" s="178" t="s">
        <v>178</v>
      </c>
      <c r="B1" s="178"/>
      <c r="C1" s="178"/>
      <c r="D1" s="178"/>
      <c r="E1" s="178"/>
      <c r="F1" s="178"/>
      <c r="G1" s="178"/>
      <c r="H1" s="178"/>
      <c r="I1" s="3"/>
      <c r="J1" s="84" t="s">
        <v>176</v>
      </c>
    </row>
    <row r="2" spans="1:30" ht="18.95" customHeight="1" x14ac:dyDescent="0.25">
      <c r="A2" s="178"/>
      <c r="B2" s="178"/>
      <c r="C2" s="178"/>
      <c r="D2" s="178"/>
      <c r="E2" s="178"/>
      <c r="F2" s="178"/>
      <c r="G2" s="178"/>
      <c r="H2" s="178"/>
      <c r="I2" s="3"/>
      <c r="J2" s="84" t="s">
        <v>179</v>
      </c>
    </row>
    <row r="3" spans="1:30" ht="18.95" customHeight="1" x14ac:dyDescent="0.25">
      <c r="A3" s="178"/>
      <c r="B3" s="178"/>
      <c r="C3" s="178"/>
      <c r="D3" s="178"/>
      <c r="E3" s="178"/>
      <c r="F3" s="178"/>
      <c r="G3" s="178"/>
      <c r="H3" s="178"/>
      <c r="I3" s="3"/>
      <c r="J3" s="84" t="s">
        <v>172</v>
      </c>
    </row>
    <row r="4" spans="1:30" x14ac:dyDescent="0.25">
      <c r="A4" s="167"/>
      <c r="B4" s="167"/>
      <c r="C4" s="167"/>
      <c r="D4" s="167"/>
      <c r="E4" s="167"/>
      <c r="F4" s="167"/>
      <c r="G4" s="167"/>
      <c r="H4" s="167"/>
      <c r="I4" s="4"/>
      <c r="J4" s="113" t="s">
        <v>177</v>
      </c>
    </row>
    <row r="5" spans="1:30" x14ac:dyDescent="0.25">
      <c r="A5" s="167" t="s">
        <v>0</v>
      </c>
      <c r="B5" s="167"/>
      <c r="C5" s="167"/>
      <c r="D5" s="167"/>
      <c r="E5" s="167"/>
      <c r="F5" s="167"/>
      <c r="G5" s="167"/>
      <c r="H5" s="167"/>
      <c r="I5" s="4"/>
    </row>
    <row r="6" spans="1:30" ht="6" customHeight="1" x14ac:dyDescent="0.25">
      <c r="A6" s="6"/>
    </row>
    <row r="7" spans="1:30" s="40" customFormat="1" ht="30.75" customHeight="1" x14ac:dyDescent="0.2">
      <c r="A7" s="15" t="s">
        <v>114</v>
      </c>
      <c r="B7" s="170"/>
      <c r="C7" s="170"/>
      <c r="D7" s="170"/>
      <c r="E7" s="170"/>
      <c r="F7" s="170"/>
      <c r="G7" s="170"/>
      <c r="H7" s="170"/>
      <c r="J7" s="114"/>
      <c r="K7" s="114"/>
      <c r="L7" s="114"/>
      <c r="M7" s="114"/>
      <c r="N7" s="114"/>
      <c r="O7" s="114"/>
      <c r="P7" s="114"/>
      <c r="Q7" s="114"/>
      <c r="R7" s="114"/>
      <c r="S7" s="114"/>
      <c r="T7" s="114"/>
      <c r="U7" s="114"/>
      <c r="V7" s="114"/>
      <c r="W7" s="114"/>
      <c r="X7" s="114"/>
      <c r="Y7" s="114"/>
      <c r="Z7" s="114"/>
      <c r="AA7" s="114"/>
      <c r="AB7" s="114"/>
      <c r="AC7" s="114"/>
      <c r="AD7" s="114"/>
    </row>
    <row r="8" spans="1:30" ht="6" customHeight="1" x14ac:dyDescent="0.25">
      <c r="A8" s="6"/>
      <c r="B8" s="40"/>
      <c r="C8" s="40"/>
      <c r="D8" s="40"/>
      <c r="E8" s="40"/>
      <c r="F8" s="40"/>
      <c r="G8" s="40"/>
      <c r="H8" s="40"/>
    </row>
    <row r="9" spans="1:30" s="40" customFormat="1" ht="17.100000000000001" customHeight="1" x14ac:dyDescent="0.2">
      <c r="A9" s="15" t="s">
        <v>181</v>
      </c>
      <c r="B9" s="169"/>
      <c r="C9" s="169"/>
      <c r="D9" s="169"/>
      <c r="E9" s="169"/>
      <c r="F9" s="169"/>
      <c r="G9" s="169"/>
      <c r="H9" s="169"/>
      <c r="J9" s="114"/>
      <c r="K9" s="114"/>
      <c r="L9" s="114"/>
      <c r="M9" s="114"/>
      <c r="N9" s="114"/>
      <c r="O9" s="114"/>
      <c r="P9" s="114"/>
      <c r="Q9" s="114"/>
      <c r="R9" s="114"/>
      <c r="S9" s="114"/>
      <c r="T9" s="114"/>
      <c r="U9" s="114"/>
      <c r="V9" s="114"/>
      <c r="W9" s="114"/>
      <c r="X9" s="114"/>
      <c r="Y9" s="114"/>
      <c r="Z9" s="114"/>
      <c r="AA9" s="114"/>
      <c r="AB9" s="114"/>
      <c r="AC9" s="114"/>
      <c r="AD9" s="114"/>
    </row>
    <row r="10" spans="1:30" ht="6" customHeight="1" x14ac:dyDescent="0.25">
      <c r="A10" s="6"/>
      <c r="B10" s="40"/>
      <c r="C10" s="40"/>
      <c r="D10" s="40"/>
      <c r="E10" s="40"/>
      <c r="F10" s="40"/>
      <c r="G10" s="40"/>
      <c r="H10" s="40"/>
    </row>
    <row r="11" spans="1:30" s="40" customFormat="1" ht="17.100000000000001" customHeight="1" x14ac:dyDescent="0.2">
      <c r="A11" s="40" t="s">
        <v>62</v>
      </c>
      <c r="B11" s="182"/>
      <c r="C11" s="182"/>
      <c r="D11" s="182"/>
      <c r="E11" s="182"/>
      <c r="F11" s="182"/>
      <c r="G11" s="182"/>
      <c r="H11" s="182"/>
      <c r="J11" s="114"/>
      <c r="K11" s="114"/>
      <c r="L11" s="114"/>
      <c r="M11" s="114"/>
      <c r="N11" s="114"/>
      <c r="O11" s="114"/>
      <c r="P11" s="114"/>
      <c r="Q11" s="114"/>
      <c r="R11" s="114"/>
      <c r="S11" s="114"/>
      <c r="T11" s="114"/>
      <c r="U11" s="114"/>
      <c r="V11" s="114"/>
      <c r="W11" s="114"/>
      <c r="X11" s="114"/>
      <c r="Y11" s="114"/>
      <c r="Z11" s="114"/>
      <c r="AA11" s="114"/>
      <c r="AB11" s="114"/>
      <c r="AC11" s="114"/>
      <c r="AD11" s="114"/>
    </row>
    <row r="12" spans="1:30" ht="6.75" customHeight="1" x14ac:dyDescent="0.25">
      <c r="B12" s="40"/>
      <c r="C12" s="40"/>
      <c r="D12" s="40"/>
      <c r="E12" s="40"/>
      <c r="F12" s="40"/>
      <c r="G12" s="40"/>
      <c r="H12" s="40"/>
    </row>
    <row r="13" spans="1:30" s="40" customFormat="1" ht="17.100000000000001" customHeight="1" x14ac:dyDescent="0.2">
      <c r="A13" s="40" t="s">
        <v>3</v>
      </c>
      <c r="B13" s="169"/>
      <c r="C13" s="169"/>
      <c r="D13" s="169"/>
      <c r="E13" s="169"/>
      <c r="F13" s="169"/>
      <c r="G13" s="169"/>
      <c r="H13" s="169"/>
      <c r="J13" s="114"/>
      <c r="K13" s="114"/>
      <c r="L13" s="114"/>
      <c r="M13" s="114"/>
      <c r="N13" s="114"/>
      <c r="O13" s="114"/>
      <c r="P13" s="114"/>
      <c r="Q13" s="114"/>
      <c r="R13" s="114"/>
      <c r="S13" s="114"/>
      <c r="T13" s="114"/>
      <c r="U13" s="114"/>
      <c r="V13" s="114"/>
      <c r="W13" s="114"/>
      <c r="X13" s="114"/>
      <c r="Y13" s="114"/>
      <c r="Z13" s="114"/>
      <c r="AA13" s="114"/>
      <c r="AB13" s="114"/>
      <c r="AC13" s="114"/>
      <c r="AD13" s="114"/>
    </row>
    <row r="14" spans="1:30" ht="6.75" customHeight="1" x14ac:dyDescent="0.25">
      <c r="B14" s="40"/>
      <c r="C14" s="40"/>
      <c r="D14" s="40"/>
      <c r="E14" s="40"/>
      <c r="F14" s="40"/>
      <c r="G14" s="40"/>
      <c r="H14" s="40"/>
    </row>
    <row r="15" spans="1:30" s="40" customFormat="1" ht="17.100000000000001" customHeight="1" x14ac:dyDescent="0.2">
      <c r="A15" s="40" t="s">
        <v>111</v>
      </c>
      <c r="B15" s="169"/>
      <c r="C15" s="169"/>
      <c r="D15" s="169"/>
      <c r="E15" s="169"/>
      <c r="F15" s="169"/>
      <c r="G15" s="169"/>
      <c r="H15" s="169"/>
      <c r="J15" s="114"/>
      <c r="K15" s="114"/>
      <c r="L15" s="114"/>
      <c r="M15" s="114"/>
      <c r="N15" s="114"/>
      <c r="O15" s="114"/>
      <c r="P15" s="114"/>
      <c r="Q15" s="114"/>
      <c r="R15" s="114"/>
      <c r="S15" s="114"/>
      <c r="T15" s="114"/>
      <c r="U15" s="114"/>
      <c r="V15" s="114"/>
      <c r="W15" s="114"/>
      <c r="X15" s="114"/>
      <c r="Y15" s="114"/>
      <c r="Z15" s="114"/>
      <c r="AA15" s="114"/>
      <c r="AB15" s="114"/>
      <c r="AC15" s="114"/>
      <c r="AD15" s="114"/>
    </row>
    <row r="16" spans="1:30" ht="6.75" customHeight="1" x14ac:dyDescent="0.25">
      <c r="B16" s="40"/>
      <c r="C16" s="40"/>
      <c r="D16" s="40"/>
      <c r="E16" s="40"/>
      <c r="F16" s="40"/>
      <c r="G16" s="40"/>
      <c r="H16" s="40"/>
    </row>
    <row r="17" spans="1:30" s="40" customFormat="1" ht="17.100000000000001" customHeight="1" x14ac:dyDescent="0.2">
      <c r="A17" s="40" t="s">
        <v>5</v>
      </c>
      <c r="B17" s="169"/>
      <c r="C17" s="169"/>
      <c r="D17" s="169"/>
      <c r="E17" s="169"/>
      <c r="F17" s="169"/>
      <c r="G17" s="169"/>
      <c r="H17" s="169"/>
      <c r="J17" s="114"/>
      <c r="K17" s="114"/>
      <c r="L17" s="114"/>
      <c r="M17" s="114"/>
      <c r="N17" s="114"/>
      <c r="O17" s="114"/>
      <c r="P17" s="114"/>
      <c r="Q17" s="114"/>
      <c r="R17" s="114"/>
      <c r="S17" s="114"/>
      <c r="T17" s="114"/>
      <c r="U17" s="114"/>
      <c r="V17" s="114"/>
      <c r="W17" s="114"/>
      <c r="X17" s="114"/>
      <c r="Y17" s="114"/>
      <c r="Z17" s="114"/>
      <c r="AA17" s="114"/>
      <c r="AB17" s="114"/>
      <c r="AC17" s="114"/>
      <c r="AD17" s="114"/>
    </row>
    <row r="18" spans="1:30" ht="6.75" customHeight="1" x14ac:dyDescent="0.25">
      <c r="A18" s="6"/>
      <c r="B18" s="40"/>
      <c r="C18" s="40"/>
      <c r="D18" s="40"/>
      <c r="E18" s="40"/>
      <c r="F18" s="40"/>
      <c r="G18" s="40"/>
      <c r="H18" s="40"/>
    </row>
    <row r="19" spans="1:30" s="40" customFormat="1" ht="17.100000000000001" customHeight="1" x14ac:dyDescent="0.2">
      <c r="A19" s="15" t="s">
        <v>113</v>
      </c>
      <c r="B19" s="180">
        <v>45839</v>
      </c>
      <c r="C19" s="180"/>
      <c r="D19" s="180"/>
      <c r="E19" s="180"/>
      <c r="F19" s="180"/>
      <c r="G19" s="180"/>
      <c r="H19" s="180"/>
      <c r="J19" s="114"/>
      <c r="K19" s="114"/>
      <c r="L19" s="114"/>
      <c r="M19" s="114"/>
      <c r="N19" s="114"/>
      <c r="O19" s="114"/>
      <c r="P19" s="114"/>
      <c r="Q19" s="114"/>
      <c r="R19" s="114"/>
      <c r="S19" s="114"/>
      <c r="T19" s="114"/>
      <c r="U19" s="114"/>
      <c r="V19" s="114"/>
      <c r="W19" s="114"/>
      <c r="X19" s="114"/>
      <c r="Y19" s="114"/>
      <c r="Z19" s="114"/>
      <c r="AA19" s="114"/>
      <c r="AB19" s="114"/>
      <c r="AC19" s="114"/>
      <c r="AD19" s="114"/>
    </row>
    <row r="20" spans="1:30" x14ac:dyDescent="0.25">
      <c r="A20" s="6"/>
    </row>
    <row r="21" spans="1:30" x14ac:dyDescent="0.25">
      <c r="A21" s="167" t="s">
        <v>61</v>
      </c>
      <c r="B21" s="167"/>
      <c r="C21" s="167"/>
      <c r="D21" s="167"/>
      <c r="E21" s="167"/>
      <c r="F21" s="167"/>
      <c r="G21" s="167"/>
      <c r="H21" s="167"/>
    </row>
    <row r="22" spans="1:30" ht="5.25" customHeight="1" x14ac:dyDescent="0.25">
      <c r="A22" s="7"/>
      <c r="B22" s="8"/>
      <c r="C22" s="8"/>
      <c r="D22" s="8"/>
      <c r="E22" s="8"/>
      <c r="F22" s="8"/>
      <c r="G22" s="8"/>
      <c r="H22" s="8"/>
    </row>
    <row r="23" spans="1:30" s="40" customFormat="1" ht="17.100000000000001" customHeight="1" x14ac:dyDescent="0.2">
      <c r="A23" s="15" t="s">
        <v>85</v>
      </c>
      <c r="B23" s="182"/>
      <c r="C23" s="182"/>
      <c r="D23" s="182"/>
      <c r="E23" s="182"/>
      <c r="F23" s="182"/>
      <c r="G23" s="182"/>
      <c r="H23" s="182"/>
      <c r="J23" s="114"/>
      <c r="K23" s="114"/>
      <c r="L23" s="114"/>
      <c r="M23" s="114"/>
      <c r="N23" s="114"/>
      <c r="O23" s="114"/>
      <c r="P23" s="114"/>
      <c r="Q23" s="114"/>
      <c r="R23" s="114"/>
      <c r="S23" s="114"/>
      <c r="T23" s="114"/>
      <c r="U23" s="114"/>
      <c r="V23" s="114"/>
      <c r="W23" s="114"/>
      <c r="X23" s="114"/>
      <c r="Y23" s="114"/>
      <c r="Z23" s="114"/>
      <c r="AA23" s="114"/>
      <c r="AB23" s="114"/>
      <c r="AC23" s="114"/>
      <c r="AD23" s="114"/>
    </row>
    <row r="24" spans="1:30" ht="6.75" customHeight="1" x14ac:dyDescent="0.25">
      <c r="A24" s="6"/>
      <c r="B24" s="40"/>
      <c r="C24" s="40"/>
      <c r="D24" s="40"/>
      <c r="E24" s="40"/>
      <c r="F24" s="40"/>
      <c r="G24" s="40"/>
      <c r="H24" s="40"/>
    </row>
    <row r="25" spans="1:30" s="40" customFormat="1" ht="17.100000000000001" customHeight="1" x14ac:dyDescent="0.2">
      <c r="A25" s="15" t="s">
        <v>118</v>
      </c>
      <c r="B25" s="169"/>
      <c r="C25" s="169"/>
      <c r="D25" s="169"/>
      <c r="E25" s="169"/>
      <c r="F25" s="169"/>
      <c r="G25" s="169"/>
      <c r="H25" s="169"/>
      <c r="J25" s="114"/>
      <c r="K25" s="114"/>
      <c r="L25" s="114"/>
      <c r="M25" s="114"/>
      <c r="N25" s="114"/>
      <c r="O25" s="114"/>
      <c r="P25" s="114"/>
      <c r="Q25" s="114"/>
      <c r="R25" s="114"/>
      <c r="S25" s="114"/>
      <c r="T25" s="114"/>
      <c r="U25" s="114"/>
      <c r="V25" s="114"/>
      <c r="W25" s="114"/>
      <c r="X25" s="114"/>
      <c r="Y25" s="114"/>
      <c r="Z25" s="114"/>
      <c r="AA25" s="114"/>
      <c r="AB25" s="114"/>
      <c r="AC25" s="114"/>
      <c r="AD25" s="114"/>
    </row>
    <row r="26" spans="1:30" ht="6.75" customHeight="1" x14ac:dyDescent="0.25">
      <c r="A26" s="6"/>
      <c r="B26" s="40"/>
      <c r="C26" s="40"/>
      <c r="D26" s="40"/>
      <c r="E26" s="40"/>
      <c r="F26" s="40"/>
      <c r="G26" s="40"/>
      <c r="H26" s="40"/>
    </row>
    <row r="27" spans="1:30" s="40" customFormat="1" ht="17.100000000000001" customHeight="1" x14ac:dyDescent="0.2">
      <c r="A27" s="15" t="s">
        <v>104</v>
      </c>
      <c r="B27" s="181"/>
      <c r="C27" s="181"/>
      <c r="D27" s="181"/>
      <c r="E27" s="181"/>
      <c r="F27" s="181"/>
      <c r="G27" s="181"/>
      <c r="H27" s="181"/>
      <c r="J27" s="114"/>
      <c r="K27" s="114"/>
      <c r="L27" s="114"/>
      <c r="M27" s="114"/>
      <c r="N27" s="114"/>
      <c r="O27" s="114"/>
      <c r="P27" s="114"/>
      <c r="Q27" s="114"/>
      <c r="R27" s="114"/>
      <c r="S27" s="114"/>
      <c r="T27" s="114"/>
      <c r="U27" s="114"/>
      <c r="V27" s="114"/>
      <c r="W27" s="114"/>
      <c r="X27" s="114"/>
      <c r="Y27" s="114"/>
      <c r="Z27" s="114"/>
      <c r="AA27" s="114"/>
      <c r="AB27" s="114"/>
      <c r="AC27" s="114"/>
      <c r="AD27" s="114"/>
    </row>
    <row r="28" spans="1:30" ht="7.5" customHeight="1" x14ac:dyDescent="0.25">
      <c r="A28" s="6"/>
      <c r="B28" s="40"/>
      <c r="C28" s="40"/>
      <c r="D28" s="40"/>
      <c r="E28" s="40"/>
      <c r="F28" s="40"/>
      <c r="G28" s="40"/>
      <c r="H28" s="40"/>
    </row>
    <row r="29" spans="1:30" s="40" customFormat="1" ht="17.100000000000001" customHeight="1" x14ac:dyDescent="0.2">
      <c r="A29" s="15" t="s">
        <v>180</v>
      </c>
      <c r="B29" s="169"/>
      <c r="C29" s="169"/>
      <c r="D29" s="169"/>
      <c r="E29" s="169"/>
      <c r="F29" s="169"/>
      <c r="G29" s="169"/>
      <c r="H29" s="169"/>
      <c r="J29" s="114"/>
      <c r="K29" s="114"/>
      <c r="L29" s="114"/>
      <c r="M29" s="114"/>
      <c r="N29" s="114"/>
      <c r="O29" s="114"/>
      <c r="P29" s="114"/>
      <c r="Q29" s="114"/>
      <c r="R29" s="114"/>
      <c r="S29" s="114"/>
      <c r="T29" s="114"/>
      <c r="U29" s="114"/>
      <c r="V29" s="114"/>
      <c r="W29" s="114"/>
      <c r="X29" s="114"/>
      <c r="Y29" s="114"/>
      <c r="Z29" s="114"/>
      <c r="AA29" s="114"/>
      <c r="AB29" s="114"/>
      <c r="AC29" s="114"/>
      <c r="AD29" s="114"/>
    </row>
    <row r="30" spans="1:30" ht="7.5" customHeight="1" x14ac:dyDescent="0.25">
      <c r="A30" s="6"/>
      <c r="B30" s="40"/>
      <c r="C30" s="40"/>
      <c r="D30" s="40"/>
      <c r="E30" s="40"/>
      <c r="F30" s="40"/>
      <c r="G30" s="40"/>
      <c r="H30" s="40"/>
    </row>
    <row r="31" spans="1:30" ht="16.5" customHeight="1" x14ac:dyDescent="0.25">
      <c r="A31" s="6" t="s">
        <v>174</v>
      </c>
      <c r="B31" s="177"/>
      <c r="C31" s="177"/>
      <c r="D31" s="177"/>
      <c r="E31" s="165"/>
      <c r="F31" s="165"/>
      <c r="G31" s="165"/>
      <c r="H31" s="165"/>
    </row>
    <row r="32" spans="1:30" ht="7.5" customHeight="1" x14ac:dyDescent="0.25">
      <c r="A32" s="6"/>
      <c r="B32" s="40"/>
      <c r="C32" s="40"/>
      <c r="D32" s="40"/>
      <c r="E32" s="40"/>
      <c r="F32" s="40"/>
      <c r="G32" s="40"/>
      <c r="H32" s="40"/>
    </row>
    <row r="33" spans="1:30" s="40" customFormat="1" ht="17.100000000000001" customHeight="1" x14ac:dyDescent="0.2">
      <c r="A33" s="15" t="s">
        <v>112</v>
      </c>
      <c r="B33" s="180">
        <v>45658</v>
      </c>
      <c r="C33" s="180"/>
      <c r="D33" s="180"/>
      <c r="E33" s="180"/>
      <c r="F33" s="180"/>
      <c r="G33" s="180"/>
      <c r="H33" s="180"/>
      <c r="J33" s="114"/>
      <c r="K33" s="114"/>
      <c r="L33" s="114"/>
      <c r="M33" s="114"/>
      <c r="N33" s="114"/>
      <c r="O33" s="114"/>
      <c r="P33" s="114"/>
      <c r="Q33" s="114"/>
      <c r="R33" s="114"/>
      <c r="S33" s="114"/>
      <c r="T33" s="114"/>
      <c r="U33" s="114"/>
      <c r="V33" s="114"/>
      <c r="W33" s="114"/>
      <c r="X33" s="114"/>
      <c r="Y33" s="114"/>
      <c r="Z33" s="114"/>
      <c r="AA33" s="114"/>
      <c r="AB33" s="114"/>
      <c r="AC33" s="114"/>
      <c r="AD33" s="114"/>
    </row>
    <row r="34" spans="1:30" ht="8.25" customHeight="1" x14ac:dyDescent="0.25">
      <c r="A34" s="6"/>
      <c r="B34" s="183"/>
      <c r="C34" s="183"/>
      <c r="D34" s="183"/>
      <c r="E34" s="183"/>
      <c r="F34" s="183"/>
      <c r="G34" s="183"/>
      <c r="H34" s="183"/>
    </row>
    <row r="35" spans="1:30" s="40" customFormat="1" ht="17.100000000000001" customHeight="1" x14ac:dyDescent="0.2">
      <c r="A35" s="15" t="s">
        <v>98</v>
      </c>
      <c r="B35" s="179" t="s">
        <v>91</v>
      </c>
      <c r="C35" s="179"/>
      <c r="D35" s="179"/>
      <c r="E35" s="179"/>
      <c r="F35" s="179"/>
      <c r="G35" s="179"/>
      <c r="H35" s="179"/>
      <c r="J35" s="114"/>
      <c r="K35" s="114"/>
      <c r="L35" s="114"/>
      <c r="M35" s="114"/>
      <c r="N35" s="114"/>
      <c r="O35" s="114"/>
      <c r="P35" s="114"/>
      <c r="Q35" s="114"/>
      <c r="R35" s="114"/>
      <c r="S35" s="114"/>
      <c r="T35" s="114"/>
      <c r="U35" s="114"/>
      <c r="V35" s="114"/>
      <c r="W35" s="114"/>
      <c r="X35" s="114"/>
      <c r="Y35" s="114"/>
      <c r="Z35" s="114"/>
      <c r="AA35" s="114"/>
      <c r="AB35" s="114"/>
      <c r="AC35" s="114"/>
      <c r="AD35" s="114"/>
    </row>
    <row r="36" spans="1:30" ht="8.25" customHeight="1" x14ac:dyDescent="0.25">
      <c r="A36" s="6"/>
      <c r="B36" s="40"/>
      <c r="C36" s="40"/>
      <c r="D36" s="40"/>
      <c r="E36" s="40"/>
      <c r="F36" s="40"/>
      <c r="G36" s="40"/>
      <c r="H36" s="40"/>
    </row>
    <row r="37" spans="1:30" s="40" customFormat="1" ht="17.100000000000001" customHeight="1" x14ac:dyDescent="0.2">
      <c r="A37" s="15" t="s">
        <v>146</v>
      </c>
      <c r="B37" s="169" t="s">
        <v>32</v>
      </c>
      <c r="C37" s="169"/>
      <c r="D37" s="169"/>
      <c r="E37" s="169"/>
      <c r="F37" s="169"/>
      <c r="G37" s="169"/>
      <c r="H37" s="169"/>
      <c r="J37" s="114"/>
      <c r="K37" s="114"/>
      <c r="L37" s="114"/>
      <c r="M37" s="114"/>
      <c r="N37" s="114"/>
      <c r="O37" s="114"/>
      <c r="P37" s="114"/>
      <c r="Q37" s="114"/>
      <c r="R37" s="114"/>
      <c r="S37" s="114"/>
      <c r="T37" s="114"/>
      <c r="U37" s="114"/>
      <c r="V37" s="114"/>
      <c r="W37" s="114"/>
      <c r="X37" s="114"/>
      <c r="Y37" s="114"/>
      <c r="Z37" s="114"/>
      <c r="AA37" s="114"/>
      <c r="AB37" s="114"/>
      <c r="AC37" s="114"/>
      <c r="AD37" s="114"/>
    </row>
    <row r="38" spans="1:30" x14ac:dyDescent="0.25">
      <c r="A38" s="7"/>
    </row>
    <row r="39" spans="1:30" ht="9.75" customHeight="1" x14ac:dyDescent="0.25">
      <c r="A39" s="6"/>
      <c r="B39" s="6"/>
      <c r="C39" s="6"/>
      <c r="D39" s="6"/>
      <c r="E39" s="6"/>
      <c r="F39" s="6"/>
      <c r="G39" s="6"/>
      <c r="H39" s="6"/>
    </row>
    <row r="40" spans="1:30" ht="14.25" customHeight="1" x14ac:dyDescent="0.25">
      <c r="A40" s="172" t="s">
        <v>7</v>
      </c>
      <c r="B40" s="172"/>
      <c r="C40" s="172"/>
      <c r="D40" s="172"/>
      <c r="E40" s="172"/>
      <c r="F40" s="172"/>
      <c r="G40" s="172"/>
      <c r="H40" s="173"/>
    </row>
    <row r="41" spans="1:30" ht="14.25" customHeight="1" x14ac:dyDescent="0.25">
      <c r="A41" s="172"/>
      <c r="B41" s="172"/>
      <c r="C41" s="172"/>
      <c r="D41" s="172"/>
      <c r="E41" s="172"/>
      <c r="F41" s="172"/>
      <c r="G41" s="172"/>
      <c r="H41" s="173"/>
    </row>
    <row r="42" spans="1:30" ht="51.75" customHeight="1" x14ac:dyDescent="0.25">
      <c r="A42" s="174" t="s">
        <v>175</v>
      </c>
      <c r="B42" s="175"/>
      <c r="C42" s="175"/>
      <c r="D42" s="175"/>
      <c r="E42" s="175"/>
      <c r="F42" s="175"/>
      <c r="G42" s="175"/>
      <c r="H42" s="176"/>
    </row>
    <row r="43" spans="1:30" ht="15.75" x14ac:dyDescent="0.25">
      <c r="A43" s="126" t="s">
        <v>128</v>
      </c>
      <c r="B43" s="127"/>
      <c r="C43" s="127"/>
      <c r="D43" s="127"/>
      <c r="E43" s="127"/>
      <c r="F43" s="127"/>
      <c r="G43" s="127"/>
      <c r="H43" s="128" t="s">
        <v>31</v>
      </c>
    </row>
    <row r="44" spans="1:30" ht="21" x14ac:dyDescent="0.25">
      <c r="A44" s="11" t="s">
        <v>128</v>
      </c>
      <c r="B44" s="13">
        <v>1</v>
      </c>
      <c r="C44" s="13">
        <v>2</v>
      </c>
      <c r="D44" s="13">
        <v>3</v>
      </c>
      <c r="E44" s="13">
        <v>4</v>
      </c>
      <c r="F44" s="13">
        <v>5</v>
      </c>
      <c r="G44" s="13" t="s">
        <v>12</v>
      </c>
      <c r="H44" s="123">
        <v>3</v>
      </c>
      <c r="I44" s="10"/>
      <c r="J44" s="115"/>
    </row>
    <row r="45" spans="1:30" ht="80.099999999999994" customHeight="1" x14ac:dyDescent="0.25">
      <c r="A45" s="9" t="s">
        <v>15</v>
      </c>
      <c r="B45" s="168"/>
      <c r="C45" s="168"/>
      <c r="D45" s="168"/>
      <c r="E45" s="168"/>
      <c r="F45" s="168"/>
      <c r="G45" s="168"/>
      <c r="H45" s="168"/>
    </row>
    <row r="46" spans="1:30" ht="23.25" customHeight="1" x14ac:dyDescent="0.25">
      <c r="A46" s="14" t="s">
        <v>129</v>
      </c>
      <c r="B46" s="13">
        <v>1</v>
      </c>
      <c r="C46" s="13">
        <v>2</v>
      </c>
      <c r="D46" s="13">
        <v>3</v>
      </c>
      <c r="E46" s="13">
        <v>4</v>
      </c>
      <c r="F46" s="13">
        <v>5</v>
      </c>
      <c r="G46" s="12" t="s">
        <v>12</v>
      </c>
      <c r="H46" s="123">
        <v>3</v>
      </c>
    </row>
    <row r="47" spans="1:30" ht="80.099999999999994" customHeight="1" x14ac:dyDescent="0.25">
      <c r="A47" s="9" t="s">
        <v>15</v>
      </c>
      <c r="B47" s="168"/>
      <c r="C47" s="168"/>
      <c r="D47" s="168"/>
      <c r="E47" s="168"/>
      <c r="F47" s="168"/>
      <c r="G47" s="168"/>
      <c r="H47" s="168"/>
    </row>
    <row r="48" spans="1:30" ht="21" customHeight="1" x14ac:dyDescent="0.25">
      <c r="A48" s="14" t="s">
        <v>133</v>
      </c>
      <c r="B48" s="13">
        <v>1</v>
      </c>
      <c r="C48" s="13">
        <v>2</v>
      </c>
      <c r="D48" s="13">
        <v>3</v>
      </c>
      <c r="E48" s="13">
        <v>4</v>
      </c>
      <c r="F48" s="13">
        <v>5</v>
      </c>
      <c r="G48" s="12" t="s">
        <v>12</v>
      </c>
      <c r="H48" s="123">
        <v>3</v>
      </c>
    </row>
    <row r="49" spans="1:8" ht="80.099999999999994" customHeight="1" x14ac:dyDescent="0.25">
      <c r="A49" s="9" t="s">
        <v>15</v>
      </c>
      <c r="B49" s="168"/>
      <c r="C49" s="168"/>
      <c r="D49" s="168"/>
      <c r="E49" s="168"/>
      <c r="F49" s="168"/>
      <c r="G49" s="168"/>
      <c r="H49" s="168"/>
    </row>
    <row r="50" spans="1:8" ht="22.7" customHeight="1" x14ac:dyDescent="0.25">
      <c r="A50" s="14" t="s">
        <v>130</v>
      </c>
      <c r="B50" s="13">
        <v>1</v>
      </c>
      <c r="C50" s="13">
        <v>2</v>
      </c>
      <c r="D50" s="13">
        <v>3</v>
      </c>
      <c r="E50" s="13">
        <v>4</v>
      </c>
      <c r="F50" s="13">
        <v>5</v>
      </c>
      <c r="G50" s="12" t="s">
        <v>12</v>
      </c>
      <c r="H50" s="123">
        <v>3</v>
      </c>
    </row>
    <row r="51" spans="1:8" ht="80.099999999999994" customHeight="1" x14ac:dyDescent="0.25">
      <c r="A51" s="9" t="s">
        <v>15</v>
      </c>
      <c r="B51" s="168"/>
      <c r="C51" s="168"/>
      <c r="D51" s="168"/>
      <c r="E51" s="168"/>
      <c r="F51" s="168"/>
      <c r="G51" s="168"/>
      <c r="H51" s="168"/>
    </row>
    <row r="52" spans="1:8" ht="21" x14ac:dyDescent="0.25">
      <c r="A52" s="14" t="s">
        <v>134</v>
      </c>
      <c r="B52" s="13">
        <v>1</v>
      </c>
      <c r="C52" s="13">
        <v>2</v>
      </c>
      <c r="D52" s="13">
        <v>3</v>
      </c>
      <c r="E52" s="13">
        <v>4</v>
      </c>
      <c r="F52" s="13">
        <v>5</v>
      </c>
      <c r="G52" s="12" t="s">
        <v>12</v>
      </c>
      <c r="H52" s="123">
        <v>3</v>
      </c>
    </row>
    <row r="53" spans="1:8" ht="80.099999999999994" customHeight="1" x14ac:dyDescent="0.25">
      <c r="A53" s="9" t="s">
        <v>15</v>
      </c>
      <c r="B53" s="168"/>
      <c r="C53" s="168"/>
      <c r="D53" s="168"/>
      <c r="E53" s="168"/>
      <c r="F53" s="168"/>
      <c r="G53" s="168"/>
      <c r="H53" s="168"/>
    </row>
    <row r="54" spans="1:8" ht="21" customHeight="1" x14ac:dyDescent="0.25">
      <c r="A54" s="14" t="s">
        <v>131</v>
      </c>
      <c r="B54" s="13">
        <v>1</v>
      </c>
      <c r="C54" s="13">
        <v>2</v>
      </c>
      <c r="D54" s="13">
        <v>3</v>
      </c>
      <c r="E54" s="13">
        <v>4</v>
      </c>
      <c r="F54" s="13">
        <v>5</v>
      </c>
      <c r="G54" s="12" t="s">
        <v>12</v>
      </c>
      <c r="H54" s="123">
        <v>3</v>
      </c>
    </row>
    <row r="55" spans="1:8" ht="80.099999999999994" customHeight="1" x14ac:dyDescent="0.25">
      <c r="A55" s="9" t="s">
        <v>15</v>
      </c>
      <c r="B55" s="171"/>
      <c r="C55" s="171"/>
      <c r="D55" s="171"/>
      <c r="E55" s="171"/>
      <c r="F55" s="171"/>
      <c r="G55" s="171"/>
      <c r="H55" s="171"/>
    </row>
    <row r="56" spans="1:8" ht="11.25" customHeight="1" x14ac:dyDescent="0.25"/>
  </sheetData>
  <sheetProtection formatCells="0" formatColumns="0" formatRows="0" selectLockedCells="1"/>
  <mergeCells count="28">
    <mergeCell ref="B34:H34"/>
    <mergeCell ref="A4:H4"/>
    <mergeCell ref="B19:H19"/>
    <mergeCell ref="B17:H17"/>
    <mergeCell ref="B15:H15"/>
    <mergeCell ref="B13:H13"/>
    <mergeCell ref="B11:H11"/>
    <mergeCell ref="A21:H21"/>
    <mergeCell ref="A42:H42"/>
    <mergeCell ref="B31:D31"/>
    <mergeCell ref="A1:H3"/>
    <mergeCell ref="B37:H37"/>
    <mergeCell ref="B35:H35"/>
    <mergeCell ref="B33:H33"/>
    <mergeCell ref="B29:H29"/>
    <mergeCell ref="B27:H27"/>
    <mergeCell ref="B25:H25"/>
    <mergeCell ref="B23:H23"/>
    <mergeCell ref="A5:H5"/>
    <mergeCell ref="B53:H53"/>
    <mergeCell ref="B9:H9"/>
    <mergeCell ref="B7:H7"/>
    <mergeCell ref="B55:H55"/>
    <mergeCell ref="B47:H47"/>
    <mergeCell ref="B49:H49"/>
    <mergeCell ref="B51:H51"/>
    <mergeCell ref="A40:H41"/>
    <mergeCell ref="B45:H45"/>
  </mergeCells>
  <dataValidations xWindow="1155" yWindow="699" count="8">
    <dataValidation allowBlank="1" showInputMessage="1" showErrorMessage="1" promptTitle="Project or Work Order Name" prompt="Input enough detail to identify where the works are being undertaken and what the works are.  DO NOT just write 'routine maintenance'." sqref="B7:H7" xr:uid="{D96CC92C-32E2-48A0-9374-F9A95D6E9BAB}"/>
    <dataValidation allowBlank="1" showInputMessage="1" showErrorMessage="1" promptTitle="Project or Work Order Number" prompt="Enter the project number (if in PACMan) or work order number (if in Mainsaver).  DO NOT enter the tender number." sqref="B9:H9" xr:uid="{AB2C0DD5-8891-4EA8-BDC8-386E9C924B51}"/>
    <dataValidation allowBlank="1" showInputMessage="1" showErrorMessage="1" promptTitle="Contract or Purchase Order Numbe" prompt="Enter the contract number (if in PACMan) or purchase order number (if in Mainsaver).  DO NOT enter the tender number." sqref="B29:H29" xr:uid="{6BD0C47D-9F4B-4CE1-B8DA-2076DAA6FE7C}"/>
    <dataValidation allowBlank="1" showInputMessage="1" showErrorMessage="1" promptTitle="Contract or Purchase Order Name" prompt="If insufficent detail has been input into the Project/Work Order Name field, add futher detail here." sqref="B27:H27" xr:uid="{E817FAAC-A5C5-44E8-9728-D07E5F4E5B0D}"/>
    <dataValidation allowBlank="1" showInputMessage="1" showErrorMessage="1" promptTitle="Engagement Method" prompt="Input how the contractor was engaged, for example - LVMP or SA12 quotes, direct engagement or open tender._x000a_" sqref="B25:H25" xr:uid="{816F27B9-3485-470E-AB4B-7C081096AAA4}"/>
    <dataValidation type="date" allowBlank="1" showInputMessage="1" showErrorMessage="1" sqref="B19:H19 B33:H33" xr:uid="{D29371D2-0C48-4A41-B146-DC3BA4AC2FE2}">
      <formula1>36526</formula1>
      <formula2>54789</formula2>
    </dataValidation>
    <dataValidation type="whole" allowBlank="1" showInputMessage="1" showErrorMessage="1" sqref="E31:H31" xr:uid="{D446737E-222D-4045-918F-83E3C0433383}">
      <formula1>1000</formula1>
      <formula2>10000000</formula2>
    </dataValidation>
    <dataValidation type="whole" allowBlank="1" showInputMessage="1" showErrorMessage="1" sqref="B31:D31" xr:uid="{196C8883-BDC3-42B1-B9A8-F17CD156C211}">
      <formula1>1</formula1>
      <formula2>10000000</formula2>
    </dataValidation>
  </dataValidations>
  <pageMargins left="0.62992125984251968" right="0.43307086614173229" top="0.35433070866141736" bottom="0.35433070866141736" header="0.31496062992125984" footer="0.31496062992125984"/>
  <pageSetup paperSize="9" scale="62" orientation="portrait" r:id="rId1"/>
  <headerFooter>
    <oddHeader>&amp;C&amp;"Calibri"&amp;12&amp;KFF0000 OFFICIAL&amp;1#_x000D_</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5A48F-F908-4CF1-966A-91AFDA564143}">
  <sheetPr codeName="Sheet1"/>
  <dimension ref="A1:L108"/>
  <sheetViews>
    <sheetView showGridLines="0" zoomScaleNormal="100" zoomScaleSheetLayoutView="100" workbookViewId="0">
      <selection activeCell="A60" sqref="A60:I64"/>
    </sheetView>
  </sheetViews>
  <sheetFormatPr defaultRowHeight="15" x14ac:dyDescent="0.25"/>
  <cols>
    <col min="1" max="1" width="38.5" style="5" customWidth="1"/>
    <col min="2" max="2" width="12.5" style="8" customWidth="1"/>
    <col min="3" max="3" width="11.5" style="5" customWidth="1"/>
    <col min="4" max="9" width="10.5" style="5" customWidth="1"/>
    <col min="10" max="10" width="1.125" style="5" customWidth="1"/>
    <col min="11" max="16384" width="9" style="5"/>
  </cols>
  <sheetData>
    <row r="1" spans="1:9" ht="18.95" customHeight="1" x14ac:dyDescent="0.25">
      <c r="A1" s="185" t="s">
        <v>182</v>
      </c>
      <c r="B1" s="185"/>
      <c r="C1" s="185"/>
      <c r="D1" s="185"/>
      <c r="E1" s="185"/>
      <c r="F1" s="185"/>
      <c r="G1" s="185"/>
      <c r="H1" s="185"/>
      <c r="I1" s="185"/>
    </row>
    <row r="2" spans="1:9" ht="18.95" customHeight="1" x14ac:dyDescent="0.25">
      <c r="A2" s="186"/>
      <c r="B2" s="186"/>
      <c r="C2" s="186"/>
      <c r="D2" s="186"/>
      <c r="E2" s="186"/>
      <c r="F2" s="186"/>
      <c r="G2" s="186"/>
      <c r="H2" s="186"/>
      <c r="I2" s="186"/>
    </row>
    <row r="3" spans="1:9" ht="18.95" customHeight="1" thickBot="1" x14ac:dyDescent="0.3">
      <c r="A3" s="187"/>
      <c r="B3" s="187"/>
      <c r="C3" s="187"/>
      <c r="D3" s="187"/>
      <c r="E3" s="187"/>
      <c r="F3" s="187"/>
      <c r="G3" s="187"/>
      <c r="H3" s="187"/>
      <c r="I3" s="187"/>
    </row>
    <row r="4" spans="1:9" ht="20.100000000000001" customHeight="1" x14ac:dyDescent="0.25">
      <c r="A4" s="16" t="s">
        <v>0</v>
      </c>
    </row>
    <row r="5" spans="1:9" ht="5.25" customHeight="1" x14ac:dyDescent="0.25"/>
    <row r="6" spans="1:9" s="40" customFormat="1" ht="17.100000000000001" customHeight="1" x14ac:dyDescent="0.2">
      <c r="A6" s="15" t="s">
        <v>103</v>
      </c>
      <c r="B6" s="209">
        <f>'Contract Info and Criteria'!B7</f>
        <v>0</v>
      </c>
      <c r="C6" s="210"/>
      <c r="D6" s="210"/>
      <c r="E6" s="210"/>
      <c r="F6" s="210"/>
      <c r="G6" s="210"/>
      <c r="H6" s="210"/>
      <c r="I6" s="211"/>
    </row>
    <row r="7" spans="1:9" s="40" customFormat="1" ht="5.25" customHeight="1" x14ac:dyDescent="0.2">
      <c r="B7" s="41"/>
    </row>
    <row r="8" spans="1:9" s="40" customFormat="1" ht="17.100000000000001" customHeight="1" x14ac:dyDescent="0.2">
      <c r="A8" s="15" t="s">
        <v>67</v>
      </c>
      <c r="B8" s="209">
        <f>'Contract Info and Criteria'!B9</f>
        <v>0</v>
      </c>
      <c r="C8" s="210"/>
      <c r="D8" s="210"/>
      <c r="E8" s="210"/>
      <c r="F8" s="210"/>
      <c r="G8" s="210"/>
      <c r="H8" s="210"/>
      <c r="I8" s="211"/>
    </row>
    <row r="9" spans="1:9" s="40" customFormat="1" ht="4.7" customHeight="1" x14ac:dyDescent="0.2">
      <c r="A9" s="15"/>
      <c r="B9" s="41"/>
    </row>
    <row r="10" spans="1:9" s="40" customFormat="1" ht="17.100000000000001" customHeight="1" x14ac:dyDescent="0.2">
      <c r="A10" s="15" t="s">
        <v>86</v>
      </c>
      <c r="B10" s="209">
        <f>'Contract Info and Criteria'!B25</f>
        <v>0</v>
      </c>
      <c r="C10" s="210"/>
      <c r="D10" s="210"/>
      <c r="E10" s="210"/>
      <c r="F10" s="210"/>
      <c r="G10" s="210"/>
      <c r="H10" s="210"/>
      <c r="I10" s="211"/>
    </row>
    <row r="11" spans="1:9" s="40" customFormat="1" ht="5.25" customHeight="1" x14ac:dyDescent="0.2">
      <c r="B11" s="41"/>
    </row>
    <row r="12" spans="1:9" s="40" customFormat="1" ht="17.100000000000001" customHeight="1" x14ac:dyDescent="0.2">
      <c r="A12" s="40" t="s">
        <v>2</v>
      </c>
      <c r="B12" s="204">
        <f>+'Contract Info and Criteria'!B11:H11</f>
        <v>0</v>
      </c>
      <c r="C12" s="205"/>
      <c r="D12" s="205"/>
      <c r="E12" s="205"/>
      <c r="F12" s="205"/>
      <c r="G12" s="205"/>
      <c r="H12" s="205"/>
      <c r="I12" s="206"/>
    </row>
    <row r="13" spans="1:9" s="40" customFormat="1" ht="5.25" customHeight="1" x14ac:dyDescent="0.2">
      <c r="B13" s="41"/>
    </row>
    <row r="14" spans="1:9" s="40" customFormat="1" ht="17.100000000000001" customHeight="1" x14ac:dyDescent="0.2">
      <c r="A14" s="40" t="s">
        <v>3</v>
      </c>
      <c r="B14" s="209">
        <f>+'Contract Info and Criteria'!B13:H13</f>
        <v>0</v>
      </c>
      <c r="C14" s="210"/>
      <c r="D14" s="210"/>
      <c r="E14" s="210"/>
      <c r="F14" s="210"/>
      <c r="G14" s="210"/>
      <c r="H14" s="210"/>
      <c r="I14" s="211"/>
    </row>
    <row r="15" spans="1:9" s="40" customFormat="1" ht="5.25" customHeight="1" x14ac:dyDescent="0.2">
      <c r="B15" s="41"/>
    </row>
    <row r="16" spans="1:9" s="40" customFormat="1" ht="17.100000000000001" customHeight="1" x14ac:dyDescent="0.2">
      <c r="A16" s="40" t="s">
        <v>4</v>
      </c>
      <c r="B16" s="209">
        <f>+'Contract Info and Criteria'!B15:H15</f>
        <v>0</v>
      </c>
      <c r="C16" s="210"/>
      <c r="D16" s="210"/>
      <c r="E16" s="210"/>
      <c r="F16" s="210"/>
      <c r="G16" s="210"/>
      <c r="H16" s="210"/>
      <c r="I16" s="211"/>
    </row>
    <row r="17" spans="1:9" s="40" customFormat="1" ht="5.25" customHeight="1" x14ac:dyDescent="0.2">
      <c r="B17" s="41"/>
    </row>
    <row r="18" spans="1:9" s="40" customFormat="1" ht="17.100000000000001" customHeight="1" x14ac:dyDescent="0.2">
      <c r="A18" s="40" t="s">
        <v>5</v>
      </c>
      <c r="B18" s="209">
        <f>+'Contract Info and Criteria'!B17:H17</f>
        <v>0</v>
      </c>
      <c r="C18" s="210"/>
      <c r="D18" s="210"/>
      <c r="E18" s="210"/>
      <c r="F18" s="210"/>
      <c r="G18" s="210"/>
      <c r="H18" s="210"/>
      <c r="I18" s="211"/>
    </row>
    <row r="19" spans="1:9" s="40" customFormat="1" ht="5.25" customHeight="1" x14ac:dyDescent="0.2">
      <c r="B19" s="41"/>
    </row>
    <row r="20" spans="1:9" s="40" customFormat="1" ht="17.100000000000001" customHeight="1" x14ac:dyDescent="0.2">
      <c r="A20" s="15" t="s">
        <v>13</v>
      </c>
      <c r="B20" s="199">
        <f>+'Contract Info and Criteria'!B19:H19</f>
        <v>45839</v>
      </c>
      <c r="C20" s="200"/>
      <c r="D20" s="200"/>
      <c r="E20" s="200"/>
      <c r="F20" s="200"/>
      <c r="G20" s="200"/>
      <c r="H20" s="200"/>
      <c r="I20" s="201"/>
    </row>
    <row r="21" spans="1:9" s="40" customFormat="1" ht="5.25" customHeight="1" x14ac:dyDescent="0.2">
      <c r="B21" s="41"/>
    </row>
    <row r="22" spans="1:9" s="40" customFormat="1" ht="20.100000000000001" customHeight="1" x14ac:dyDescent="0.2">
      <c r="A22" s="42" t="s">
        <v>61</v>
      </c>
      <c r="B22" s="41"/>
    </row>
    <row r="23" spans="1:9" s="40" customFormat="1" ht="5.25" customHeight="1" x14ac:dyDescent="0.2">
      <c r="B23" s="41"/>
    </row>
    <row r="24" spans="1:9" s="40" customFormat="1" ht="17.100000000000001" customHeight="1" x14ac:dyDescent="0.2">
      <c r="A24" s="40" t="s">
        <v>85</v>
      </c>
      <c r="B24" s="204">
        <f>+'Contract Info and Criteria'!B23:H23</f>
        <v>0</v>
      </c>
      <c r="C24" s="205"/>
      <c r="D24" s="205"/>
      <c r="E24" s="205"/>
      <c r="F24" s="205"/>
      <c r="G24" s="205"/>
      <c r="H24" s="205"/>
      <c r="I24" s="206"/>
    </row>
    <row r="25" spans="1:9" s="40" customFormat="1" ht="5.25" customHeight="1" x14ac:dyDescent="0.2">
      <c r="B25" s="41"/>
    </row>
    <row r="26" spans="1:9" s="40" customFormat="1" ht="17.100000000000001" customHeight="1" x14ac:dyDescent="0.2">
      <c r="A26" s="40" t="s">
        <v>68</v>
      </c>
      <c r="B26" s="209">
        <f>+'Contract Info and Criteria'!B29:H29</f>
        <v>0</v>
      </c>
      <c r="C26" s="210"/>
      <c r="D26" s="210"/>
      <c r="E26" s="210"/>
      <c r="F26" s="210"/>
      <c r="G26" s="210"/>
      <c r="H26" s="210"/>
      <c r="I26" s="211"/>
    </row>
    <row r="27" spans="1:9" s="40" customFormat="1" ht="6.75" customHeight="1" x14ac:dyDescent="0.2">
      <c r="B27" s="41"/>
      <c r="C27" s="41"/>
      <c r="D27" s="41"/>
      <c r="E27" s="41"/>
      <c r="F27" s="41"/>
      <c r="G27" s="41"/>
      <c r="H27" s="41"/>
      <c r="I27" s="41"/>
    </row>
    <row r="28" spans="1:9" s="40" customFormat="1" ht="17.100000000000001" customHeight="1" x14ac:dyDescent="0.2">
      <c r="A28" s="6" t="s">
        <v>173</v>
      </c>
      <c r="B28" s="218">
        <f>'Contract Info and Criteria'!B31</f>
        <v>0</v>
      </c>
      <c r="C28" s="218"/>
      <c r="D28" s="218"/>
      <c r="E28" s="41"/>
      <c r="F28" s="41"/>
      <c r="G28" s="41"/>
      <c r="H28" s="41"/>
      <c r="I28" s="41"/>
    </row>
    <row r="29" spans="1:9" s="40" customFormat="1" ht="5.25" customHeight="1" x14ac:dyDescent="0.2">
      <c r="B29" s="41"/>
    </row>
    <row r="30" spans="1:9" s="40" customFormat="1" ht="17.100000000000001" customHeight="1" x14ac:dyDescent="0.2">
      <c r="A30" s="15" t="s">
        <v>87</v>
      </c>
      <c r="B30" s="199">
        <f>+'Contract Info and Criteria'!B33:H33</f>
        <v>45658</v>
      </c>
      <c r="C30" s="200"/>
      <c r="D30" s="200"/>
      <c r="E30" s="200"/>
      <c r="F30" s="200"/>
      <c r="G30" s="200"/>
      <c r="H30" s="200"/>
      <c r="I30" s="201"/>
    </row>
    <row r="31" spans="1:9" s="40" customFormat="1" ht="5.25" customHeight="1" x14ac:dyDescent="0.2">
      <c r="B31" s="41"/>
    </row>
    <row r="32" spans="1:9" s="40" customFormat="1" ht="17.100000000000001" customHeight="1" x14ac:dyDescent="0.2">
      <c r="A32" s="15" t="s">
        <v>98</v>
      </c>
      <c r="B32" s="219" t="str">
        <f>+'Contract Info and Criteria'!B35:H35</f>
        <v>Minor Works</v>
      </c>
      <c r="C32" s="220"/>
      <c r="D32" s="220"/>
      <c r="E32" s="220"/>
      <c r="F32" s="220"/>
      <c r="G32" s="220"/>
      <c r="H32" s="220"/>
      <c r="I32" s="221"/>
    </row>
    <row r="33" spans="1:12" s="40" customFormat="1" ht="5.25" customHeight="1" x14ac:dyDescent="0.2">
      <c r="B33" s="41"/>
    </row>
    <row r="34" spans="1:12" s="40" customFormat="1" ht="17.100000000000001" customHeight="1" x14ac:dyDescent="0.2">
      <c r="A34" s="40" t="s">
        <v>146</v>
      </c>
      <c r="B34" s="209" t="str">
        <f>+'Contract Info and Criteria'!B37:H37</f>
        <v>Practical Completion</v>
      </c>
      <c r="C34" s="210"/>
      <c r="D34" s="210"/>
      <c r="E34" s="210"/>
      <c r="F34" s="210"/>
      <c r="G34" s="210"/>
      <c r="H34" s="210"/>
      <c r="I34" s="211"/>
    </row>
    <row r="35" spans="1:12" x14ac:dyDescent="0.25">
      <c r="A35" s="16"/>
      <c r="C35" s="8"/>
      <c r="D35" s="8"/>
      <c r="E35" s="8"/>
      <c r="F35" s="8"/>
      <c r="G35" s="8"/>
      <c r="H35" s="8"/>
    </row>
    <row r="36" spans="1:12" ht="7.5" customHeight="1" x14ac:dyDescent="0.25">
      <c r="A36" s="16"/>
      <c r="B36" s="17"/>
      <c r="C36" s="16"/>
      <c r="D36" s="16"/>
      <c r="E36" s="16"/>
      <c r="F36" s="16"/>
      <c r="G36" s="16"/>
      <c r="H36" s="16"/>
      <c r="I36" s="16"/>
    </row>
    <row r="37" spans="1:12" s="40" customFormat="1" ht="23.25" customHeight="1" x14ac:dyDescent="0.2">
      <c r="A37" s="216" t="s">
        <v>163</v>
      </c>
      <c r="B37" s="216"/>
      <c r="C37" s="216"/>
      <c r="D37" s="216"/>
      <c r="E37" s="216"/>
      <c r="F37" s="216"/>
      <c r="G37" s="216"/>
      <c r="H37" s="216"/>
      <c r="I37" s="216"/>
    </row>
    <row r="38" spans="1:12" ht="16.5" customHeight="1" x14ac:dyDescent="0.25">
      <c r="A38" s="18"/>
      <c r="B38" s="19"/>
      <c r="C38" s="19"/>
      <c r="D38" s="19"/>
      <c r="E38" s="19"/>
      <c r="F38" s="19"/>
      <c r="G38" s="19"/>
      <c r="H38" s="19"/>
      <c r="I38" s="20"/>
    </row>
    <row r="39" spans="1:12" s="64" customFormat="1" ht="26.25" customHeight="1" x14ac:dyDescent="0.2">
      <c r="A39" s="63" t="s">
        <v>162</v>
      </c>
      <c r="B39" s="215">
        <f>+'BMW Workings'!S19</f>
        <v>0.6</v>
      </c>
      <c r="C39" s="215"/>
      <c r="D39" s="135"/>
      <c r="I39" s="65"/>
      <c r="L39" s="66"/>
    </row>
    <row r="40" spans="1:12" ht="16.5" customHeight="1" x14ac:dyDescent="0.25">
      <c r="A40" s="136"/>
      <c r="B40" s="134"/>
      <c r="C40" s="134"/>
      <c r="D40" s="134"/>
      <c r="E40" s="134"/>
      <c r="F40" s="134"/>
      <c r="G40" s="134"/>
      <c r="H40" s="134"/>
      <c r="I40" s="137"/>
    </row>
    <row r="41" spans="1:12" ht="21" customHeight="1" x14ac:dyDescent="0.25">
      <c r="A41" s="89" t="s">
        <v>71</v>
      </c>
      <c r="B41" s="212" t="s">
        <v>74</v>
      </c>
      <c r="C41" s="212"/>
      <c r="D41" s="213" t="s">
        <v>75</v>
      </c>
      <c r="E41" s="213"/>
      <c r="F41" s="214" t="s">
        <v>69</v>
      </c>
      <c r="G41" s="214"/>
      <c r="H41" s="207" t="s">
        <v>70</v>
      </c>
      <c r="I41" s="207"/>
    </row>
    <row r="42" spans="1:12" ht="60" customHeight="1" x14ac:dyDescent="0.25">
      <c r="A42" s="21" t="s">
        <v>80</v>
      </c>
      <c r="B42" s="184" t="s">
        <v>79</v>
      </c>
      <c r="C42" s="184"/>
      <c r="D42" s="184" t="s">
        <v>76</v>
      </c>
      <c r="E42" s="184"/>
      <c r="F42" s="184" t="s">
        <v>77</v>
      </c>
      <c r="G42" s="184"/>
      <c r="H42" s="184" t="s">
        <v>78</v>
      </c>
      <c r="I42" s="184"/>
    </row>
    <row r="43" spans="1:12" ht="9" customHeight="1" x14ac:dyDescent="0.25">
      <c r="A43" s="22"/>
    </row>
    <row r="44" spans="1:12" ht="7.5" customHeight="1" x14ac:dyDescent="0.25"/>
    <row r="45" spans="1:12" ht="18.75" x14ac:dyDescent="0.3">
      <c r="A45" s="61" t="s">
        <v>72</v>
      </c>
      <c r="B45" s="62" t="s">
        <v>36</v>
      </c>
      <c r="C45" s="62" t="s">
        <v>21</v>
      </c>
      <c r="D45" s="188" t="s">
        <v>15</v>
      </c>
      <c r="E45" s="188"/>
      <c r="F45" s="188"/>
      <c r="G45" s="188"/>
      <c r="H45" s="188"/>
      <c r="I45" s="188"/>
    </row>
    <row r="46" spans="1:12" ht="6.75" customHeight="1" x14ac:dyDescent="0.25">
      <c r="A46" s="23"/>
      <c r="B46" s="24"/>
      <c r="C46" s="6"/>
      <c r="D46" s="25"/>
      <c r="E46" s="208"/>
      <c r="F46" s="208"/>
      <c r="G46" s="208"/>
      <c r="H46" s="208"/>
      <c r="I46" s="208"/>
    </row>
    <row r="47" spans="1:12" ht="56.25" customHeight="1" x14ac:dyDescent="0.25">
      <c r="A47" s="95" t="s">
        <v>127</v>
      </c>
      <c r="B47" s="90">
        <f>+'BMW Workings'!N6</f>
        <v>0.15</v>
      </c>
      <c r="C47" s="124">
        <f>+'Contract Info and Criteria'!H44</f>
        <v>3</v>
      </c>
      <c r="D47" s="217">
        <f>+'Contract Info and Criteria'!B45</f>
        <v>0</v>
      </c>
      <c r="E47" s="217"/>
      <c r="F47" s="217"/>
      <c r="G47" s="217"/>
      <c r="H47" s="217"/>
      <c r="I47" s="217"/>
    </row>
    <row r="48" spans="1:12" ht="5.25" customHeight="1" x14ac:dyDescent="0.25">
      <c r="A48" s="91"/>
      <c r="B48" s="92"/>
      <c r="C48" s="93"/>
      <c r="D48" s="91"/>
      <c r="E48" s="198"/>
      <c r="F48" s="198"/>
      <c r="G48" s="198"/>
      <c r="H48" s="198"/>
      <c r="I48" s="198"/>
    </row>
    <row r="49" spans="1:9" ht="56.25" customHeight="1" x14ac:dyDescent="0.25">
      <c r="A49" s="95" t="s">
        <v>106</v>
      </c>
      <c r="B49" s="90">
        <f>+'BMW Workings'!N8</f>
        <v>0.2</v>
      </c>
      <c r="C49" s="124">
        <f>+'Contract Info and Criteria'!H46</f>
        <v>3</v>
      </c>
      <c r="D49" s="217">
        <f>+'Contract Info and Criteria'!B47</f>
        <v>0</v>
      </c>
      <c r="E49" s="217"/>
      <c r="F49" s="217"/>
      <c r="G49" s="217"/>
      <c r="H49" s="217"/>
      <c r="I49" s="217"/>
    </row>
    <row r="50" spans="1:9" ht="4.7" customHeight="1" x14ac:dyDescent="0.25">
      <c r="A50" s="91"/>
      <c r="B50" s="92"/>
      <c r="C50" s="93"/>
      <c r="D50" s="91"/>
      <c r="E50" s="198"/>
      <c r="F50" s="198"/>
      <c r="G50" s="198"/>
      <c r="H50" s="198"/>
      <c r="I50" s="198"/>
    </row>
    <row r="51" spans="1:9" ht="56.25" customHeight="1" x14ac:dyDescent="0.25">
      <c r="A51" s="95" t="s">
        <v>82</v>
      </c>
      <c r="B51" s="90">
        <f>+'BMW Workings'!N10</f>
        <v>0.2</v>
      </c>
      <c r="C51" s="124">
        <f>+'Contract Info and Criteria'!H48</f>
        <v>3</v>
      </c>
      <c r="D51" s="217">
        <f>+'Contract Info and Criteria'!B49</f>
        <v>0</v>
      </c>
      <c r="E51" s="217"/>
      <c r="F51" s="217"/>
      <c r="G51" s="217"/>
      <c r="H51" s="217"/>
      <c r="I51" s="217"/>
    </row>
    <row r="52" spans="1:9" ht="6.75" customHeight="1" x14ac:dyDescent="0.25">
      <c r="A52" s="91"/>
      <c r="B52" s="92"/>
      <c r="C52" s="93"/>
      <c r="D52" s="91"/>
      <c r="E52" s="198"/>
      <c r="F52" s="198"/>
      <c r="G52" s="198"/>
      <c r="H52" s="198"/>
      <c r="I52" s="198"/>
    </row>
    <row r="53" spans="1:9" ht="56.25" customHeight="1" x14ac:dyDescent="0.25">
      <c r="A53" s="95" t="s">
        <v>107</v>
      </c>
      <c r="B53" s="90">
        <f>+'BMW Workings'!N12</f>
        <v>0.15</v>
      </c>
      <c r="C53" s="124">
        <f>+'Contract Info and Criteria'!H50</f>
        <v>3</v>
      </c>
      <c r="D53" s="217">
        <f>+'Contract Info and Criteria'!B51</f>
        <v>0</v>
      </c>
      <c r="E53" s="217"/>
      <c r="F53" s="217"/>
      <c r="G53" s="217"/>
      <c r="H53" s="217"/>
      <c r="I53" s="217"/>
    </row>
    <row r="54" spans="1:9" ht="5.25" customHeight="1" x14ac:dyDescent="0.25">
      <c r="A54" s="91"/>
      <c r="B54" s="92"/>
      <c r="C54" s="93"/>
      <c r="D54" s="91"/>
      <c r="E54" s="15"/>
      <c r="F54" s="15"/>
      <c r="G54" s="15"/>
      <c r="H54" s="15"/>
      <c r="I54" s="15"/>
    </row>
    <row r="55" spans="1:9" ht="56.25" customHeight="1" x14ac:dyDescent="0.25">
      <c r="A55" s="95" t="s">
        <v>83</v>
      </c>
      <c r="B55" s="90">
        <f>+'BMW Workings'!N14</f>
        <v>0.15</v>
      </c>
      <c r="C55" s="124">
        <f>+'Contract Info and Criteria'!H52</f>
        <v>3</v>
      </c>
      <c r="D55" s="217">
        <f>+'Contract Info and Criteria'!B53</f>
        <v>0</v>
      </c>
      <c r="E55" s="217"/>
      <c r="F55" s="217"/>
      <c r="G55" s="217"/>
      <c r="H55" s="217"/>
      <c r="I55" s="217"/>
    </row>
    <row r="56" spans="1:9" ht="4.7" customHeight="1" x14ac:dyDescent="0.25">
      <c r="A56" s="91"/>
      <c r="B56" s="92"/>
      <c r="C56" s="93"/>
      <c r="D56" s="202"/>
      <c r="E56" s="203"/>
      <c r="F56" s="203"/>
      <c r="G56" s="203"/>
      <c r="H56" s="203"/>
      <c r="I56" s="203"/>
    </row>
    <row r="57" spans="1:9" ht="56.25" customHeight="1" x14ac:dyDescent="0.25">
      <c r="A57" s="95" t="s">
        <v>159</v>
      </c>
      <c r="B57" s="90">
        <f>+'BMW Workings'!N16</f>
        <v>0.15</v>
      </c>
      <c r="C57" s="124">
        <f>+'Contract Info and Criteria'!H54</f>
        <v>3</v>
      </c>
      <c r="D57" s="217">
        <f>+'Contract Info and Criteria'!B55</f>
        <v>0</v>
      </c>
      <c r="E57" s="217"/>
      <c r="F57" s="217"/>
      <c r="G57" s="217"/>
      <c r="H57" s="217"/>
      <c r="I57" s="217"/>
    </row>
    <row r="58" spans="1:9" ht="9" customHeight="1" x14ac:dyDescent="0.25">
      <c r="A58" s="26"/>
      <c r="B58" s="27"/>
      <c r="C58" s="28"/>
    </row>
    <row r="59" spans="1:9" ht="22.5" customHeight="1" x14ac:dyDescent="0.25">
      <c r="A59" s="29" t="s">
        <v>16</v>
      </c>
    </row>
    <row r="60" spans="1:9" x14ac:dyDescent="0.25">
      <c r="A60" s="189"/>
      <c r="B60" s="190"/>
      <c r="C60" s="190"/>
      <c r="D60" s="190"/>
      <c r="E60" s="190"/>
      <c r="F60" s="190"/>
      <c r="G60" s="190"/>
      <c r="H60" s="190"/>
      <c r="I60" s="191"/>
    </row>
    <row r="61" spans="1:9" x14ac:dyDescent="0.25">
      <c r="A61" s="192"/>
      <c r="B61" s="193"/>
      <c r="C61" s="193"/>
      <c r="D61" s="193"/>
      <c r="E61" s="193"/>
      <c r="F61" s="193"/>
      <c r="G61" s="193"/>
      <c r="H61" s="193"/>
      <c r="I61" s="194"/>
    </row>
    <row r="62" spans="1:9" x14ac:dyDescent="0.25">
      <c r="A62" s="192"/>
      <c r="B62" s="193"/>
      <c r="C62" s="193"/>
      <c r="D62" s="193"/>
      <c r="E62" s="193"/>
      <c r="F62" s="193"/>
      <c r="G62" s="193"/>
      <c r="H62" s="193"/>
      <c r="I62" s="194"/>
    </row>
    <row r="63" spans="1:9" x14ac:dyDescent="0.25">
      <c r="A63" s="192"/>
      <c r="B63" s="193"/>
      <c r="C63" s="193"/>
      <c r="D63" s="193"/>
      <c r="E63" s="193"/>
      <c r="F63" s="193"/>
      <c r="G63" s="193"/>
      <c r="H63" s="193"/>
      <c r="I63" s="194"/>
    </row>
    <row r="64" spans="1:9" x14ac:dyDescent="0.25">
      <c r="A64" s="195"/>
      <c r="B64" s="196"/>
      <c r="C64" s="196"/>
      <c r="D64" s="196"/>
      <c r="E64" s="196"/>
      <c r="F64" s="196"/>
      <c r="G64" s="196"/>
      <c r="H64" s="196"/>
      <c r="I64" s="197"/>
    </row>
    <row r="65" spans="1:9" ht="20.25" customHeight="1" x14ac:dyDescent="0.25">
      <c r="A65" s="29" t="s">
        <v>17</v>
      </c>
    </row>
    <row r="66" spans="1:9" x14ac:dyDescent="0.25">
      <c r="A66" s="189"/>
      <c r="B66" s="190"/>
      <c r="C66" s="190"/>
      <c r="D66" s="190"/>
      <c r="E66" s="190"/>
      <c r="F66" s="190"/>
      <c r="G66" s="190"/>
      <c r="H66" s="190"/>
      <c r="I66" s="191"/>
    </row>
    <row r="67" spans="1:9" x14ac:dyDescent="0.25">
      <c r="A67" s="192"/>
      <c r="B67" s="193"/>
      <c r="C67" s="193"/>
      <c r="D67" s="193"/>
      <c r="E67" s="193"/>
      <c r="F67" s="193"/>
      <c r="G67" s="193"/>
      <c r="H67" s="193"/>
      <c r="I67" s="194"/>
    </row>
    <row r="68" spans="1:9" x14ac:dyDescent="0.25">
      <c r="A68" s="192"/>
      <c r="B68" s="193"/>
      <c r="C68" s="193"/>
      <c r="D68" s="193"/>
      <c r="E68" s="193"/>
      <c r="F68" s="193"/>
      <c r="G68" s="193"/>
      <c r="H68" s="193"/>
      <c r="I68" s="194"/>
    </row>
    <row r="69" spans="1:9" x14ac:dyDescent="0.25">
      <c r="A69" s="192"/>
      <c r="B69" s="193"/>
      <c r="C69" s="193"/>
      <c r="D69" s="193"/>
      <c r="E69" s="193"/>
      <c r="F69" s="193"/>
      <c r="G69" s="193"/>
      <c r="H69" s="193"/>
      <c r="I69" s="194"/>
    </row>
    <row r="70" spans="1:9" x14ac:dyDescent="0.25">
      <c r="A70" s="195"/>
      <c r="B70" s="196"/>
      <c r="C70" s="196"/>
      <c r="D70" s="196"/>
      <c r="E70" s="196"/>
      <c r="F70" s="196"/>
      <c r="G70" s="196"/>
      <c r="H70" s="196"/>
      <c r="I70" s="197"/>
    </row>
    <row r="71" spans="1:9" ht="17.25" customHeight="1" thickBot="1" x14ac:dyDescent="0.3">
      <c r="A71" s="30" t="s">
        <v>153</v>
      </c>
      <c r="B71" s="31"/>
      <c r="C71" s="30"/>
      <c r="D71" s="238" t="s">
        <v>165</v>
      </c>
      <c r="E71" s="238"/>
      <c r="F71" s="238"/>
      <c r="G71" s="238"/>
      <c r="H71" s="238"/>
      <c r="I71" s="238"/>
    </row>
    <row r="72" spans="1:9" ht="6.75" customHeight="1" thickTop="1" x14ac:dyDescent="0.25">
      <c r="A72" s="32"/>
      <c r="B72" s="33"/>
      <c r="C72" s="34"/>
      <c r="D72" s="34"/>
      <c r="E72" s="34"/>
      <c r="F72" s="34"/>
      <c r="G72" s="34"/>
      <c r="H72" s="34"/>
      <c r="I72" s="34"/>
    </row>
    <row r="73" spans="1:9" ht="21" customHeight="1" x14ac:dyDescent="0.25">
      <c r="A73" s="29" t="s">
        <v>88</v>
      </c>
    </row>
    <row r="74" spans="1:9" x14ac:dyDescent="0.25">
      <c r="A74" s="237"/>
      <c r="B74" s="237"/>
      <c r="C74" s="237"/>
      <c r="D74" s="237"/>
      <c r="E74" s="237"/>
      <c r="F74" s="237"/>
      <c r="G74" s="237"/>
      <c r="H74" s="237"/>
      <c r="I74" s="237"/>
    </row>
    <row r="75" spans="1:9" x14ac:dyDescent="0.25">
      <c r="A75" s="237"/>
      <c r="B75" s="237"/>
      <c r="C75" s="237"/>
      <c r="D75" s="237"/>
      <c r="E75" s="237"/>
      <c r="F75" s="237"/>
      <c r="G75" s="237"/>
      <c r="H75" s="237"/>
      <c r="I75" s="237"/>
    </row>
    <row r="76" spans="1:9" x14ac:dyDescent="0.25">
      <c r="A76" s="237"/>
      <c r="B76" s="237"/>
      <c r="C76" s="237"/>
      <c r="D76" s="237"/>
      <c r="E76" s="237"/>
      <c r="F76" s="237"/>
      <c r="G76" s="237"/>
      <c r="H76" s="237"/>
      <c r="I76" s="237"/>
    </row>
    <row r="77" spans="1:9" x14ac:dyDescent="0.25">
      <c r="A77" s="237"/>
      <c r="B77" s="237"/>
      <c r="C77" s="237"/>
      <c r="D77" s="237"/>
      <c r="E77" s="237"/>
      <c r="F77" s="237"/>
      <c r="G77" s="237"/>
      <c r="H77" s="237"/>
      <c r="I77" s="237"/>
    </row>
    <row r="78" spans="1:9" x14ac:dyDescent="0.25">
      <c r="A78" s="237"/>
      <c r="B78" s="237"/>
      <c r="C78" s="237"/>
      <c r="D78" s="237"/>
      <c r="E78" s="237"/>
      <c r="F78" s="237"/>
      <c r="G78" s="237"/>
      <c r="H78" s="237"/>
      <c r="I78" s="237"/>
    </row>
    <row r="79" spans="1:9" ht="7.5" customHeight="1" x14ac:dyDescent="0.25">
      <c r="A79" s="32"/>
      <c r="B79" s="33"/>
      <c r="C79" s="34"/>
      <c r="D79" s="34"/>
      <c r="E79" s="34"/>
      <c r="F79" s="34"/>
      <c r="G79" s="34"/>
      <c r="H79" s="34"/>
      <c r="I79" s="34"/>
    </row>
    <row r="80" spans="1:9" x14ac:dyDescent="0.25">
      <c r="A80" s="29" t="s">
        <v>89</v>
      </c>
    </row>
    <row r="81" spans="1:9" x14ac:dyDescent="0.25">
      <c r="A81" s="237"/>
      <c r="B81" s="237"/>
      <c r="C81" s="237"/>
      <c r="D81" s="237"/>
      <c r="E81" s="237"/>
      <c r="F81" s="237"/>
      <c r="G81" s="237"/>
      <c r="H81" s="237"/>
      <c r="I81" s="237"/>
    </row>
    <row r="82" spans="1:9" x14ac:dyDescent="0.25">
      <c r="A82" s="237"/>
      <c r="B82" s="237"/>
      <c r="C82" s="237"/>
      <c r="D82" s="237"/>
      <c r="E82" s="237"/>
      <c r="F82" s="237"/>
      <c r="G82" s="237"/>
      <c r="H82" s="237"/>
      <c r="I82" s="237"/>
    </row>
    <row r="83" spans="1:9" x14ac:dyDescent="0.25">
      <c r="A83" s="237"/>
      <c r="B83" s="237"/>
      <c r="C83" s="237"/>
      <c r="D83" s="237"/>
      <c r="E83" s="237"/>
      <c r="F83" s="237"/>
      <c r="G83" s="237"/>
      <c r="H83" s="237"/>
      <c r="I83" s="237"/>
    </row>
    <row r="84" spans="1:9" x14ac:dyDescent="0.25">
      <c r="A84" s="237"/>
      <c r="B84" s="237"/>
      <c r="C84" s="237"/>
      <c r="D84" s="237"/>
      <c r="E84" s="237"/>
      <c r="F84" s="237"/>
      <c r="G84" s="237"/>
      <c r="H84" s="237"/>
      <c r="I84" s="237"/>
    </row>
    <row r="85" spans="1:9" x14ac:dyDescent="0.25">
      <c r="A85" s="237"/>
      <c r="B85" s="237"/>
      <c r="C85" s="237"/>
      <c r="D85" s="237"/>
      <c r="E85" s="237"/>
      <c r="F85" s="237"/>
      <c r="G85" s="237"/>
      <c r="H85" s="237"/>
      <c r="I85" s="237"/>
    </row>
    <row r="86" spans="1:9" ht="17.25" customHeight="1" thickBot="1" x14ac:dyDescent="0.3">
      <c r="A86" s="30" t="s">
        <v>154</v>
      </c>
      <c r="B86" s="31"/>
      <c r="C86" s="30"/>
      <c r="D86" s="236" t="s">
        <v>147</v>
      </c>
      <c r="E86" s="236"/>
      <c r="F86" s="236"/>
      <c r="G86" s="236"/>
      <c r="H86" s="236"/>
      <c r="I86" s="236"/>
    </row>
    <row r="87" spans="1:9" ht="15.75" thickTop="1" x14ac:dyDescent="0.25">
      <c r="A87" s="32"/>
      <c r="B87" s="33"/>
      <c r="C87" s="34"/>
      <c r="D87" s="34"/>
      <c r="E87" s="34"/>
      <c r="F87" s="34"/>
      <c r="G87" s="34"/>
      <c r="H87" s="34"/>
      <c r="I87" s="34"/>
    </row>
    <row r="88" spans="1:9" ht="34.5" customHeight="1" x14ac:dyDescent="0.25">
      <c r="A88" s="235" t="s">
        <v>90</v>
      </c>
      <c r="B88" s="235"/>
      <c r="C88" s="235"/>
      <c r="D88" s="235"/>
      <c r="E88" s="235"/>
      <c r="F88" s="235"/>
      <c r="G88" s="235"/>
      <c r="H88" s="235"/>
      <c r="I88" s="235"/>
    </row>
    <row r="89" spans="1:9" x14ac:dyDescent="0.25">
      <c r="A89" s="189"/>
      <c r="B89" s="190"/>
      <c r="C89" s="190"/>
      <c r="D89" s="190"/>
      <c r="E89" s="190"/>
      <c r="F89" s="190"/>
      <c r="G89" s="190"/>
      <c r="H89" s="190"/>
      <c r="I89" s="191"/>
    </row>
    <row r="90" spans="1:9" x14ac:dyDescent="0.25">
      <c r="A90" s="192"/>
      <c r="B90" s="193"/>
      <c r="C90" s="193"/>
      <c r="D90" s="193"/>
      <c r="E90" s="193"/>
      <c r="F90" s="193"/>
      <c r="G90" s="193"/>
      <c r="H90" s="193"/>
      <c r="I90" s="194"/>
    </row>
    <row r="91" spans="1:9" x14ac:dyDescent="0.25">
      <c r="A91" s="192"/>
      <c r="B91" s="193"/>
      <c r="C91" s="193"/>
      <c r="D91" s="193"/>
      <c r="E91" s="193"/>
      <c r="F91" s="193"/>
      <c r="G91" s="193"/>
      <c r="H91" s="193"/>
      <c r="I91" s="194"/>
    </row>
    <row r="92" spans="1:9" x14ac:dyDescent="0.25">
      <c r="A92" s="192"/>
      <c r="B92" s="193"/>
      <c r="C92" s="193"/>
      <c r="D92" s="193"/>
      <c r="E92" s="193"/>
      <c r="F92" s="193"/>
      <c r="G92" s="193"/>
      <c r="H92" s="193"/>
      <c r="I92" s="194"/>
    </row>
    <row r="93" spans="1:9" x14ac:dyDescent="0.25">
      <c r="A93" s="195"/>
      <c r="B93" s="196"/>
      <c r="C93" s="196"/>
      <c r="D93" s="196"/>
      <c r="E93" s="196"/>
      <c r="F93" s="196"/>
      <c r="G93" s="196"/>
      <c r="H93" s="196"/>
      <c r="I93" s="197"/>
    </row>
    <row r="94" spans="1:9" ht="15.75" customHeight="1" x14ac:dyDescent="0.25">
      <c r="A94" s="29"/>
      <c r="C94" s="8"/>
      <c r="E94" s="8"/>
      <c r="F94" s="8"/>
    </row>
    <row r="95" spans="1:9" x14ac:dyDescent="0.25">
      <c r="A95" s="156" t="s">
        <v>62</v>
      </c>
      <c r="B95" s="35"/>
      <c r="C95" s="36" t="s">
        <v>18</v>
      </c>
      <c r="E95" s="36"/>
      <c r="F95" s="36" t="s">
        <v>19</v>
      </c>
      <c r="H95" s="36"/>
      <c r="I95" s="36" t="s">
        <v>20</v>
      </c>
    </row>
    <row r="96" spans="1:9" x14ac:dyDescent="0.25">
      <c r="A96" s="230">
        <f>B12</f>
        <v>0</v>
      </c>
      <c r="B96" s="5"/>
      <c r="C96" s="222">
        <f>B14</f>
        <v>0</v>
      </c>
      <c r="D96" s="223"/>
      <c r="F96" s="231"/>
      <c r="G96" s="232"/>
      <c r="I96" s="228"/>
    </row>
    <row r="97" spans="1:9" x14ac:dyDescent="0.25">
      <c r="A97" s="227"/>
      <c r="B97" s="5"/>
      <c r="C97" s="224"/>
      <c r="D97" s="225"/>
      <c r="F97" s="233"/>
      <c r="G97" s="234"/>
      <c r="I97" s="229"/>
    </row>
    <row r="98" spans="1:9" x14ac:dyDescent="0.25">
      <c r="B98" s="5"/>
    </row>
    <row r="99" spans="1:9" x14ac:dyDescent="0.25">
      <c r="A99" s="156" t="s">
        <v>63</v>
      </c>
      <c r="C99" s="36" t="s">
        <v>18</v>
      </c>
      <c r="E99" s="8"/>
      <c r="F99" s="36" t="s">
        <v>19</v>
      </c>
      <c r="H99" s="8"/>
      <c r="I99" s="36" t="s">
        <v>20</v>
      </c>
    </row>
    <row r="100" spans="1:9" x14ac:dyDescent="0.25">
      <c r="A100" s="226">
        <f>B16</f>
        <v>0</v>
      </c>
      <c r="B100" s="5"/>
      <c r="C100" s="222">
        <f>B18</f>
        <v>0</v>
      </c>
      <c r="D100" s="223"/>
      <c r="F100" s="231"/>
      <c r="G100" s="232"/>
      <c r="I100" s="228"/>
    </row>
    <row r="101" spans="1:9" x14ac:dyDescent="0.25">
      <c r="A101" s="227"/>
      <c r="B101" s="5"/>
      <c r="C101" s="224"/>
      <c r="D101" s="225"/>
      <c r="F101" s="233"/>
      <c r="G101" s="234"/>
      <c r="I101" s="229"/>
    </row>
    <row r="102" spans="1:9" x14ac:dyDescent="0.25">
      <c r="B102" s="37"/>
      <c r="C102" s="38"/>
      <c r="E102" s="38"/>
      <c r="F102" s="38"/>
      <c r="H102" s="38"/>
      <c r="I102" s="38"/>
    </row>
    <row r="103" spans="1:9" x14ac:dyDescent="0.25">
      <c r="A103" s="39"/>
    </row>
    <row r="104" spans="1:9" x14ac:dyDescent="0.25">
      <c r="A104" s="39"/>
    </row>
    <row r="108" spans="1:9" x14ac:dyDescent="0.25">
      <c r="A108" s="26"/>
    </row>
  </sheetData>
  <sheetProtection sheet="1" formatCells="0" formatColumns="0" formatRows="0" selectLockedCells="1"/>
  <mergeCells count="53">
    <mergeCell ref="A81:I85"/>
    <mergeCell ref="D71:I71"/>
    <mergeCell ref="D53:I53"/>
    <mergeCell ref="F96:G97"/>
    <mergeCell ref="F100:G101"/>
    <mergeCell ref="A88:I88"/>
    <mergeCell ref="D51:I51"/>
    <mergeCell ref="D55:I55"/>
    <mergeCell ref="D57:I57"/>
    <mergeCell ref="A60:I64"/>
    <mergeCell ref="E52:I52"/>
    <mergeCell ref="D86:I86"/>
    <mergeCell ref="A74:I78"/>
    <mergeCell ref="B28:D28"/>
    <mergeCell ref="B32:I32"/>
    <mergeCell ref="B34:I34"/>
    <mergeCell ref="C96:D97"/>
    <mergeCell ref="A100:A101"/>
    <mergeCell ref="C100:D101"/>
    <mergeCell ref="A89:I93"/>
    <mergeCell ref="I100:I101"/>
    <mergeCell ref="I96:I97"/>
    <mergeCell ref="A96:A97"/>
    <mergeCell ref="B6:I6"/>
    <mergeCell ref="B8:I8"/>
    <mergeCell ref="B10:I10"/>
    <mergeCell ref="B12:I12"/>
    <mergeCell ref="H42:I42"/>
    <mergeCell ref="B14:I14"/>
    <mergeCell ref="B16:I16"/>
    <mergeCell ref="B18:I18"/>
    <mergeCell ref="B30:I30"/>
    <mergeCell ref="F42:G42"/>
    <mergeCell ref="E46:I46"/>
    <mergeCell ref="E50:I50"/>
    <mergeCell ref="B26:I26"/>
    <mergeCell ref="B41:C41"/>
    <mergeCell ref="D41:E41"/>
    <mergeCell ref="F41:G41"/>
    <mergeCell ref="B39:C39"/>
    <mergeCell ref="A37:I37"/>
    <mergeCell ref="D47:I47"/>
    <mergeCell ref="D49:I49"/>
    <mergeCell ref="D42:E42"/>
    <mergeCell ref="A1:I3"/>
    <mergeCell ref="D45:I45"/>
    <mergeCell ref="A66:I70"/>
    <mergeCell ref="E48:I48"/>
    <mergeCell ref="B20:I20"/>
    <mergeCell ref="D56:I56"/>
    <mergeCell ref="B42:C42"/>
    <mergeCell ref="B24:I24"/>
    <mergeCell ref="H41:I41"/>
  </mergeCells>
  <conditionalFormatting sqref="E46:I46 E48:I48 E50:I50 E52:I52 E56:I56 E54:I54">
    <cfRule type="cellIs" dxfId="11" priority="126" operator="equal">
      <formula>0</formula>
    </cfRule>
  </conditionalFormatting>
  <conditionalFormatting sqref="C52 C56 C54">
    <cfRule type="cellIs" dxfId="10" priority="78" operator="equal">
      <formula>"Not Applicable"</formula>
    </cfRule>
    <cfRule type="cellIs" dxfId="9" priority="79" operator="equal">
      <formula>"Unsatisfactory"</formula>
    </cfRule>
    <cfRule type="cellIs" dxfId="8" priority="80" operator="equal">
      <formula>"Marginal"</formula>
    </cfRule>
    <cfRule type="cellIs" dxfId="3" priority="82" operator="equal">
      <formula>"Good"</formula>
    </cfRule>
    <cfRule type="cellIs" dxfId="2" priority="83" operator="equal">
      <formula>"Excellent"</formula>
    </cfRule>
  </conditionalFormatting>
  <conditionalFormatting sqref="C52 C56 C54">
    <cfRule type="cellIs" dxfId="7" priority="81" operator="equal">
      <formula>"Acceptable"</formula>
    </cfRule>
  </conditionalFormatting>
  <conditionalFormatting sqref="B39">
    <cfRule type="cellIs" dxfId="6" priority="1" stopIfTrue="1" operator="greaterThanOrEqual">
      <formula>86%</formula>
    </cfRule>
    <cfRule type="cellIs" dxfId="5" priority="2" stopIfTrue="1" operator="greaterThanOrEqual">
      <formula>0.75</formula>
    </cfRule>
    <cfRule type="cellIs" dxfId="4" priority="3" stopIfTrue="1" operator="greaterThanOrEqual">
      <formula>0.6</formula>
    </cfRule>
    <cfRule type="cellIs" dxfId="1" priority="4" stopIfTrue="1" operator="greaterThanOrEqual">
      <formula>0.46</formula>
    </cfRule>
    <cfRule type="cellIs" dxfId="0" priority="5" stopIfTrue="1" operator="lessThan">
      <formula>0.46</formula>
    </cfRule>
  </conditionalFormatting>
  <pageMargins left="0.62992125984251968" right="0.43307086614173229" top="0.35433070866141736" bottom="0.35433070866141736" header="0.31496062992125984" footer="0.31496062992125984"/>
  <pageSetup paperSize="9" scale="65" fitToWidth="0" fitToHeight="0" orientation="portrait" r:id="rId1"/>
  <headerFooter>
    <oddHeader>&amp;C&amp;"Calibri"&amp;12&amp;KFF0000 OFFICIAL&amp;1#_x000D_</oddHeader>
  </headerFooter>
  <rowBreaks count="1" manualBreakCount="1">
    <brk id="58"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2066" r:id="rId4" name="Button 18">
              <controlPr defaultSize="0" print="0" autoFill="0" autoPict="0" macro="[0]!Print_Active_Worksheet">
                <anchor moveWithCells="1" sizeWithCells="1">
                  <from>
                    <xdr:col>2</xdr:col>
                    <xdr:colOff>714375</xdr:colOff>
                    <xdr:row>102</xdr:row>
                    <xdr:rowOff>66675</xdr:rowOff>
                  </from>
                  <to>
                    <xdr:col>5</xdr:col>
                    <xdr:colOff>352425</xdr:colOff>
                    <xdr:row>104</xdr:row>
                    <xdr:rowOff>180975</xdr:rowOff>
                  </to>
                </anchor>
              </controlPr>
            </control>
          </mc:Choice>
        </mc:AlternateContent>
        <mc:AlternateContent xmlns:mc="http://schemas.openxmlformats.org/markup-compatibility/2006">
          <mc:Choice Requires="x14">
            <control shapeId="2065" r:id="rId5" name="Button 17">
              <controlPr defaultSize="0" print="0" autoFill="0" autoPict="0" macro="[0]!PDF_Summary">
                <anchor moveWithCells="1" sizeWithCells="1">
                  <from>
                    <xdr:col>6</xdr:col>
                    <xdr:colOff>85725</xdr:colOff>
                    <xdr:row>102</xdr:row>
                    <xdr:rowOff>38100</xdr:rowOff>
                  </from>
                  <to>
                    <xdr:col>8</xdr:col>
                    <xdr:colOff>752475</xdr:colOff>
                    <xdr:row>104</xdr:row>
                    <xdr:rowOff>161925</xdr:rowOff>
                  </to>
                </anchor>
              </controlPr>
            </control>
          </mc:Choice>
        </mc:AlternateContent>
        <mc:AlternateContent xmlns:mc="http://schemas.openxmlformats.org/markup-compatibility/2006">
          <mc:Choice Requires="x14">
            <control shapeId="2064" r:id="rId6" name="Button 16">
              <controlPr defaultSize="0" print="0" autoFill="0" autoPict="0" macro="[0]!Module10.PDF_Document">
                <anchor moveWithCells="1" sizeWithCells="1">
                  <from>
                    <xdr:col>0</xdr:col>
                    <xdr:colOff>2581275</xdr:colOff>
                    <xdr:row>102</xdr:row>
                    <xdr:rowOff>66675</xdr:rowOff>
                  </from>
                  <to>
                    <xdr:col>2</xdr:col>
                    <xdr:colOff>257175</xdr:colOff>
                    <xdr:row>104</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75839-2C35-457D-B7E7-2E85AEC92EE7}">
  <sheetPr codeName="Sheet3"/>
  <dimension ref="A1:B27"/>
  <sheetViews>
    <sheetView zoomScaleNormal="100" workbookViewId="0">
      <selection activeCell="A2" sqref="A2"/>
    </sheetView>
  </sheetViews>
  <sheetFormatPr defaultRowHeight="15.75" x14ac:dyDescent="0.25"/>
  <cols>
    <col min="1" max="1" width="173.375" style="82" customWidth="1"/>
    <col min="2" max="16384" width="9" style="1"/>
  </cols>
  <sheetData>
    <row r="1" spans="1:2" ht="39.950000000000003" customHeight="1" thickBot="1" x14ac:dyDescent="0.25">
      <c r="A1" s="122" t="s">
        <v>152</v>
      </c>
    </row>
    <row r="2" spans="1:2" ht="16.5" thickBot="1" x14ac:dyDescent="0.3">
      <c r="A2" s="88" t="s">
        <v>127</v>
      </c>
    </row>
    <row r="3" spans="1:2" ht="57.75" customHeight="1" thickBot="1" x14ac:dyDescent="0.25">
      <c r="A3" s="85" t="s">
        <v>132</v>
      </c>
    </row>
    <row r="4" spans="1:2" s="83" customFormat="1" ht="19.5" customHeight="1" thickBot="1" x14ac:dyDescent="0.3">
      <c r="A4" s="88" t="s">
        <v>106</v>
      </c>
    </row>
    <row r="5" spans="1:2" ht="101.25" customHeight="1" thickBot="1" x14ac:dyDescent="0.25">
      <c r="A5" s="85" t="s">
        <v>108</v>
      </c>
    </row>
    <row r="6" spans="1:2" s="83" customFormat="1" ht="19.5" customHeight="1" thickBot="1" x14ac:dyDescent="0.3">
      <c r="A6" s="88" t="s">
        <v>82</v>
      </c>
    </row>
    <row r="7" spans="1:2" s="81" customFormat="1" ht="144.75" customHeight="1" thickBot="1" x14ac:dyDescent="0.25">
      <c r="A7" s="86" t="s">
        <v>109</v>
      </c>
    </row>
    <row r="8" spans="1:2" s="83" customFormat="1" ht="19.5" customHeight="1" thickBot="1" x14ac:dyDescent="0.3">
      <c r="A8" s="88" t="s">
        <v>107</v>
      </c>
    </row>
    <row r="9" spans="1:2" ht="170.25" customHeight="1" thickBot="1" x14ac:dyDescent="0.25">
      <c r="A9" s="87" t="s">
        <v>110</v>
      </c>
    </row>
    <row r="10" spans="1:2" s="83" customFormat="1" ht="19.5" customHeight="1" thickBot="1" x14ac:dyDescent="0.3">
      <c r="A10" s="88" t="s">
        <v>83</v>
      </c>
    </row>
    <row r="11" spans="1:2" ht="60" customHeight="1" thickBot="1" x14ac:dyDescent="0.25">
      <c r="A11" s="86" t="s">
        <v>99</v>
      </c>
    </row>
    <row r="12" spans="1:2" s="83" customFormat="1" ht="19.5" customHeight="1" thickBot="1" x14ac:dyDescent="0.3">
      <c r="A12" s="88" t="s">
        <v>116</v>
      </c>
    </row>
    <row r="13" spans="1:2" ht="109.5" customHeight="1" thickBot="1" x14ac:dyDescent="0.25">
      <c r="A13" s="86" t="s">
        <v>117</v>
      </c>
      <c r="B13" s="2" t="s">
        <v>64</v>
      </c>
    </row>
    <row r="27" spans="1:1" x14ac:dyDescent="0.25">
      <c r="A27" s="82">
        <v>5</v>
      </c>
    </row>
  </sheetData>
  <hyperlinks>
    <hyperlink ref="B13" location="'Contract Info and Criteria'!B78" display="BACK" xr:uid="{9F10C63E-AFD9-410A-8B9F-CAE9A23E7F73}"/>
  </hyperlinks>
  <pageMargins left="0.70866141732283472" right="0.70866141732283472" top="0.74803149606299213" bottom="0.74803149606299213" header="0.31496062992125984" footer="0.31496062992125984"/>
  <pageSetup paperSize="9" scale="80" orientation="landscape" r:id="rId1"/>
  <headerFooter>
    <oddHeader>&amp;C&amp;"Calibri"&amp;12&amp;KFF0000 OFFICIAL&amp;1#_x000D_</oddHeader>
  </headerFooter>
  <rowBreaks count="1" manualBreakCount="1">
    <brk id="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95659-5F78-4B23-9EDA-88197FA8AC36}">
  <sheetPr codeName="Sheet5"/>
  <dimension ref="A1:S68"/>
  <sheetViews>
    <sheetView topLeftCell="A40" workbookViewId="0">
      <selection activeCell="H44" sqref="H44"/>
    </sheetView>
  </sheetViews>
  <sheetFormatPr defaultRowHeight="15" x14ac:dyDescent="0.25"/>
  <cols>
    <col min="1" max="1" width="43.5" style="5" customWidth="1"/>
    <col min="2" max="5" width="8.375" style="8" customWidth="1"/>
    <col min="6" max="6" width="9.375" style="8" customWidth="1"/>
    <col min="7" max="7" width="9.375" style="5" customWidth="1"/>
    <col min="8" max="9" width="10.625" style="8" customWidth="1"/>
    <col min="10" max="10" width="10.625" style="5" customWidth="1"/>
    <col min="11" max="11" width="10.625" style="8" customWidth="1"/>
    <col min="12" max="15" width="10.625" style="5" customWidth="1"/>
    <col min="16" max="17" width="10.625" style="8" customWidth="1"/>
    <col min="18" max="18" width="14.25" style="5" customWidth="1"/>
    <col min="19" max="19" width="10.625" style="5" customWidth="1"/>
    <col min="20" max="16384" width="9" style="5"/>
  </cols>
  <sheetData>
    <row r="1" spans="1:19" ht="96" customHeight="1" x14ac:dyDescent="0.25">
      <c r="B1" s="43" t="s">
        <v>8</v>
      </c>
      <c r="C1" s="43" t="s">
        <v>9</v>
      </c>
      <c r="D1" s="43" t="s">
        <v>10</v>
      </c>
      <c r="E1" s="43" t="s">
        <v>73</v>
      </c>
      <c r="F1" s="44" t="s">
        <v>11</v>
      </c>
      <c r="G1" s="44" t="s">
        <v>12</v>
      </c>
      <c r="H1" s="44" t="s">
        <v>27</v>
      </c>
      <c r="I1" s="44" t="s">
        <v>21</v>
      </c>
      <c r="J1" s="129" t="s">
        <v>14</v>
      </c>
    </row>
    <row r="2" spans="1:19" ht="30" x14ac:dyDescent="0.25">
      <c r="B2" s="45" t="s">
        <v>93</v>
      </c>
      <c r="C2" s="45" t="s">
        <v>94</v>
      </c>
      <c r="D2" s="45" t="s">
        <v>95</v>
      </c>
      <c r="E2" s="45" t="s">
        <v>96</v>
      </c>
      <c r="F2" s="46" t="s">
        <v>97</v>
      </c>
      <c r="G2" s="26"/>
      <c r="H2" s="46"/>
      <c r="J2" s="130"/>
      <c r="M2" s="26" t="s">
        <v>59</v>
      </c>
    </row>
    <row r="3" spans="1:19" x14ac:dyDescent="0.25">
      <c r="B3" s="46">
        <v>1</v>
      </c>
      <c r="C3" s="46">
        <v>2</v>
      </c>
      <c r="D3" s="46">
        <v>3</v>
      </c>
      <c r="E3" s="46">
        <v>4</v>
      </c>
      <c r="F3" s="46">
        <v>5</v>
      </c>
      <c r="G3" s="46" t="s">
        <v>12</v>
      </c>
      <c r="J3" s="130"/>
    </row>
    <row r="4" spans="1:19" ht="15.75" thickBot="1" x14ac:dyDescent="0.3">
      <c r="B4" s="46"/>
      <c r="C4" s="46"/>
      <c r="D4" s="46"/>
      <c r="E4" s="46"/>
      <c r="F4" s="46"/>
      <c r="G4" s="46"/>
      <c r="H4" s="47" t="s">
        <v>39</v>
      </c>
      <c r="I4" s="47" t="s">
        <v>40</v>
      </c>
      <c r="J4" s="131" t="s">
        <v>41</v>
      </c>
      <c r="K4" s="47" t="s">
        <v>42</v>
      </c>
      <c r="L4" s="47" t="s">
        <v>43</v>
      </c>
      <c r="M4" s="47" t="s">
        <v>44</v>
      </c>
      <c r="N4" s="47" t="s">
        <v>45</v>
      </c>
      <c r="O4" s="47" t="s">
        <v>46</v>
      </c>
      <c r="P4" s="47" t="s">
        <v>47</v>
      </c>
      <c r="Q4" s="47" t="s">
        <v>48</v>
      </c>
    </row>
    <row r="5" spans="1:19" s="103" customFormat="1" ht="31.5" customHeight="1" thickBot="1" x14ac:dyDescent="0.3">
      <c r="B5" s="147"/>
      <c r="C5" s="147"/>
      <c r="D5" s="147"/>
      <c r="E5" s="147"/>
      <c r="F5" s="147"/>
      <c r="H5" s="151" t="s">
        <v>51</v>
      </c>
      <c r="I5" s="149" t="s">
        <v>35</v>
      </c>
      <c r="J5" s="152" t="s">
        <v>161</v>
      </c>
      <c r="K5" s="148" t="s">
        <v>34</v>
      </c>
      <c r="L5" s="149" t="s">
        <v>38</v>
      </c>
      <c r="M5" s="150" t="s">
        <v>135</v>
      </c>
      <c r="N5" s="153" t="s">
        <v>136</v>
      </c>
      <c r="O5" s="154" t="s">
        <v>138</v>
      </c>
      <c r="P5" s="148" t="s">
        <v>137</v>
      </c>
      <c r="Q5" s="150" t="s">
        <v>37</v>
      </c>
      <c r="R5" s="245" t="s">
        <v>162</v>
      </c>
      <c r="S5" s="246"/>
    </row>
    <row r="6" spans="1:19" x14ac:dyDescent="0.25">
      <c r="A6" s="49" t="str">
        <f>+'Contract Info and Criteria'!A44</f>
        <v>Cost Management (15%)</v>
      </c>
      <c r="B6" s="50"/>
      <c r="C6" s="50"/>
      <c r="D6" s="50"/>
      <c r="E6" s="50"/>
      <c r="F6" s="50"/>
      <c r="G6" s="51"/>
      <c r="H6" s="67">
        <f>+'Contract Info and Criteria'!H44</f>
        <v>3</v>
      </c>
      <c r="I6" s="68">
        <f>IF(H6="N/a",0,H6)</f>
        <v>3</v>
      </c>
      <c r="J6" s="132" t="str">
        <f>IF(I6&gt;=5,"Excellent",IF(I6&gt;=4,"Very Good",IF(I6&gt;=3,"Good",IF(I6&gt;=2,"Marginal",IF(I6&gt;=1,"Unsatisfactory",IF(I6&lt;=0,"Not Applicable"))))))</f>
        <v>Good</v>
      </c>
      <c r="K6" s="69">
        <v>0.15</v>
      </c>
      <c r="L6" s="41">
        <f>IF(O6=0,0,1)</f>
        <v>1</v>
      </c>
      <c r="M6" s="70">
        <f>IF(L6=0,0,K6)</f>
        <v>0.15</v>
      </c>
      <c r="N6" s="71">
        <f>IF(L6=0,0,M6*$K$19/$M$19)</f>
        <v>0.15</v>
      </c>
      <c r="O6" s="70">
        <f>+I6/$I$21*K6</f>
        <v>0.09</v>
      </c>
      <c r="P6" s="71">
        <f>IF(L6=0,0,O6*$K$19/$O$19)</f>
        <v>0.15000000000000002</v>
      </c>
      <c r="Q6" s="143">
        <f>+I6*N6</f>
        <v>0.44999999999999996</v>
      </c>
      <c r="R6" s="138"/>
      <c r="S6" s="139">
        <f>+Q6/$I$21</f>
        <v>0.09</v>
      </c>
    </row>
    <row r="7" spans="1:19" x14ac:dyDescent="0.25">
      <c r="A7" s="23"/>
      <c r="H7" s="72"/>
      <c r="I7" s="68"/>
      <c r="J7" s="132"/>
      <c r="K7" s="68"/>
      <c r="L7" s="41"/>
      <c r="M7" s="70"/>
      <c r="N7" s="73"/>
      <c r="O7" s="70"/>
      <c r="P7" s="73"/>
      <c r="Q7" s="144"/>
      <c r="R7" s="138"/>
      <c r="S7" s="140"/>
    </row>
    <row r="8" spans="1:19" x14ac:dyDescent="0.25">
      <c r="A8" s="49" t="str">
        <f>+'Contract Info and Criteria'!A46</f>
        <v>Time Management (20%)</v>
      </c>
      <c r="B8" s="50"/>
      <c r="C8" s="50"/>
      <c r="D8" s="50"/>
      <c r="E8" s="50"/>
      <c r="F8" s="50"/>
      <c r="G8" s="51"/>
      <c r="H8" s="72">
        <f>+'Contract Info and Criteria'!H46</f>
        <v>3</v>
      </c>
      <c r="I8" s="68">
        <f>IF(H8="N/a",0,H8)</f>
        <v>3</v>
      </c>
      <c r="J8" s="132" t="str">
        <f>IF(I8&gt;=5,"Excellent",IF(I8&gt;=4,"Very Good",IF(I8&gt;=3,"Good",IF(I8&gt;=2,"Marginal",IF(I8&gt;=1,"Unsatisfactory",IF(I8&lt;=0,"Not Applicable"))))))</f>
        <v>Good</v>
      </c>
      <c r="K8" s="69">
        <v>0.2</v>
      </c>
      <c r="L8" s="41">
        <f>IF(O8=0,0,1)</f>
        <v>1</v>
      </c>
      <c r="M8" s="70">
        <f>IF(L8=0,0,K8)</f>
        <v>0.2</v>
      </c>
      <c r="N8" s="71">
        <f>IF(L8=0,0,M8*$K$19/$M$19)</f>
        <v>0.2</v>
      </c>
      <c r="O8" s="70">
        <f>+I8/$I$21*K8</f>
        <v>0.12</v>
      </c>
      <c r="P8" s="71">
        <f>IF(L8=0,0,O8*$K$19/$O$19)</f>
        <v>0.20000000000000004</v>
      </c>
      <c r="Q8" s="144">
        <f>+I8*N8</f>
        <v>0.60000000000000009</v>
      </c>
      <c r="R8" s="138"/>
      <c r="S8" s="139">
        <f>+Q8/$I$21</f>
        <v>0.12000000000000002</v>
      </c>
    </row>
    <row r="9" spans="1:19" x14ac:dyDescent="0.25">
      <c r="A9" s="23"/>
      <c r="H9" s="72"/>
      <c r="I9" s="68"/>
      <c r="J9" s="132"/>
      <c r="K9" s="68"/>
      <c r="L9" s="41"/>
      <c r="M9" s="70"/>
      <c r="N9" s="73"/>
      <c r="O9" s="70"/>
      <c r="P9" s="73"/>
      <c r="Q9" s="144"/>
      <c r="R9" s="138"/>
      <c r="S9" s="139"/>
    </row>
    <row r="10" spans="1:19" x14ac:dyDescent="0.25">
      <c r="A10" s="49" t="str">
        <f>+'Contract Info and Criteria'!A48</f>
        <v>Quality Management (20%)</v>
      </c>
      <c r="B10" s="50"/>
      <c r="C10" s="50"/>
      <c r="D10" s="50"/>
      <c r="E10" s="50"/>
      <c r="F10" s="50"/>
      <c r="G10" s="51"/>
      <c r="H10" s="72">
        <f>+'Contract Info and Criteria'!H48</f>
        <v>3</v>
      </c>
      <c r="I10" s="68">
        <f>IF(H10="N/a",0,H10)</f>
        <v>3</v>
      </c>
      <c r="J10" s="132" t="str">
        <f>IF(I10&gt;=5,"Excellent",IF(I10&gt;=4,"Very Good",IF(I10&gt;=3,"Good",IF(I10&gt;=2,"Marginal",IF(I10&gt;=1,"Unsatisfactory",IF(I10&lt;=0,"Not Applicable"))))))</f>
        <v>Good</v>
      </c>
      <c r="K10" s="69">
        <v>0.2</v>
      </c>
      <c r="L10" s="41">
        <f>IF(O10=0,0,1)</f>
        <v>1</v>
      </c>
      <c r="M10" s="70">
        <f>IF(L10=0,0,K10)</f>
        <v>0.2</v>
      </c>
      <c r="N10" s="71">
        <f>IF(L10=0,0,M10*$K$19/$M$19)</f>
        <v>0.2</v>
      </c>
      <c r="O10" s="70">
        <f>+I10/$I$21*K10</f>
        <v>0.12</v>
      </c>
      <c r="P10" s="71">
        <f>IF(L10=0,0,O10*$K$19/$O$19)</f>
        <v>0.20000000000000004</v>
      </c>
      <c r="Q10" s="144">
        <f>+I10*N10</f>
        <v>0.60000000000000009</v>
      </c>
      <c r="R10" s="138"/>
      <c r="S10" s="139">
        <f>+Q10/$I$21</f>
        <v>0.12000000000000002</v>
      </c>
    </row>
    <row r="11" spans="1:19" x14ac:dyDescent="0.25">
      <c r="A11" s="23"/>
      <c r="H11" s="72"/>
      <c r="I11" s="68"/>
      <c r="J11" s="132"/>
      <c r="K11" s="68"/>
      <c r="L11" s="41"/>
      <c r="M11" s="70"/>
      <c r="N11" s="73"/>
      <c r="O11" s="70"/>
      <c r="P11" s="73"/>
      <c r="Q11" s="144"/>
      <c r="R11" s="138"/>
      <c r="S11" s="139"/>
    </row>
    <row r="12" spans="1:19" x14ac:dyDescent="0.25">
      <c r="A12" s="49" t="str">
        <f>+'Contract Info and Criteria'!A50</f>
        <v>Resource Management (15%)</v>
      </c>
      <c r="B12" s="50"/>
      <c r="C12" s="50"/>
      <c r="D12" s="50"/>
      <c r="E12" s="50"/>
      <c r="F12" s="50"/>
      <c r="G12" s="51"/>
      <c r="H12" s="72">
        <f>+'Contract Info and Criteria'!H50</f>
        <v>3</v>
      </c>
      <c r="I12" s="68">
        <f>IF(H12="N/a",0,H12)</f>
        <v>3</v>
      </c>
      <c r="J12" s="132" t="str">
        <f>IF(I12&gt;=5,"Excellent",IF(I12&gt;=4,"Very Good",IF(I12&gt;=3,"Good",IF(I12&gt;=2,"Marginal",IF(I12&gt;=1,"Unsatisfactory",IF(I12&lt;=0,"Not Applicable"))))))</f>
        <v>Good</v>
      </c>
      <c r="K12" s="69">
        <v>0.15</v>
      </c>
      <c r="L12" s="41">
        <f>IF(O12=0,0,1)</f>
        <v>1</v>
      </c>
      <c r="M12" s="70">
        <f>IF(L12=0,0,K12)</f>
        <v>0.15</v>
      </c>
      <c r="N12" s="71">
        <f>IF(L12=0,0,M12*$K$19/$M$19)</f>
        <v>0.15</v>
      </c>
      <c r="O12" s="70">
        <f>+I12/$I$21*K12</f>
        <v>0.09</v>
      </c>
      <c r="P12" s="71">
        <f>IF(L12=0,0,O12*$K$19/$O$19)</f>
        <v>0.15000000000000002</v>
      </c>
      <c r="Q12" s="144">
        <f>+I12*N12</f>
        <v>0.44999999999999996</v>
      </c>
      <c r="R12" s="138"/>
      <c r="S12" s="139">
        <f>+Q12/$I$21</f>
        <v>0.09</v>
      </c>
    </row>
    <row r="13" spans="1:19" x14ac:dyDescent="0.25">
      <c r="A13" s="116"/>
      <c r="B13" s="117"/>
      <c r="C13" s="117"/>
      <c r="D13" s="117"/>
      <c r="E13" s="117"/>
      <c r="F13" s="117"/>
      <c r="G13" s="118"/>
      <c r="H13" s="72"/>
      <c r="I13" s="68"/>
      <c r="J13" s="132"/>
      <c r="K13" s="69"/>
      <c r="L13" s="41"/>
      <c r="M13" s="70"/>
      <c r="N13" s="71"/>
      <c r="O13" s="70"/>
      <c r="P13" s="71"/>
      <c r="Q13" s="144"/>
      <c r="R13" s="138"/>
      <c r="S13" s="139"/>
    </row>
    <row r="14" spans="1:19" x14ac:dyDescent="0.25">
      <c r="A14" s="49" t="str">
        <f>+'Contract Info and Criteria'!A52</f>
        <v>Contract Administration and Compliance (15%)</v>
      </c>
      <c r="B14" s="50"/>
      <c r="C14" s="50"/>
      <c r="D14" s="50"/>
      <c r="E14" s="50"/>
      <c r="F14" s="50"/>
      <c r="G14" s="51"/>
      <c r="H14" s="72">
        <f>+'Contract Info and Criteria'!H52</f>
        <v>3</v>
      </c>
      <c r="I14" s="68">
        <f>IF(H14="N/a",0,H14)</f>
        <v>3</v>
      </c>
      <c r="J14" s="132" t="str">
        <f>IF(I14&gt;=5,"Excellent",IF(I14&gt;=4,"Very Good",IF(I14&gt;=3,"Good",IF(I14&gt;=2,"Marginal",IF(I14&gt;=1,"Unsatisfactory",IF(I14&lt;=0,"Not Applicable"))))))</f>
        <v>Good</v>
      </c>
      <c r="K14" s="69">
        <v>0.15</v>
      </c>
      <c r="L14" s="41">
        <f>IF(O14=0,0,1)</f>
        <v>1</v>
      </c>
      <c r="M14" s="70">
        <f>IF(L14=0,0,K14)</f>
        <v>0.15</v>
      </c>
      <c r="N14" s="71">
        <f>IF(L14=0,0,M14*$K$19/$M$19)</f>
        <v>0.15</v>
      </c>
      <c r="O14" s="70">
        <f>+I14/$I$21*K14</f>
        <v>0.09</v>
      </c>
      <c r="P14" s="71">
        <f>IF(L14=0,0,O14*$K$19/$O$19)</f>
        <v>0.15000000000000002</v>
      </c>
      <c r="Q14" s="144">
        <f>+I14*N14</f>
        <v>0.44999999999999996</v>
      </c>
      <c r="R14" s="138"/>
      <c r="S14" s="139">
        <f>+Q14/$I$21</f>
        <v>0.09</v>
      </c>
    </row>
    <row r="15" spans="1:19" x14ac:dyDescent="0.25">
      <c r="A15" s="23"/>
      <c r="H15" s="72"/>
      <c r="I15" s="68"/>
      <c r="J15" s="132"/>
      <c r="K15" s="68"/>
      <c r="L15" s="41"/>
      <c r="M15" s="70"/>
      <c r="N15" s="73"/>
      <c r="O15" s="70"/>
      <c r="P15" s="73"/>
      <c r="Q15" s="144"/>
      <c r="R15" s="138"/>
      <c r="S15" s="139"/>
    </row>
    <row r="16" spans="1:19" x14ac:dyDescent="0.25">
      <c r="A16" s="49" t="str">
        <f>+'Contract Info and Criteria'!A54</f>
        <v>Communications and Relationships (15%)</v>
      </c>
      <c r="B16" s="50"/>
      <c r="C16" s="50"/>
      <c r="D16" s="50"/>
      <c r="E16" s="50"/>
      <c r="F16" s="50"/>
      <c r="G16" s="51"/>
      <c r="H16" s="72">
        <f>+'Contract Info and Criteria'!H54</f>
        <v>3</v>
      </c>
      <c r="I16" s="68">
        <f>IF(H16="N/a",0,H16)</f>
        <v>3</v>
      </c>
      <c r="J16" s="132" t="str">
        <f>IF(I16&gt;=5,"Excellent",IF(I16&gt;=4,"Very Good",IF(I16&gt;=3,"Good",IF(I16&gt;=2,"Marginal",IF(I16&gt;=1,"Unsatisfactory",IF(I16&lt;=0,"Not Applicable"))))))</f>
        <v>Good</v>
      </c>
      <c r="K16" s="69">
        <v>0.15</v>
      </c>
      <c r="L16" s="41">
        <f>IF(O16=0,0,1)</f>
        <v>1</v>
      </c>
      <c r="M16" s="70">
        <f>IF(L16=0,0,K16)</f>
        <v>0.15</v>
      </c>
      <c r="N16" s="71">
        <f>IF(L16=0,0,M16*$K$19/$M$19)</f>
        <v>0.15</v>
      </c>
      <c r="O16" s="70">
        <f>+I16/$I$21*K16</f>
        <v>0.09</v>
      </c>
      <c r="P16" s="71">
        <f>IF(L16=0,0,O16*$K$19/$O$19)</f>
        <v>0.15000000000000002</v>
      </c>
      <c r="Q16" s="144">
        <f>+I16*N16</f>
        <v>0.44999999999999996</v>
      </c>
      <c r="R16" s="138"/>
      <c r="S16" s="139">
        <f>+Q16/$I$21</f>
        <v>0.09</v>
      </c>
    </row>
    <row r="17" spans="1:19" x14ac:dyDescent="0.25">
      <c r="H17" s="72"/>
      <c r="I17" s="68"/>
      <c r="J17" s="132"/>
      <c r="K17" s="68"/>
      <c r="L17" s="41"/>
      <c r="M17" s="74"/>
      <c r="N17" s="73"/>
      <c r="O17" s="74"/>
      <c r="P17" s="73"/>
      <c r="Q17" s="144"/>
      <c r="R17" s="138"/>
      <c r="S17" s="141"/>
    </row>
    <row r="18" spans="1:19" ht="15.75" thickBot="1" x14ac:dyDescent="0.3">
      <c r="H18" s="72"/>
      <c r="I18" s="68"/>
      <c r="J18" s="132"/>
      <c r="K18" s="68"/>
      <c r="L18" s="41"/>
      <c r="M18" s="74"/>
      <c r="N18" s="73"/>
      <c r="O18" s="74"/>
      <c r="P18" s="73"/>
      <c r="Q18" s="144"/>
      <c r="R18" s="138"/>
      <c r="S18" s="141"/>
    </row>
    <row r="19" spans="1:19" ht="15.75" thickBot="1" x14ac:dyDescent="0.3">
      <c r="A19" s="26" t="s">
        <v>22</v>
      </c>
      <c r="H19" s="75"/>
      <c r="I19" s="76">
        <f>SUM(I6:I16)</f>
        <v>18</v>
      </c>
      <c r="J19" s="133"/>
      <c r="K19" s="77">
        <f>SUM(K6:K16)</f>
        <v>1</v>
      </c>
      <c r="L19" s="80"/>
      <c r="M19" s="78">
        <f>SUM(M6:M16)</f>
        <v>1</v>
      </c>
      <c r="N19" s="79">
        <f>SUM(N6:N16)</f>
        <v>1</v>
      </c>
      <c r="O19" s="78">
        <f>SUM(O6:O16)</f>
        <v>0.59999999999999987</v>
      </c>
      <c r="P19" s="79">
        <f>SUM(P6:P16)</f>
        <v>1.0000000000000002</v>
      </c>
      <c r="Q19" s="142">
        <f>SUM(Q6:Q16)</f>
        <v>3</v>
      </c>
      <c r="R19" s="75" t="str">
        <f>IF(S19&gt;=0.86,"Excellent",IF(S19&gt;=0.75,"Very Good",IF(S19&gt;=0.6,"Good",IF(S19&gt;=0.46,"Marginal",IF(S19&gt;0,"Unsatisfactory",IF(S19=0,"Not Applicable"))))))</f>
        <v>Good</v>
      </c>
      <c r="S19" s="145">
        <f>+Q19/$I$21</f>
        <v>0.6</v>
      </c>
    </row>
    <row r="20" spans="1:19" ht="15.75" thickBot="1" x14ac:dyDescent="0.3">
      <c r="Q20" s="41"/>
      <c r="R20" s="41"/>
      <c r="S20" s="41"/>
    </row>
    <row r="21" spans="1:19" ht="15.75" thickBot="1" x14ac:dyDescent="0.3">
      <c r="A21" s="5" t="s">
        <v>25</v>
      </c>
      <c r="H21" s="46"/>
      <c r="I21" s="48">
        <v>5</v>
      </c>
      <c r="Q21" s="146"/>
      <c r="R21" s="41"/>
      <c r="S21" s="41"/>
    </row>
    <row r="22" spans="1:19" x14ac:dyDescent="0.25">
      <c r="A22" s="5" t="s">
        <v>23</v>
      </c>
      <c r="Q22" s="41"/>
      <c r="R22" s="41"/>
      <c r="S22" s="41"/>
    </row>
    <row r="23" spans="1:19" x14ac:dyDescent="0.25">
      <c r="A23" s="5" t="s">
        <v>24</v>
      </c>
      <c r="O23" s="52"/>
      <c r="R23" s="41"/>
      <c r="S23" s="41"/>
    </row>
    <row r="24" spans="1:19" x14ac:dyDescent="0.25">
      <c r="H24" s="53" t="s">
        <v>60</v>
      </c>
      <c r="R24" s="41"/>
      <c r="S24" s="41"/>
    </row>
    <row r="25" spans="1:19" x14ac:dyDescent="0.25">
      <c r="A25" s="5" t="s">
        <v>26</v>
      </c>
      <c r="H25" s="47" t="s">
        <v>39</v>
      </c>
      <c r="I25" s="54" t="s">
        <v>49</v>
      </c>
    </row>
    <row r="26" spans="1:19" x14ac:dyDescent="0.25">
      <c r="H26" s="47" t="s">
        <v>40</v>
      </c>
      <c r="I26" s="54" t="s">
        <v>50</v>
      </c>
    </row>
    <row r="27" spans="1:19" ht="30" customHeight="1" x14ac:dyDescent="0.25">
      <c r="A27" s="5" t="s">
        <v>14</v>
      </c>
      <c r="H27" s="155" t="s">
        <v>41</v>
      </c>
      <c r="I27" s="203" t="s">
        <v>166</v>
      </c>
      <c r="J27" s="203"/>
      <c r="K27" s="203"/>
      <c r="L27" s="203"/>
      <c r="M27" s="203"/>
      <c r="N27" s="203"/>
      <c r="O27" s="203"/>
      <c r="P27" s="203"/>
      <c r="Q27" s="203"/>
      <c r="R27" s="203"/>
      <c r="S27" s="203"/>
    </row>
    <row r="28" spans="1:19" x14ac:dyDescent="0.25">
      <c r="H28" s="47" t="s">
        <v>42</v>
      </c>
      <c r="I28" s="54" t="s">
        <v>52</v>
      </c>
    </row>
    <row r="29" spans="1:19" ht="15.75" thickBot="1" x14ac:dyDescent="0.3">
      <c r="H29" s="47" t="s">
        <v>43</v>
      </c>
      <c r="I29" s="54" t="s">
        <v>53</v>
      </c>
    </row>
    <row r="30" spans="1:19" x14ac:dyDescent="0.25">
      <c r="A30" s="158" t="s">
        <v>84</v>
      </c>
      <c r="H30" s="47" t="s">
        <v>44</v>
      </c>
      <c r="I30" s="54" t="s">
        <v>54</v>
      </c>
    </row>
    <row r="31" spans="1:19" x14ac:dyDescent="0.25">
      <c r="A31" s="159"/>
      <c r="H31" s="47" t="s">
        <v>45</v>
      </c>
      <c r="I31" s="54" t="s">
        <v>55</v>
      </c>
    </row>
    <row r="32" spans="1:19" x14ac:dyDescent="0.25">
      <c r="A32" s="160"/>
      <c r="H32" s="47" t="s">
        <v>46</v>
      </c>
      <c r="I32" s="54" t="s">
        <v>56</v>
      </c>
    </row>
    <row r="33" spans="1:9" x14ac:dyDescent="0.25">
      <c r="A33" s="161" t="s">
        <v>98</v>
      </c>
      <c r="H33" s="47" t="s">
        <v>47</v>
      </c>
      <c r="I33" s="54" t="s">
        <v>57</v>
      </c>
    </row>
    <row r="34" spans="1:9" x14ac:dyDescent="0.25">
      <c r="A34" s="162" t="s">
        <v>119</v>
      </c>
      <c r="H34" s="47" t="s">
        <v>48</v>
      </c>
      <c r="I34" s="54" t="s">
        <v>58</v>
      </c>
    </row>
    <row r="35" spans="1:9" x14ac:dyDescent="0.25">
      <c r="A35" s="162" t="s">
        <v>169</v>
      </c>
    </row>
    <row r="36" spans="1:9" x14ac:dyDescent="0.25">
      <c r="A36" s="157" t="s">
        <v>168</v>
      </c>
    </row>
    <row r="37" spans="1:9" x14ac:dyDescent="0.25">
      <c r="A37" s="157" t="s">
        <v>167</v>
      </c>
    </row>
    <row r="38" spans="1:9" x14ac:dyDescent="0.25">
      <c r="A38" s="162" t="s">
        <v>91</v>
      </c>
      <c r="H38" s="26"/>
    </row>
    <row r="39" spans="1:9" x14ac:dyDescent="0.25">
      <c r="A39" s="163" t="s">
        <v>92</v>
      </c>
    </row>
    <row r="40" spans="1:9" x14ac:dyDescent="0.25">
      <c r="A40" s="163"/>
    </row>
    <row r="41" spans="1:9" x14ac:dyDescent="0.25">
      <c r="A41" s="160"/>
    </row>
    <row r="42" spans="1:9" x14ac:dyDescent="0.25">
      <c r="A42" s="161" t="s">
        <v>33</v>
      </c>
    </row>
    <row r="43" spans="1:9" x14ac:dyDescent="0.25">
      <c r="A43" s="94" t="s">
        <v>101</v>
      </c>
    </row>
    <row r="44" spans="1:9" x14ac:dyDescent="0.25">
      <c r="A44" s="94" t="s">
        <v>32</v>
      </c>
      <c r="H44" s="53"/>
    </row>
    <row r="45" spans="1:9" x14ac:dyDescent="0.25">
      <c r="A45" s="94" t="s">
        <v>102</v>
      </c>
      <c r="H45" s="53" t="s">
        <v>160</v>
      </c>
    </row>
    <row r="46" spans="1:9" x14ac:dyDescent="0.25">
      <c r="A46" s="94" t="s">
        <v>81</v>
      </c>
      <c r="I46" s="54"/>
    </row>
    <row r="47" spans="1:9" ht="15.75" thickBot="1" x14ac:dyDescent="0.3">
      <c r="A47" s="164"/>
      <c r="H47" s="8">
        <v>1</v>
      </c>
      <c r="I47" s="54" t="s">
        <v>8</v>
      </c>
    </row>
    <row r="48" spans="1:9" x14ac:dyDescent="0.25">
      <c r="H48" s="8">
        <v>2</v>
      </c>
      <c r="I48" s="54" t="s">
        <v>9</v>
      </c>
    </row>
    <row r="49" spans="1:17" x14ac:dyDescent="0.25">
      <c r="A49" s="26"/>
      <c r="H49" s="8">
        <v>3</v>
      </c>
      <c r="I49" s="54" t="s">
        <v>10</v>
      </c>
    </row>
    <row r="50" spans="1:17" x14ac:dyDescent="0.25">
      <c r="H50" s="8">
        <v>4</v>
      </c>
      <c r="I50" s="54" t="s">
        <v>73</v>
      </c>
    </row>
    <row r="51" spans="1:17" x14ac:dyDescent="0.25">
      <c r="H51" s="8">
        <v>5</v>
      </c>
      <c r="I51" s="54" t="s">
        <v>11</v>
      </c>
    </row>
    <row r="52" spans="1:17" x14ac:dyDescent="0.25">
      <c r="A52" s="57"/>
      <c r="H52" s="8" t="s">
        <v>12</v>
      </c>
      <c r="I52" s="54" t="s">
        <v>65</v>
      </c>
    </row>
    <row r="53" spans="1:17" x14ac:dyDescent="0.25">
      <c r="A53" s="57"/>
    </row>
    <row r="54" spans="1:17" x14ac:dyDescent="0.25">
      <c r="A54" s="59"/>
      <c r="H54" s="8" t="s">
        <v>66</v>
      </c>
    </row>
    <row r="55" spans="1:17" x14ac:dyDescent="0.25">
      <c r="H55" s="8">
        <v>1</v>
      </c>
      <c r="I55" s="55"/>
    </row>
    <row r="56" spans="1:17" x14ac:dyDescent="0.25">
      <c r="B56" s="28"/>
      <c r="C56" s="56"/>
    </row>
    <row r="57" spans="1:17" x14ac:dyDescent="0.25">
      <c r="A57" s="60"/>
    </row>
    <row r="58" spans="1:17" ht="21" customHeight="1" x14ac:dyDescent="0.25">
      <c r="A58" s="57"/>
      <c r="F58" s="125" t="s">
        <v>21</v>
      </c>
      <c r="G58" s="242" t="s">
        <v>157</v>
      </c>
      <c r="H58" s="243"/>
      <c r="I58" s="243"/>
      <c r="J58" s="243"/>
      <c r="K58" s="244"/>
      <c r="O58" s="8"/>
      <c r="Q58" s="5"/>
    </row>
    <row r="59" spans="1:17" ht="30" customHeight="1" x14ac:dyDescent="0.25">
      <c r="A59" s="57"/>
      <c r="F59" s="58" t="s">
        <v>12</v>
      </c>
      <c r="G59" s="239" t="s">
        <v>158</v>
      </c>
      <c r="H59" s="240"/>
      <c r="I59" s="240"/>
      <c r="J59" s="240"/>
      <c r="K59" s="241"/>
      <c r="O59" s="8"/>
      <c r="Q59" s="5"/>
    </row>
    <row r="60" spans="1:17" ht="45.75" customHeight="1" x14ac:dyDescent="0.25">
      <c r="A60" s="57"/>
      <c r="F60" s="58">
        <v>1</v>
      </c>
      <c r="G60" s="239" t="s">
        <v>151</v>
      </c>
      <c r="H60" s="240"/>
      <c r="I60" s="240"/>
      <c r="J60" s="240"/>
      <c r="K60" s="241"/>
    </row>
    <row r="61" spans="1:17" ht="29.25" customHeight="1" x14ac:dyDescent="0.25">
      <c r="A61" s="57"/>
      <c r="F61" s="58">
        <v>2</v>
      </c>
      <c r="G61" s="239" t="s">
        <v>149</v>
      </c>
      <c r="H61" s="240"/>
      <c r="I61" s="240"/>
      <c r="J61" s="240"/>
      <c r="K61" s="241"/>
    </row>
    <row r="62" spans="1:17" ht="15" customHeight="1" x14ac:dyDescent="0.25">
      <c r="A62" s="59"/>
      <c r="F62" s="58">
        <v>3</v>
      </c>
      <c r="G62" s="239" t="s">
        <v>150</v>
      </c>
      <c r="H62" s="240"/>
      <c r="I62" s="240"/>
      <c r="J62" s="240"/>
      <c r="K62" s="241"/>
    </row>
    <row r="63" spans="1:17" ht="15" customHeight="1" x14ac:dyDescent="0.25">
      <c r="F63" s="58">
        <v>4</v>
      </c>
      <c r="G63" s="239" t="s">
        <v>170</v>
      </c>
      <c r="H63" s="240"/>
      <c r="I63" s="240"/>
      <c r="J63" s="240"/>
      <c r="K63" s="241"/>
    </row>
    <row r="64" spans="1:17" ht="44.25" customHeight="1" x14ac:dyDescent="0.25">
      <c r="F64" s="58">
        <v>5</v>
      </c>
      <c r="G64" s="239" t="s">
        <v>171</v>
      </c>
      <c r="H64" s="240"/>
      <c r="I64" s="240"/>
      <c r="J64" s="240"/>
      <c r="K64" s="241"/>
    </row>
    <row r="65" spans="1:1" x14ac:dyDescent="0.25">
      <c r="A65" s="57"/>
    </row>
    <row r="66" spans="1:1" x14ac:dyDescent="0.25">
      <c r="A66" s="57"/>
    </row>
    <row r="67" spans="1:1" x14ac:dyDescent="0.25">
      <c r="A67" s="57"/>
    </row>
    <row r="68" spans="1:1" x14ac:dyDescent="0.25">
      <c r="A68" s="57"/>
    </row>
  </sheetData>
  <mergeCells count="9">
    <mergeCell ref="G64:K64"/>
    <mergeCell ref="G58:K58"/>
    <mergeCell ref="I27:S27"/>
    <mergeCell ref="G59:K59"/>
    <mergeCell ref="R5:S5"/>
    <mergeCell ref="G60:K60"/>
    <mergeCell ref="G61:K61"/>
    <mergeCell ref="G62:K62"/>
    <mergeCell ref="G63:K63"/>
  </mergeCells>
  <pageMargins left="0.7" right="0.7" top="0.75" bottom="0.75" header="0.3" footer="0.3"/>
  <pageSetup paperSize="9" orientation="portrait" r:id="rId1"/>
  <headerFooter>
    <oddHeader>&amp;C&amp;"Calibri"&amp;12&amp;KFF0000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3F6D7-2A80-4DD7-AAD9-AA3D9777B47E}">
  <sheetPr codeName="Sheet4"/>
  <dimension ref="A1:AW45"/>
  <sheetViews>
    <sheetView workbookViewId="0">
      <selection activeCell="C4" sqref="C4"/>
    </sheetView>
  </sheetViews>
  <sheetFormatPr defaultRowHeight="15" x14ac:dyDescent="0.25"/>
  <cols>
    <col min="1" max="1" width="24.125" style="15" customWidth="1"/>
    <col min="2" max="2" width="9" style="15"/>
    <col min="3" max="3" width="8.25" style="15" customWidth="1"/>
    <col min="4" max="7" width="9" style="15"/>
    <col min="8" max="8" width="10.875" style="15" customWidth="1"/>
    <col min="9" max="9" width="9.375" style="15" customWidth="1"/>
    <col min="10" max="11" width="12.375" style="15" customWidth="1"/>
    <col min="12" max="12" width="11.125" style="15" customWidth="1"/>
    <col min="13" max="13" width="9" style="15"/>
    <col min="14" max="14" width="8" style="15" customWidth="1"/>
    <col min="15" max="15" width="9.625" style="15" customWidth="1"/>
    <col min="16" max="17" width="17.125" style="15" customWidth="1"/>
    <col min="18" max="18" width="9" style="41"/>
    <col min="19" max="20" width="4.5" style="41" customWidth="1"/>
    <col min="21" max="21" width="9" style="41"/>
    <col min="22" max="23" width="4.125" style="41" customWidth="1"/>
    <col min="24" max="24" width="9" style="41"/>
    <col min="25" max="26" width="7.125" style="41" customWidth="1"/>
    <col min="27" max="27" width="9" style="41"/>
    <col min="28" max="30" width="4" style="41" customWidth="1"/>
    <col min="31" max="31" width="10.375" style="41" customWidth="1"/>
    <col min="32" max="35" width="4.125" style="41" customWidth="1"/>
    <col min="36" max="36" width="9" style="41"/>
    <col min="37" max="38" width="4.125" style="41" customWidth="1"/>
    <col min="39" max="45" width="2.875" style="41" customWidth="1"/>
    <col min="46" max="47" width="8.625" style="41" customWidth="1"/>
    <col min="48" max="49" width="32.625" style="5" customWidth="1"/>
    <col min="50" max="16384" width="9" style="5"/>
  </cols>
  <sheetData>
    <row r="1" spans="1:49" ht="18" customHeight="1" x14ac:dyDescent="0.25">
      <c r="A1" s="247" t="s">
        <v>100</v>
      </c>
      <c r="B1" s="247"/>
      <c r="C1" s="247"/>
      <c r="D1" s="247"/>
      <c r="E1" s="247"/>
      <c r="F1" s="247"/>
      <c r="G1" s="247"/>
      <c r="H1" s="247"/>
      <c r="I1" s="247"/>
      <c r="J1" s="247"/>
      <c r="K1" s="247"/>
      <c r="L1" s="247"/>
      <c r="M1" s="247"/>
      <c r="N1" s="247"/>
      <c r="O1" s="247"/>
      <c r="P1" s="247"/>
      <c r="Q1" s="110"/>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row>
    <row r="2" spans="1:49" s="105" customFormat="1" ht="39" customHeight="1" x14ac:dyDescent="0.2">
      <c r="A2" s="248" t="s">
        <v>28</v>
      </c>
      <c r="B2" s="248"/>
      <c r="C2" s="248"/>
      <c r="D2" s="248"/>
      <c r="E2" s="248"/>
      <c r="F2" s="248"/>
      <c r="G2" s="248"/>
      <c r="H2" s="248"/>
      <c r="I2" s="248"/>
      <c r="J2" s="248"/>
      <c r="K2" s="248"/>
      <c r="L2" s="248"/>
      <c r="M2" s="248"/>
      <c r="N2" s="248"/>
      <c r="O2" s="248"/>
      <c r="P2" s="249"/>
      <c r="Q2" s="111"/>
      <c r="R2" s="253" t="s">
        <v>128</v>
      </c>
      <c r="S2" s="253"/>
      <c r="T2" s="253"/>
      <c r="U2" s="253" t="s">
        <v>129</v>
      </c>
      <c r="V2" s="253"/>
      <c r="W2" s="253"/>
      <c r="X2" s="253" t="s">
        <v>133</v>
      </c>
      <c r="Y2" s="253"/>
      <c r="Z2" s="253"/>
      <c r="AA2" s="255" t="s">
        <v>130</v>
      </c>
      <c r="AB2" s="256"/>
      <c r="AC2" s="256"/>
      <c r="AD2" s="257"/>
      <c r="AE2" s="253" t="s">
        <v>156</v>
      </c>
      <c r="AF2" s="253"/>
      <c r="AG2" s="253"/>
      <c r="AH2" s="253"/>
      <c r="AI2" s="253"/>
      <c r="AJ2" s="254" t="str">
        <f>+'BMW Workings'!A16</f>
        <v>Communications and Relationships (15%)</v>
      </c>
      <c r="AK2" s="254"/>
      <c r="AL2" s="254"/>
      <c r="AM2" s="258" t="s">
        <v>141</v>
      </c>
      <c r="AN2" s="259"/>
      <c r="AO2" s="258" t="s">
        <v>142</v>
      </c>
      <c r="AP2" s="259"/>
      <c r="AQ2" s="258" t="s">
        <v>143</v>
      </c>
      <c r="AR2" s="260"/>
      <c r="AS2" s="259"/>
      <c r="AT2" s="250" t="s">
        <v>148</v>
      </c>
      <c r="AU2" s="250" t="s">
        <v>164</v>
      </c>
      <c r="AV2" s="250" t="s">
        <v>115</v>
      </c>
      <c r="AW2" s="251" t="s">
        <v>145</v>
      </c>
    </row>
    <row r="3" spans="1:49" s="109" customFormat="1" ht="54" customHeight="1" x14ac:dyDescent="0.2">
      <c r="A3" s="106" t="s">
        <v>105</v>
      </c>
      <c r="B3" s="106" t="s">
        <v>1</v>
      </c>
      <c r="C3" s="106" t="s">
        <v>125</v>
      </c>
      <c r="D3" s="106" t="s">
        <v>2</v>
      </c>
      <c r="E3" s="106" t="s">
        <v>120</v>
      </c>
      <c r="F3" s="106" t="s">
        <v>4</v>
      </c>
      <c r="G3" s="106" t="s">
        <v>121</v>
      </c>
      <c r="H3" s="106" t="s">
        <v>29</v>
      </c>
      <c r="I3" s="106" t="s">
        <v>140</v>
      </c>
      <c r="J3" s="106" t="s">
        <v>122</v>
      </c>
      <c r="K3" s="106" t="s">
        <v>123</v>
      </c>
      <c r="L3" s="106" t="s">
        <v>126</v>
      </c>
      <c r="M3" s="106" t="s">
        <v>6</v>
      </c>
      <c r="N3" s="106" t="s">
        <v>124</v>
      </c>
      <c r="O3" s="106" t="s">
        <v>98</v>
      </c>
      <c r="P3" s="106" t="s">
        <v>30</v>
      </c>
      <c r="Q3" s="106" t="s">
        <v>139</v>
      </c>
      <c r="R3" s="107" t="s">
        <v>144</v>
      </c>
      <c r="S3" s="107"/>
      <c r="T3" s="107"/>
      <c r="U3" s="108" t="s">
        <v>14</v>
      </c>
      <c r="V3" s="108"/>
      <c r="W3" s="108"/>
      <c r="X3" s="107" t="s">
        <v>144</v>
      </c>
      <c r="Y3" s="107"/>
      <c r="Z3" s="107"/>
      <c r="AA3" s="108" t="s">
        <v>14</v>
      </c>
      <c r="AB3" s="108"/>
      <c r="AC3" s="108"/>
      <c r="AD3" s="108"/>
      <c r="AE3" s="107" t="s">
        <v>14</v>
      </c>
      <c r="AF3" s="107"/>
      <c r="AG3" s="107"/>
      <c r="AH3" s="107"/>
      <c r="AI3" s="107"/>
      <c r="AJ3" s="120" t="s">
        <v>14</v>
      </c>
      <c r="AK3" s="120"/>
      <c r="AL3" s="120"/>
      <c r="AM3" s="121"/>
      <c r="AN3" s="121"/>
      <c r="AO3" s="108"/>
      <c r="AP3" s="108"/>
      <c r="AQ3" s="121"/>
      <c r="AR3" s="121"/>
      <c r="AS3" s="121"/>
      <c r="AT3" s="250"/>
      <c r="AU3" s="250"/>
      <c r="AV3" s="250"/>
      <c r="AW3" s="252"/>
    </row>
    <row r="4" spans="1:49" s="103" customFormat="1" ht="54.75" customHeight="1" x14ac:dyDescent="0.25">
      <c r="A4" s="98">
        <f>'Contract Info and Criteria'!B7</f>
        <v>0</v>
      </c>
      <c r="B4" s="98">
        <f>'Contract Info and Criteria'!B9</f>
        <v>0</v>
      </c>
      <c r="C4" s="166">
        <f>'Contract Info and Criteria'!B31</f>
        <v>0</v>
      </c>
      <c r="D4" s="98">
        <f>'Contract Info and Criteria'!B11</f>
        <v>0</v>
      </c>
      <c r="E4" s="98">
        <f>'Contract Info and Criteria'!B13</f>
        <v>0</v>
      </c>
      <c r="F4" s="98">
        <f>'Contract Info and Criteria'!B15</f>
        <v>0</v>
      </c>
      <c r="G4" s="98">
        <f>'Contract Info and Criteria'!B17</f>
        <v>0</v>
      </c>
      <c r="H4" s="99">
        <f>'Contract Info and Criteria'!B19</f>
        <v>45839</v>
      </c>
      <c r="I4" s="99"/>
      <c r="J4" s="99"/>
      <c r="K4" s="98">
        <f>'Contract Info and Criteria'!B23</f>
        <v>0</v>
      </c>
      <c r="L4" s="98"/>
      <c r="M4" s="98">
        <f>'Contract Info and Criteria'!B29</f>
        <v>0</v>
      </c>
      <c r="N4" s="98"/>
      <c r="O4" s="98" t="str">
        <f>'Contract Info and Criteria'!B35</f>
        <v>Minor Works</v>
      </c>
      <c r="P4" s="98" t="str">
        <f>'Contract Info and Criteria'!B37</f>
        <v>Practical Completion</v>
      </c>
      <c r="Q4" s="98" t="s">
        <v>155</v>
      </c>
      <c r="R4" s="100" t="str">
        <f>'BMW Workings'!J6</f>
        <v>Good</v>
      </c>
      <c r="S4" s="101"/>
      <c r="T4" s="102"/>
      <c r="U4" s="119" t="str">
        <f>'BMW Workings'!J8</f>
        <v>Good</v>
      </c>
      <c r="V4" s="101"/>
      <c r="W4" s="102"/>
      <c r="X4" s="100" t="str">
        <f>'BMW Workings'!J10</f>
        <v>Good</v>
      </c>
      <c r="Y4" s="101"/>
      <c r="Z4" s="102"/>
      <c r="AA4" s="100" t="str">
        <f>'BMW Workings'!J12</f>
        <v>Good</v>
      </c>
      <c r="AB4" s="101"/>
      <c r="AC4" s="102"/>
      <c r="AD4" s="102"/>
      <c r="AE4" s="102" t="str">
        <f>'BMW Workings'!J14</f>
        <v>Good</v>
      </c>
      <c r="AF4" s="102"/>
      <c r="AG4" s="102"/>
      <c r="AH4" s="102"/>
      <c r="AI4" s="102"/>
      <c r="AJ4" s="100" t="str">
        <f>'BMW Workings'!J16</f>
        <v>Good</v>
      </c>
      <c r="AK4" s="101"/>
      <c r="AL4" s="102"/>
      <c r="AM4" s="102"/>
      <c r="AN4" s="102"/>
      <c r="AO4" s="102"/>
      <c r="AP4" s="102"/>
      <c r="AQ4" s="102"/>
      <c r="AR4" s="102"/>
      <c r="AS4" s="102"/>
      <c r="AT4" s="102">
        <f>'BMW Workings'!S19</f>
        <v>0.6</v>
      </c>
      <c r="AU4" s="102" t="str">
        <f>'BMW Workings'!R19</f>
        <v>Good</v>
      </c>
      <c r="AV4" s="96" t="str">
        <f>CONCATENATE('Summary and Additional Comments'!A60,"          ///          ",'Summary and Additional Comments'!A66)</f>
        <v xml:space="preserve">          ///          </v>
      </c>
      <c r="AW4" s="96">
        <f>'Summary and Additional Comments'!A74</f>
        <v>0</v>
      </c>
    </row>
    <row r="5" spans="1:49" x14ac:dyDescent="0.25">
      <c r="A5" s="104"/>
      <c r="B5" s="104"/>
      <c r="C5" s="104"/>
      <c r="D5" s="104"/>
      <c r="E5" s="104"/>
      <c r="F5" s="104"/>
      <c r="G5" s="104"/>
      <c r="H5" s="104"/>
      <c r="I5" s="104"/>
      <c r="J5" s="104"/>
      <c r="K5" s="104"/>
      <c r="L5" s="104"/>
      <c r="M5" s="104"/>
      <c r="N5" s="104"/>
      <c r="O5" s="104"/>
      <c r="P5" s="104"/>
      <c r="Q5" s="104"/>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row>
    <row r="6" spans="1:49" x14ac:dyDescent="0.25">
      <c r="A6" s="104"/>
      <c r="B6" s="104"/>
      <c r="C6" s="104"/>
      <c r="D6" s="104"/>
      <c r="E6" s="104"/>
      <c r="F6" s="104"/>
      <c r="G6" s="104"/>
      <c r="H6" s="104"/>
      <c r="I6" s="104"/>
      <c r="J6" s="104"/>
      <c r="K6" s="104"/>
      <c r="L6" s="104"/>
      <c r="M6" s="104"/>
      <c r="N6" s="104"/>
      <c r="O6" s="104"/>
      <c r="P6" s="104"/>
      <c r="Q6" s="104"/>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row>
    <row r="7" spans="1:49" x14ac:dyDescent="0.25">
      <c r="A7" s="104"/>
      <c r="B7" s="104"/>
      <c r="C7" s="104"/>
      <c r="D7" s="104"/>
      <c r="E7" s="104"/>
      <c r="F7" s="104"/>
      <c r="G7" s="104"/>
      <c r="H7" s="104"/>
      <c r="I7" s="104"/>
      <c r="J7" s="104"/>
      <c r="K7" s="104"/>
      <c r="L7" s="104"/>
      <c r="M7" s="104"/>
      <c r="N7" s="104"/>
      <c r="O7" s="104"/>
      <c r="P7" s="104"/>
      <c r="Q7" s="104"/>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row>
    <row r="8" spans="1:49" x14ac:dyDescent="0.25">
      <c r="A8" s="104"/>
      <c r="B8" s="104"/>
      <c r="C8" s="104"/>
      <c r="D8" s="104"/>
      <c r="E8" s="104"/>
      <c r="F8" s="104"/>
      <c r="G8" s="104"/>
      <c r="H8" s="104"/>
      <c r="I8" s="104"/>
      <c r="J8" s="104"/>
      <c r="K8" s="104"/>
      <c r="L8" s="104"/>
      <c r="M8" s="104"/>
      <c r="N8" s="104"/>
      <c r="O8" s="104"/>
      <c r="P8" s="104"/>
      <c r="Q8" s="104"/>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row>
    <row r="9" spans="1:49" x14ac:dyDescent="0.25">
      <c r="A9" s="104"/>
      <c r="B9" s="104"/>
      <c r="C9" s="104"/>
      <c r="D9" s="104"/>
      <c r="E9" s="104"/>
      <c r="F9" s="104"/>
      <c r="G9" s="104"/>
      <c r="H9" s="104"/>
      <c r="I9" s="104"/>
      <c r="J9" s="104"/>
      <c r="K9" s="104"/>
      <c r="L9" s="104"/>
      <c r="M9" s="104"/>
      <c r="N9" s="104"/>
      <c r="O9" s="104"/>
      <c r="P9" s="104"/>
      <c r="Q9" s="104"/>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row>
    <row r="10" spans="1:49" x14ac:dyDescent="0.25">
      <c r="A10" s="104"/>
      <c r="B10" s="104"/>
      <c r="C10" s="104"/>
      <c r="D10" s="104"/>
      <c r="E10" s="104"/>
      <c r="F10" s="104"/>
      <c r="G10" s="104"/>
      <c r="H10" s="104"/>
      <c r="I10" s="104"/>
      <c r="J10" s="104"/>
      <c r="K10" s="104"/>
      <c r="L10" s="104"/>
      <c r="M10" s="104"/>
      <c r="N10" s="104"/>
      <c r="O10" s="104"/>
      <c r="P10" s="104"/>
      <c r="Q10" s="104"/>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row>
    <row r="11" spans="1:49" x14ac:dyDescent="0.25">
      <c r="A11" s="104"/>
      <c r="B11" s="104"/>
      <c r="C11" s="104"/>
      <c r="D11" s="104"/>
      <c r="E11" s="104"/>
      <c r="F11" s="104"/>
      <c r="G11" s="104"/>
      <c r="H11" s="104"/>
      <c r="I11" s="104"/>
      <c r="J11" s="104"/>
      <c r="K11" s="104"/>
      <c r="L11" s="104"/>
      <c r="M11" s="104"/>
      <c r="N11" s="104"/>
      <c r="O11" s="104"/>
      <c r="P11" s="104"/>
      <c r="Q11" s="104"/>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row>
    <row r="12" spans="1:49" x14ac:dyDescent="0.25">
      <c r="A12" s="104"/>
      <c r="B12" s="104"/>
      <c r="C12" s="104"/>
      <c r="D12" s="104"/>
      <c r="E12" s="104"/>
      <c r="F12" s="104"/>
      <c r="G12" s="104"/>
      <c r="H12" s="104"/>
      <c r="I12" s="104"/>
      <c r="J12" s="104"/>
      <c r="K12" s="104"/>
      <c r="L12" s="104"/>
      <c r="M12" s="104"/>
      <c r="N12" s="104"/>
      <c r="O12" s="104"/>
      <c r="P12" s="104"/>
      <c r="Q12" s="104"/>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row>
    <row r="13" spans="1:49" x14ac:dyDescent="0.25">
      <c r="A13" s="104"/>
      <c r="B13" s="104"/>
      <c r="C13" s="104"/>
      <c r="D13" s="104"/>
      <c r="E13" s="104"/>
      <c r="F13" s="104"/>
      <c r="G13" s="104"/>
      <c r="H13" s="104"/>
      <c r="I13" s="104"/>
      <c r="J13" s="104"/>
      <c r="K13" s="104"/>
      <c r="L13" s="104"/>
      <c r="M13" s="104"/>
      <c r="N13" s="104"/>
      <c r="O13" s="104"/>
      <c r="P13" s="104"/>
      <c r="Q13" s="104"/>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row>
    <row r="14" spans="1:49" x14ac:dyDescent="0.25">
      <c r="A14" s="104"/>
      <c r="B14" s="104"/>
      <c r="C14" s="104"/>
      <c r="D14" s="104"/>
      <c r="E14" s="104"/>
      <c r="F14" s="104"/>
      <c r="G14" s="104"/>
      <c r="H14" s="104"/>
      <c r="I14" s="104"/>
      <c r="J14" s="104"/>
      <c r="K14" s="104"/>
      <c r="L14" s="104"/>
      <c r="M14" s="104"/>
      <c r="N14" s="104"/>
      <c r="O14" s="104"/>
      <c r="P14" s="104"/>
      <c r="Q14" s="104"/>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row>
    <row r="15" spans="1:49" x14ac:dyDescent="0.25">
      <c r="A15" s="104"/>
      <c r="B15" s="104"/>
      <c r="C15" s="104"/>
      <c r="D15" s="104"/>
      <c r="E15" s="104"/>
      <c r="F15" s="104"/>
      <c r="G15" s="104"/>
      <c r="H15" s="104"/>
      <c r="I15" s="104"/>
      <c r="J15" s="104"/>
      <c r="K15" s="104"/>
      <c r="L15" s="104"/>
      <c r="M15" s="104"/>
      <c r="N15" s="104"/>
      <c r="O15" s="104"/>
      <c r="P15" s="104"/>
      <c r="Q15" s="104"/>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row>
    <row r="16" spans="1:49" x14ac:dyDescent="0.25">
      <c r="A16" s="104"/>
      <c r="B16" s="104"/>
      <c r="C16" s="104"/>
      <c r="D16" s="104"/>
      <c r="E16" s="104"/>
      <c r="F16" s="104"/>
      <c r="G16" s="104"/>
      <c r="H16" s="104"/>
      <c r="I16" s="104"/>
      <c r="J16" s="104"/>
      <c r="K16" s="104"/>
      <c r="L16" s="104"/>
      <c r="M16" s="104"/>
      <c r="N16" s="104"/>
      <c r="O16" s="104"/>
      <c r="P16" s="104"/>
      <c r="Q16" s="104"/>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row>
    <row r="17" spans="1:47" x14ac:dyDescent="0.25">
      <c r="A17" s="104"/>
      <c r="B17" s="104"/>
      <c r="C17" s="104"/>
      <c r="D17" s="104"/>
      <c r="E17" s="104"/>
      <c r="F17" s="104"/>
      <c r="G17" s="104"/>
      <c r="H17" s="104"/>
      <c r="I17" s="104"/>
      <c r="J17" s="104"/>
      <c r="K17" s="104"/>
      <c r="L17" s="104"/>
      <c r="M17" s="104"/>
      <c r="N17" s="104"/>
      <c r="O17" s="104"/>
      <c r="P17" s="104"/>
      <c r="Q17" s="104"/>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row>
    <row r="18" spans="1:47" x14ac:dyDescent="0.25">
      <c r="A18" s="104"/>
      <c r="B18" s="104"/>
      <c r="C18" s="104"/>
      <c r="D18" s="104"/>
      <c r="E18" s="104"/>
      <c r="F18" s="104"/>
      <c r="G18" s="104"/>
      <c r="H18" s="104"/>
      <c r="I18" s="104"/>
      <c r="J18" s="104"/>
      <c r="K18" s="104"/>
      <c r="L18" s="104"/>
      <c r="M18" s="104"/>
      <c r="N18" s="104"/>
      <c r="O18" s="104"/>
      <c r="P18" s="104"/>
      <c r="Q18" s="104"/>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row>
    <row r="19" spans="1:47" x14ac:dyDescent="0.25">
      <c r="A19" s="104"/>
      <c r="B19" s="104"/>
      <c r="C19" s="104"/>
      <c r="D19" s="104"/>
      <c r="E19" s="104"/>
      <c r="F19" s="104"/>
      <c r="G19" s="104"/>
      <c r="H19" s="104"/>
      <c r="I19" s="104"/>
      <c r="J19" s="104"/>
      <c r="K19" s="104"/>
      <c r="L19" s="104"/>
      <c r="M19" s="104"/>
      <c r="N19" s="104"/>
      <c r="O19" s="104"/>
      <c r="P19" s="104"/>
      <c r="Q19" s="104"/>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row>
    <row r="20" spans="1:47" x14ac:dyDescent="0.25">
      <c r="A20" s="104"/>
      <c r="B20" s="104"/>
      <c r="C20" s="104"/>
      <c r="D20" s="104"/>
      <c r="E20" s="104"/>
      <c r="F20" s="104"/>
      <c r="G20" s="104"/>
      <c r="H20" s="104"/>
      <c r="I20" s="104"/>
      <c r="J20" s="104"/>
      <c r="K20" s="104"/>
      <c r="L20" s="104"/>
      <c r="M20" s="104"/>
      <c r="N20" s="104"/>
      <c r="O20" s="104"/>
      <c r="P20" s="104"/>
      <c r="Q20" s="104"/>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row>
    <row r="21" spans="1:47" x14ac:dyDescent="0.25">
      <c r="A21" s="104"/>
      <c r="B21" s="104"/>
      <c r="C21" s="104"/>
      <c r="D21" s="104"/>
      <c r="E21" s="104"/>
      <c r="F21" s="104"/>
      <c r="G21" s="104"/>
      <c r="H21" s="104"/>
      <c r="I21" s="104"/>
      <c r="J21" s="104"/>
      <c r="K21" s="104"/>
      <c r="L21" s="104"/>
      <c r="M21" s="104"/>
      <c r="N21" s="104"/>
      <c r="O21" s="104"/>
      <c r="P21" s="104"/>
      <c r="Q21" s="104"/>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row>
    <row r="22" spans="1:47" x14ac:dyDescent="0.25">
      <c r="A22" s="104"/>
      <c r="B22" s="104"/>
      <c r="C22" s="104"/>
      <c r="D22" s="104"/>
      <c r="E22" s="104"/>
      <c r="F22" s="104"/>
      <c r="G22" s="104"/>
      <c r="H22" s="104"/>
      <c r="I22" s="104"/>
      <c r="J22" s="104"/>
      <c r="K22" s="104"/>
      <c r="L22" s="104"/>
      <c r="M22" s="104"/>
      <c r="N22" s="104"/>
      <c r="O22" s="104"/>
      <c r="P22" s="104"/>
      <c r="Q22" s="104"/>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row>
    <row r="23" spans="1:47" x14ac:dyDescent="0.25">
      <c r="A23" s="104"/>
      <c r="B23" s="104"/>
      <c r="C23" s="104"/>
      <c r="D23" s="104"/>
      <c r="E23" s="104"/>
      <c r="F23" s="104"/>
      <c r="G23" s="104"/>
      <c r="H23" s="104"/>
      <c r="I23" s="104"/>
      <c r="J23" s="104"/>
      <c r="K23" s="104"/>
      <c r="L23" s="104"/>
      <c r="M23" s="104"/>
      <c r="N23" s="104"/>
      <c r="O23" s="104"/>
      <c r="P23" s="104"/>
      <c r="Q23" s="104"/>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row>
    <row r="24" spans="1:47" x14ac:dyDescent="0.25">
      <c r="A24" s="104"/>
      <c r="B24" s="104"/>
      <c r="C24" s="104"/>
      <c r="D24" s="104"/>
      <c r="E24" s="104"/>
      <c r="F24" s="104"/>
      <c r="G24" s="104"/>
      <c r="H24" s="104"/>
      <c r="I24" s="104"/>
      <c r="J24" s="104"/>
      <c r="K24" s="104"/>
      <c r="L24" s="104"/>
      <c r="M24" s="104"/>
      <c r="N24" s="104"/>
      <c r="O24" s="104"/>
      <c r="P24" s="104"/>
      <c r="Q24" s="104"/>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row>
    <row r="25" spans="1:47" x14ac:dyDescent="0.25">
      <c r="A25" s="104"/>
      <c r="B25" s="104"/>
      <c r="C25" s="104"/>
      <c r="D25" s="104"/>
      <c r="E25" s="104"/>
      <c r="F25" s="104"/>
      <c r="G25" s="104"/>
      <c r="H25" s="104"/>
      <c r="I25" s="104"/>
      <c r="J25" s="104"/>
      <c r="K25" s="104"/>
      <c r="L25" s="104"/>
      <c r="M25" s="104"/>
      <c r="N25" s="104"/>
      <c r="O25" s="104"/>
      <c r="P25" s="104"/>
      <c r="Q25" s="104"/>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row>
    <row r="26" spans="1:47" x14ac:dyDescent="0.25">
      <c r="A26" s="104"/>
      <c r="B26" s="104"/>
      <c r="C26" s="104"/>
      <c r="D26" s="104"/>
      <c r="E26" s="104"/>
      <c r="F26" s="104"/>
      <c r="G26" s="104"/>
      <c r="H26" s="104"/>
      <c r="I26" s="104"/>
      <c r="J26" s="104"/>
      <c r="K26" s="104"/>
      <c r="L26" s="104"/>
      <c r="M26" s="104"/>
      <c r="N26" s="104"/>
      <c r="O26" s="104"/>
      <c r="P26" s="104"/>
      <c r="Q26" s="104"/>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row>
    <row r="27" spans="1:47" x14ac:dyDescent="0.25">
      <c r="A27" s="104"/>
      <c r="B27" s="104"/>
      <c r="C27" s="104"/>
      <c r="D27" s="104"/>
      <c r="E27" s="104"/>
      <c r="F27" s="104"/>
      <c r="G27" s="104"/>
      <c r="H27" s="104"/>
      <c r="I27" s="104"/>
      <c r="J27" s="104"/>
      <c r="K27" s="104"/>
      <c r="L27" s="104"/>
      <c r="M27" s="104"/>
      <c r="N27" s="104"/>
      <c r="O27" s="104"/>
      <c r="P27" s="104"/>
      <c r="Q27" s="104"/>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row>
    <row r="28" spans="1:47" x14ac:dyDescent="0.25">
      <c r="A28" s="104"/>
      <c r="B28" s="104"/>
      <c r="C28" s="104"/>
      <c r="D28" s="104"/>
      <c r="E28" s="104"/>
      <c r="F28" s="104"/>
      <c r="G28" s="104"/>
      <c r="H28" s="104"/>
      <c r="I28" s="104"/>
      <c r="J28" s="104"/>
      <c r="K28" s="104"/>
      <c r="L28" s="104"/>
      <c r="M28" s="104"/>
      <c r="N28" s="104"/>
      <c r="O28" s="104"/>
      <c r="P28" s="104"/>
      <c r="Q28" s="104"/>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row>
    <row r="29" spans="1:47" x14ac:dyDescent="0.25">
      <c r="A29" s="104"/>
      <c r="B29" s="104"/>
      <c r="C29" s="104"/>
      <c r="D29" s="104"/>
      <c r="E29" s="104"/>
      <c r="F29" s="104"/>
      <c r="G29" s="104"/>
      <c r="H29" s="104"/>
      <c r="I29" s="104"/>
      <c r="J29" s="104"/>
      <c r="K29" s="104"/>
      <c r="L29" s="104"/>
      <c r="M29" s="104"/>
      <c r="N29" s="104"/>
      <c r="O29" s="104"/>
      <c r="P29" s="104"/>
      <c r="Q29" s="104"/>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row>
    <row r="30" spans="1:47" x14ac:dyDescent="0.25">
      <c r="A30" s="104"/>
      <c r="B30" s="104"/>
      <c r="C30" s="104"/>
      <c r="D30" s="104"/>
      <c r="E30" s="104"/>
      <c r="F30" s="104"/>
      <c r="G30" s="104"/>
      <c r="H30" s="104"/>
      <c r="I30" s="104"/>
      <c r="J30" s="104"/>
      <c r="K30" s="104"/>
      <c r="L30" s="104"/>
      <c r="M30" s="104"/>
      <c r="N30" s="104"/>
      <c r="O30" s="104"/>
      <c r="P30" s="104"/>
      <c r="Q30" s="104"/>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row>
    <row r="31" spans="1:47" x14ac:dyDescent="0.25">
      <c r="A31" s="104"/>
      <c r="B31" s="104"/>
      <c r="C31" s="104"/>
      <c r="D31" s="104"/>
      <c r="E31" s="104"/>
      <c r="F31" s="104"/>
      <c r="G31" s="104"/>
      <c r="H31" s="104"/>
      <c r="I31" s="104"/>
      <c r="J31" s="104"/>
      <c r="K31" s="104"/>
      <c r="L31" s="104"/>
      <c r="M31" s="104"/>
      <c r="N31" s="104"/>
      <c r="O31" s="104"/>
      <c r="P31" s="104"/>
      <c r="Q31" s="104"/>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row>
    <row r="32" spans="1:47" x14ac:dyDescent="0.25">
      <c r="A32" s="104"/>
      <c r="B32" s="104"/>
      <c r="C32" s="104"/>
      <c r="D32" s="104"/>
      <c r="E32" s="104"/>
      <c r="F32" s="104"/>
      <c r="G32" s="104"/>
      <c r="H32" s="104"/>
      <c r="I32" s="104"/>
      <c r="J32" s="104"/>
      <c r="K32" s="104"/>
      <c r="L32" s="104"/>
      <c r="M32" s="104"/>
      <c r="N32" s="104"/>
      <c r="O32" s="104"/>
      <c r="P32" s="104"/>
      <c r="Q32" s="104"/>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row>
    <row r="33" spans="1:47" x14ac:dyDescent="0.25">
      <c r="A33" s="104"/>
      <c r="B33" s="104"/>
      <c r="C33" s="104"/>
      <c r="D33" s="104"/>
      <c r="E33" s="104"/>
      <c r="F33" s="104"/>
      <c r="G33" s="104"/>
      <c r="H33" s="104"/>
      <c r="I33" s="104"/>
      <c r="J33" s="104"/>
      <c r="K33" s="104"/>
      <c r="L33" s="104"/>
      <c r="M33" s="104"/>
      <c r="N33" s="104"/>
      <c r="O33" s="104"/>
      <c r="P33" s="104"/>
      <c r="Q33" s="104"/>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row>
    <row r="34" spans="1:47" x14ac:dyDescent="0.25">
      <c r="A34" s="104"/>
      <c r="B34" s="104"/>
      <c r="C34" s="104"/>
      <c r="D34" s="104"/>
      <c r="E34" s="104"/>
      <c r="F34" s="104"/>
      <c r="G34" s="104"/>
      <c r="H34" s="104"/>
      <c r="I34" s="104"/>
      <c r="J34" s="104"/>
      <c r="K34" s="104"/>
      <c r="L34" s="104"/>
      <c r="M34" s="104"/>
      <c r="N34" s="104"/>
      <c r="O34" s="104"/>
      <c r="P34" s="104"/>
      <c r="Q34" s="104"/>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row>
    <row r="35" spans="1:47" x14ac:dyDescent="0.25">
      <c r="A35" s="104"/>
      <c r="B35" s="104"/>
      <c r="C35" s="104"/>
      <c r="D35" s="104"/>
      <c r="E35" s="104"/>
      <c r="F35" s="104"/>
      <c r="G35" s="104"/>
      <c r="H35" s="104"/>
      <c r="I35" s="104"/>
      <c r="J35" s="104"/>
      <c r="K35" s="104"/>
      <c r="L35" s="104"/>
      <c r="M35" s="104"/>
      <c r="N35" s="104"/>
      <c r="O35" s="104"/>
      <c r="P35" s="104"/>
      <c r="Q35" s="104"/>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row>
    <row r="36" spans="1:47" x14ac:dyDescent="0.25">
      <c r="A36" s="104"/>
      <c r="B36" s="104"/>
      <c r="C36" s="104"/>
      <c r="D36" s="104"/>
      <c r="E36" s="104"/>
      <c r="F36" s="104"/>
      <c r="G36" s="104"/>
      <c r="H36" s="104"/>
      <c r="I36" s="104"/>
      <c r="J36" s="104"/>
      <c r="K36" s="104"/>
      <c r="L36" s="104"/>
      <c r="M36" s="104"/>
      <c r="N36" s="104"/>
      <c r="O36" s="104"/>
      <c r="P36" s="104"/>
      <c r="Q36" s="104"/>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row>
    <row r="37" spans="1:47" x14ac:dyDescent="0.25">
      <c r="A37" s="104"/>
      <c r="B37" s="104"/>
      <c r="C37" s="104"/>
      <c r="D37" s="104"/>
      <c r="E37" s="104"/>
      <c r="F37" s="104"/>
      <c r="G37" s="104"/>
      <c r="H37" s="104"/>
      <c r="I37" s="104"/>
      <c r="J37" s="104"/>
      <c r="K37" s="104"/>
      <c r="L37" s="104"/>
      <c r="M37" s="104"/>
      <c r="N37" s="104"/>
      <c r="O37" s="104"/>
      <c r="P37" s="104"/>
      <c r="Q37" s="104"/>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row>
    <row r="38" spans="1:47" x14ac:dyDescent="0.25">
      <c r="A38" s="104"/>
      <c r="B38" s="104"/>
      <c r="C38" s="104"/>
      <c r="D38" s="104"/>
      <c r="E38" s="104"/>
      <c r="F38" s="104"/>
      <c r="G38" s="104"/>
      <c r="H38" s="104"/>
      <c r="I38" s="104"/>
      <c r="J38" s="104"/>
      <c r="K38" s="104"/>
      <c r="L38" s="104"/>
      <c r="M38" s="104"/>
      <c r="N38" s="104"/>
      <c r="O38" s="104"/>
      <c r="P38" s="104"/>
      <c r="Q38" s="104"/>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row>
    <row r="39" spans="1:47" x14ac:dyDescent="0.25">
      <c r="A39" s="104"/>
      <c r="B39" s="104"/>
      <c r="C39" s="104"/>
      <c r="D39" s="104"/>
      <c r="E39" s="104"/>
      <c r="F39" s="104"/>
      <c r="G39" s="104"/>
      <c r="H39" s="104"/>
      <c r="I39" s="104"/>
      <c r="J39" s="104"/>
      <c r="K39" s="104"/>
      <c r="L39" s="104"/>
      <c r="M39" s="104"/>
      <c r="N39" s="104"/>
      <c r="O39" s="104"/>
      <c r="P39" s="104"/>
      <c r="Q39" s="104"/>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row>
    <row r="40" spans="1:47" x14ac:dyDescent="0.25">
      <c r="A40" s="104"/>
      <c r="B40" s="104"/>
      <c r="C40" s="104"/>
      <c r="D40" s="104"/>
      <c r="E40" s="104"/>
      <c r="F40" s="104"/>
      <c r="G40" s="104"/>
      <c r="H40" s="104"/>
      <c r="I40" s="104"/>
      <c r="J40" s="104"/>
      <c r="K40" s="104"/>
      <c r="L40" s="104"/>
      <c r="M40" s="104"/>
      <c r="N40" s="104"/>
      <c r="O40" s="104"/>
      <c r="P40" s="104"/>
      <c r="Q40" s="104"/>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row>
    <row r="41" spans="1:47" x14ac:dyDescent="0.25">
      <c r="A41" s="104"/>
      <c r="B41" s="104"/>
      <c r="C41" s="104"/>
      <c r="D41" s="104"/>
      <c r="E41" s="104"/>
      <c r="F41" s="104"/>
      <c r="G41" s="104"/>
      <c r="H41" s="104"/>
      <c r="I41" s="104"/>
      <c r="J41" s="104"/>
      <c r="K41" s="104"/>
      <c r="L41" s="104"/>
      <c r="M41" s="104"/>
      <c r="N41" s="104"/>
      <c r="O41" s="104"/>
      <c r="P41" s="104"/>
      <c r="Q41" s="104"/>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row>
    <row r="42" spans="1:47" x14ac:dyDescent="0.25">
      <c r="A42" s="104"/>
      <c r="B42" s="104"/>
      <c r="C42" s="104"/>
      <c r="D42" s="104"/>
      <c r="E42" s="104"/>
      <c r="F42" s="104"/>
      <c r="G42" s="104"/>
      <c r="H42" s="104"/>
      <c r="I42" s="104"/>
      <c r="J42" s="104"/>
      <c r="K42" s="104"/>
      <c r="L42" s="104"/>
      <c r="M42" s="104"/>
      <c r="N42" s="104"/>
      <c r="O42" s="104"/>
      <c r="P42" s="104"/>
      <c r="Q42" s="104"/>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row>
    <row r="43" spans="1:47" x14ac:dyDescent="0.25">
      <c r="A43" s="104"/>
      <c r="B43" s="104"/>
      <c r="C43" s="104"/>
      <c r="D43" s="104"/>
      <c r="E43" s="104"/>
      <c r="F43" s="104"/>
      <c r="G43" s="104"/>
      <c r="H43" s="104"/>
      <c r="I43" s="104"/>
      <c r="J43" s="104"/>
      <c r="K43" s="104"/>
      <c r="L43" s="104"/>
      <c r="M43" s="104"/>
      <c r="N43" s="104"/>
      <c r="O43" s="104"/>
      <c r="P43" s="104"/>
      <c r="Q43" s="104"/>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row>
    <row r="44" spans="1:47" x14ac:dyDescent="0.25">
      <c r="A44" s="104"/>
      <c r="B44" s="104"/>
      <c r="C44" s="104"/>
      <c r="D44" s="104"/>
      <c r="E44" s="104"/>
      <c r="F44" s="104"/>
      <c r="G44" s="104"/>
      <c r="H44" s="104"/>
      <c r="I44" s="104"/>
      <c r="J44" s="104"/>
      <c r="K44" s="104"/>
      <c r="L44" s="104"/>
      <c r="M44" s="104"/>
      <c r="N44" s="104"/>
      <c r="O44" s="104"/>
      <c r="P44" s="104"/>
      <c r="Q44" s="104"/>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row>
    <row r="45" spans="1:47" x14ac:dyDescent="0.25">
      <c r="A45" s="104"/>
      <c r="B45" s="104"/>
      <c r="C45" s="104"/>
      <c r="D45" s="104"/>
      <c r="E45" s="104"/>
      <c r="F45" s="104"/>
      <c r="G45" s="104"/>
      <c r="H45" s="104"/>
      <c r="I45" s="104"/>
      <c r="J45" s="104"/>
      <c r="K45" s="104"/>
      <c r="L45" s="104"/>
      <c r="M45" s="104"/>
      <c r="N45" s="104"/>
      <c r="O45" s="104"/>
      <c r="P45" s="104"/>
      <c r="Q45" s="104"/>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row>
  </sheetData>
  <mergeCells count="15">
    <mergeCell ref="AA2:AD2"/>
    <mergeCell ref="AE2:AI2"/>
    <mergeCell ref="AM2:AN2"/>
    <mergeCell ref="AO2:AP2"/>
    <mergeCell ref="AQ2:AS2"/>
    <mergeCell ref="A1:P1"/>
    <mergeCell ref="A2:P2"/>
    <mergeCell ref="AV2:AV3"/>
    <mergeCell ref="AW2:AW3"/>
    <mergeCell ref="AT2:AT3"/>
    <mergeCell ref="AU2:AU3"/>
    <mergeCell ref="R2:T2"/>
    <mergeCell ref="U2:W2"/>
    <mergeCell ref="X2:Z2"/>
    <mergeCell ref="AJ2:AL2"/>
  </mergeCells>
  <pageMargins left="0.7" right="0.7" top="0.75" bottom="0.75" header="0.3" footer="0.3"/>
  <pageSetup paperSize="9" orientation="portrait" r:id="rId1"/>
  <headerFooter>
    <oddHeader>&amp;C&amp;"Calibri"&amp;12&amp;KFF0000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66F8E0F1F30664195E5D38569A4FE50" ma:contentTypeVersion="37" ma:contentTypeDescription="Create a new document." ma:contentTypeScope="" ma:versionID="cc85d1846fcd74fc989677831c4af035">
  <xsd:schema xmlns:xsd="http://www.w3.org/2001/XMLSchema" xmlns:xs="http://www.w3.org/2001/XMLSchema" xmlns:p="http://schemas.microsoft.com/office/2006/metadata/properties" xmlns:ns2="e04524db-8978-4673-9f16-475665e21175" xmlns:ns3="6a10fc8a-cbfd-4c40-acb9-268a8ac93595" targetNamespace="http://schemas.microsoft.com/office/2006/metadata/properties" ma:root="true" ma:fieldsID="b441aea98a2247cd105317829c2ed077" ns2:_="" ns3:_="">
    <xsd:import namespace="e04524db-8978-4673-9f16-475665e21175"/>
    <xsd:import namespace="6a10fc8a-cbfd-4c40-acb9-268a8ac93595"/>
    <xsd:element name="properties">
      <xsd:complexType>
        <xsd:sequence>
          <xsd:element name="documentManagement">
            <xsd:complexType>
              <xsd:all>
                <xsd:element ref="ns2:_dlc_DocId" minOccurs="0"/>
                <xsd:element ref="ns2:_dlc_DocIdUrl" minOccurs="0"/>
                <xsd:element ref="ns2:_dlc_DocIdPersistId" minOccurs="0"/>
                <xsd:element ref="ns3:LastReviewDate" minOccurs="0"/>
                <xsd:element ref="ns3:TRIMReferenceNumber" minOccurs="0"/>
                <xsd:element ref="ns3:Function" minOccurs="0"/>
                <xsd:element ref="ns3:Topic" minOccurs="0"/>
                <xsd:element ref="ns3:d36b95f707bb4822b6deac2076a75625" minOccurs="0"/>
                <xsd:element ref="ns2:TaxCatchAll" minOccurs="0"/>
                <xsd:element ref="ns3:l8a62370e39240bba9ea270f9d0005df" minOccurs="0"/>
                <xsd:element ref="ns3:f4b4fb05700e4c588f75ec4f2a0b52a9" minOccurs="0"/>
                <xsd:element ref="ns3:c67b674dd0164118b0a9bfc72d5810d1" minOccurs="0"/>
                <xsd:element ref="ns3:i9013c70e6394bd18f439f8ebd60de89" minOccurs="0"/>
                <xsd:element ref="ns3:ReviewPeriodFinance" minOccurs="0"/>
                <xsd:element ref="ns3:Showinwhatsnew" minOccurs="0"/>
                <xsd:element ref="ns3:SortOrder" minOccurs="0"/>
                <xsd:element ref="ns3:j18307bcfe594314a25ca72fff92da2e" minOccurs="0"/>
                <xsd:element ref="ns3:URL" minOccurs="0"/>
                <xsd:element ref="ns3:MediaServiceMetadata" minOccurs="0"/>
                <xsd:element ref="ns3:MediaServiceFastMetadata" minOccurs="0"/>
                <xsd:element ref="ns3:MediaServiceObjectDetectorVersions"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4524db-8978-4673-9f16-475665e2117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7e1e8ffe-a9d2-43a2-9672-7919bdfbbb24}" ma:internalName="TaxCatchAll" ma:showField="CatchAllData" ma:web="e04524db-8978-4673-9f16-475665e21175">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10fc8a-cbfd-4c40-acb9-268a8ac93595" elementFormDefault="qualified">
    <xsd:import namespace="http://schemas.microsoft.com/office/2006/documentManagement/types"/>
    <xsd:import namespace="http://schemas.microsoft.com/office/infopath/2007/PartnerControls"/>
    <xsd:element name="LastReviewDate" ma:index="11" nillable="true" ma:displayName="Last Review Date" ma:description="When the record was last updated" ma:format="DateOnly" ma:internalName="LastReviewDate">
      <xsd:simpleType>
        <xsd:restriction base="dms:DateTime"/>
      </xsd:simpleType>
    </xsd:element>
    <xsd:element name="TRIMReferenceNumber" ma:index="12" nillable="true" ma:displayName="TRIM Reference Number" ma:format="Dropdown" ma:internalName="TRIMReferenceNumber">
      <xsd:simpleType>
        <xsd:restriction base="dms:Text">
          <xsd:maxLength value="255"/>
        </xsd:restriction>
      </xsd:simpleType>
    </xsd:element>
    <xsd:element name="Function" ma:index="13" nillable="true" ma:displayName="Function" ma:format="Dropdown" ma:internalName="Function">
      <xsd:complexType>
        <xsd:complexContent>
          <xsd:extension base="dms:MultiChoice">
            <xsd:sequence>
              <xsd:element name="Value" maxOccurs="unbounded" minOccurs="0" nillable="true">
                <xsd:simpleType>
                  <xsd:restriction base="dms:Choice">
                    <xsd:enumeration value="Project Management"/>
                    <xsd:enumeration value="Procurement - Works"/>
                    <xsd:enumeration value="Asset Management"/>
                    <xsd:enumeration value="Building Quality"/>
                  </xsd:restriction>
                </xsd:simpleType>
              </xsd:element>
            </xsd:sequence>
          </xsd:extension>
        </xsd:complexContent>
      </xsd:complexType>
    </xsd:element>
    <xsd:element name="Topic" ma:index="15" nillable="true" ma:displayName="Topic" ma:internalName="Topic">
      <xsd:complexType>
        <xsd:complexContent>
          <xsd:extension base="dms:MultiChoice">
            <xsd:sequence>
              <xsd:element name="Value" maxOccurs="unbounded" minOccurs="0" nillable="true">
                <xsd:simpleType>
                  <xsd:restriction base="dms:Choice">
                    <xsd:enumeration value="Tools"/>
                    <xsd:enumeration value="Interior Fitout and Workplace Design Panel"/>
                    <xsd:enumeration value="Engineering and Building Specialists"/>
                    <xsd:enumeration value="Guidelines"/>
                    <xsd:enumeration value="Land Services"/>
                    <xsd:enumeration value="Project Management and Asset Planning Services Panel"/>
                    <xsd:enumeration value="Architectural Services Panel"/>
                    <xsd:enumeration value="Intruder Alarm Systems Panel"/>
                    <xsd:enumeration value="Works Master - AS2124"/>
                    <xsd:enumeration value="Minor Works"/>
                    <xsd:enumeration value="Standards and Guidelines"/>
                    <xsd:enumeration value="Building Permit"/>
                    <xsd:enumeration value="Demolition Permit"/>
                    <xsd:enumeration value="Occupancy Permit"/>
                    <xsd:enumeration value="Project Bank Accounts (PBAs)"/>
                    <xsd:enumeration value="Performance Reporting"/>
                    <xsd:enumeration value="Procurement Process Forms"/>
                    <xsd:enumeration value="Process Forms"/>
                    <xsd:enumeration value="Job Registration and Ready Reckoners"/>
                    <xsd:enumeration value="Project Initiation and Planning"/>
                    <xsd:enumeration value="Lift Maintenance Panel"/>
                    <xsd:enumeration value="Low Value Maintenance Panel (LVMP)"/>
                    <xsd:enumeration value="Expression of Interest"/>
                    <xsd:enumeration value="Tender Documentation"/>
                    <xsd:enumeration value="Tender Award Documents"/>
                    <xsd:enumeration value="Insurances and Securities"/>
                    <xsd:enumeration value="Site Security"/>
                    <xsd:enumeration value="Tender Management Documents"/>
                    <xsd:enumeration value="Calling and Evaluating Tenders"/>
                    <xsd:enumeration value="Financial Management"/>
                    <xsd:enumeration value="Project Management Framework"/>
                    <xsd:enumeration value="Consultant Engagement"/>
                    <xsd:enumeration value="Art Coordination Services Panel"/>
                    <xsd:enumeration value="Percent for Art"/>
                    <xsd:enumeration value="Tender Evaluation Documents"/>
                    <xsd:enumeration value="Policies"/>
                    <xsd:enumeration value="Occupational Safety and Health"/>
                    <xsd:enumeration value="Contractor Prequalification and Business Risk"/>
                    <xsd:enumeration value="Working in PACMan"/>
                    <xsd:enumeration value="Data Management"/>
                    <xsd:enumeration value="Cost Management Services Panel"/>
                    <xsd:enumeration value="Maintenance Planning"/>
                    <xsd:enumeration value="Mainsaver - Other"/>
                    <xsd:enumeration value="Breakdown Repairs"/>
                    <xsd:enumeration value="Building Records"/>
                    <xsd:enumeration value="Building Certification Services Panel"/>
                    <xsd:enumeration value="Process Overview and Information"/>
                    <xsd:enumeration value="Initiate a New Contract"/>
                    <xsd:enumeration value="Design and Documentation Reviews"/>
                    <xsd:enumeration value="Sustainability"/>
                    <xsd:enumeration value="Heritage"/>
                    <xsd:enumeration value="Process Maps"/>
                    <xsd:enumeration value="Contract Award and Set Up"/>
                    <xsd:enumeration value="Conditions of Contract"/>
                    <xsd:enumeration value="Governance and Procedures"/>
                    <xsd:enumeration value="Maintenance of Fire Protection Systems and Equipment Contracts Panel"/>
                    <xsd:enumeration value="Operational Governance and Procedures"/>
                    <xsd:enumeration value="Contract Administration"/>
                    <xsd:enumeration value="Contract Completion"/>
                    <xsd:enumeration value="Metro Tender Processes"/>
                    <xsd:enumeration value="Regional Tender Processes"/>
                    <xsd:enumeration value="Templates"/>
                    <xsd:enumeration value="Government Building Training"/>
                    <xsd:enumeration value="Practical Completion"/>
                    <xsd:enumeration value="Initiate a New Project"/>
                    <xsd:enumeration value="Vary a Contract"/>
                    <xsd:enumeration value="Pay a Contractor"/>
                    <xsd:enumeration value="Addendum Documents"/>
                    <xsd:enumeration value="Risk Management"/>
                    <xsd:enumeration value="Construct Only Practice Guide"/>
                    <xsd:enumeration value="Breakdown Repairs Processes"/>
                    <xsd:enumeration value="Contract Evaluation and Set Up"/>
                    <xsd:enumeration value="Contract Novation"/>
                    <xsd:enumeration value="MARP specific documents"/>
                    <xsd:enumeration value="Manuals that cover all areas"/>
                    <xsd:enumeration value="MARP specific PACMAN documents"/>
                    <xsd:enumeration value="Other Documents"/>
                    <xsd:enumeration value="Supplier Management"/>
                    <xsd:enumeration value="Acts and Regulations"/>
                    <xsd:enumeration value="Cost Management Services Panel 2011 - EXPIRED"/>
                    <xsd:enumeration value="Cost Management Services Panel 2017"/>
                    <xsd:enumeration value="Procurement"/>
                    <xsd:enumeration value="Leasing and Property Consultants Panel"/>
                    <xsd:enumeration value="Architectural Services Panel 2012"/>
                    <xsd:enumeration value="Architectural Services Panel 2018"/>
                    <xsd:enumeration value="Fume Cupboard Maintenance Panel"/>
                    <xsd:enumeration value="Architectural Services Panel 2012 - Expired"/>
                    <xsd:enumeration value="Close a Project and Contract"/>
                    <xsd:enumeration value="Routine Maintenance"/>
                    <xsd:enumeration value="Contractor Performance Management"/>
                    <xsd:enumeration value="Interior Fitout and Workplace Design Services Panel 2020"/>
                    <xsd:enumeration value="Interior Fitout and Workplace Design Panel 2015"/>
                    <xsd:enumeration value="Interior Fitout and Workplace Design Panel 2015 - EXPIRED"/>
                    <xsd:enumeration value="Low Value Quotation Panel"/>
                    <xsd:enumeration value="Consultancy Panel Arrangements - Parent PACMAN Contracts"/>
                    <xsd:enumeration value="Contractor Prequalification"/>
                    <xsd:enumeration value="Business Risk"/>
                    <xsd:enumeration value="Presentations"/>
                  </xsd:restriction>
                </xsd:simpleType>
              </xsd:element>
            </xsd:sequence>
          </xsd:extension>
        </xsd:complexContent>
      </xsd:complexType>
    </xsd:element>
    <xsd:element name="d36b95f707bb4822b6deac2076a75625" ma:index="17" nillable="true" ma:taxonomy="true" ma:internalName="d36b95f707bb4822b6deac2076a75625" ma:taxonomyFieldName="Business_x0020_Unit" ma:displayName="Business Unit" ma:default="" ma:fieldId="{d36b95f7-07bb-4822-b6de-ac2076a75625}" ma:taxonomyMulti="true" ma:sspId="eebd1d07-dfa9-44ce-be9f-3bcf6381f533" ma:termSetId="4506d285-3f20-4903-8b2e-21b374077d64" ma:anchorId="00000000-0000-0000-0000-000000000000" ma:open="false" ma:isKeyword="false">
      <xsd:complexType>
        <xsd:sequence>
          <xsd:element ref="pc:Terms" minOccurs="0" maxOccurs="1"/>
        </xsd:sequence>
      </xsd:complexType>
    </xsd:element>
    <xsd:element name="l8a62370e39240bba9ea270f9d0005df" ma:index="20" nillable="true" ma:taxonomy="true" ma:internalName="l8a62370e39240bba9ea270f9d0005df" ma:taxonomyFieldName="Category" ma:displayName="Category" ma:default="" ma:fieldId="{58a62370-e392-40bb-a9ea-270f9d0005df}" ma:taxonomyMulti="true" ma:sspId="eebd1d07-dfa9-44ce-be9f-3bcf6381f533" ma:termSetId="2bb60fdc-6f47-49f9-b07e-c24c046021bd" ma:anchorId="00000000-0000-0000-0000-000000000000" ma:open="false" ma:isKeyword="false">
      <xsd:complexType>
        <xsd:sequence>
          <xsd:element ref="pc:Terms" minOccurs="0" maxOccurs="1"/>
        </xsd:sequence>
      </xsd:complexType>
    </xsd:element>
    <xsd:element name="f4b4fb05700e4c588f75ec4f2a0b52a9" ma:index="22" nillable="true" ma:taxonomy="true" ma:internalName="f4b4fb05700e4c588f75ec4f2a0b52a9" ma:taxonomyFieldName="Content_x0020_Owner" ma:displayName="Content Owner" ma:default="" ma:fieldId="{f4b4fb05-700e-4c58-8f75-ec4f2a0b52a9}" ma:sspId="eebd1d07-dfa9-44ce-be9f-3bcf6381f533" ma:termSetId="ffcf0081-9ddc-48df-bcc0-0b32e0407f9b" ma:anchorId="00000000-0000-0000-0000-000000000000" ma:open="false" ma:isKeyword="false">
      <xsd:complexType>
        <xsd:sequence>
          <xsd:element ref="pc:Terms" minOccurs="0" maxOccurs="1"/>
        </xsd:sequence>
      </xsd:complexType>
    </xsd:element>
    <xsd:element name="c67b674dd0164118b0a9bfc72d5810d1" ma:index="24" nillable="true" ma:taxonomy="true" ma:internalName="c67b674dd0164118b0a9bfc72d5810d1" ma:taxonomyFieldName="Division" ma:displayName="Division" ma:default="" ma:fieldId="{c67b674d-d016-4118-b0a9-bfc72d5810d1}" ma:taxonomyMulti="true" ma:sspId="eebd1d07-dfa9-44ce-be9f-3bcf6381f533" ma:termSetId="82ffb7e3-f1ed-465f-af28-82b5706070a7" ma:anchorId="00000000-0000-0000-0000-000000000000" ma:open="false" ma:isKeyword="false">
      <xsd:complexType>
        <xsd:sequence>
          <xsd:element ref="pc:Terms" minOccurs="0" maxOccurs="1"/>
        </xsd:sequence>
      </xsd:complexType>
    </xsd:element>
    <xsd:element name="i9013c70e6394bd18f439f8ebd60de89" ma:index="26" nillable="true" ma:taxonomy="true" ma:internalName="i9013c70e6394bd18f439f8ebd60de89" ma:taxonomyFieldName="Document_x0020_Type" ma:displayName="Document Type" ma:default="" ma:fieldId="{29013c70-e639-4bd1-8f43-9f8ebd60de89}" ma:sspId="eebd1d07-dfa9-44ce-be9f-3bcf6381f533" ma:termSetId="4d4ff2c6-d200-4d57-8b0f-af9b2b2a14cd" ma:anchorId="00000000-0000-0000-0000-000000000000" ma:open="false" ma:isKeyword="false">
      <xsd:complexType>
        <xsd:sequence>
          <xsd:element ref="pc:Terms" minOccurs="0" maxOccurs="1"/>
        </xsd:sequence>
      </xsd:complexType>
    </xsd:element>
    <xsd:element name="ReviewPeriodFinance" ma:index="28" nillable="true" ma:displayName="Review Period Finance" ma:decimals="0" ma:default="12" ma:format="Dropdown" ma:internalName="ReviewPeriodFinance" ma:percentage="FALSE">
      <xsd:simpleType>
        <xsd:restriction base="dms:Number">
          <xsd:maxInclusive value="24"/>
          <xsd:minInclusive value="1"/>
        </xsd:restriction>
      </xsd:simpleType>
    </xsd:element>
    <xsd:element name="Showinwhatsnew" ma:index="29" nillable="true" ma:displayName="Show in whats new" ma:default="1" ma:format="Dropdown" ma:internalName="Showinwhatsnew">
      <xsd:simpleType>
        <xsd:restriction base="dms:Boolean"/>
      </xsd:simpleType>
    </xsd:element>
    <xsd:element name="SortOrder" ma:index="30" nillable="true" ma:displayName="Sort Order" ma:format="Dropdown" ma:internalName="SortOrder" ma:percentage="FALSE">
      <xsd:simpleType>
        <xsd:restriction base="dms:Number"/>
      </xsd:simpleType>
    </xsd:element>
    <xsd:element name="j18307bcfe594314a25ca72fff92da2e" ma:index="32" nillable="true" ma:taxonomy="true" ma:internalName="j18307bcfe594314a25ca72fff92da2e" ma:taxonomyFieldName="Subject_x0020_Matter_x0020_Experts" ma:displayName="Subject Matter Expert" ma:default="" ma:fieldId="{318307bc-fe59-4314-a25c-a72fff92da2e}" ma:sspId="eebd1d07-dfa9-44ce-be9f-3bcf6381f533" ma:termSetId="30a208aa-f5f5-4428-9450-d4162956eef7" ma:anchorId="00000000-0000-0000-0000-000000000000" ma:open="false" ma:isKeyword="false">
      <xsd:complexType>
        <xsd:sequence>
          <xsd:element ref="pc:Terms" minOccurs="0" maxOccurs="1"/>
        </xsd:sequence>
      </xsd:complexType>
    </xsd:element>
    <xsd:element name="URL" ma:index="3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4" ma:displayName="Subject"/>
        <xsd:element ref="dc:description" minOccurs="0" maxOccurs="1"/>
        <xsd:element name="keywords" minOccurs="0" maxOccurs="1" type="xsd:string" ma:index="2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d36b95f707bb4822b6deac2076a75625 xmlns="6a10fc8a-cbfd-4c40-acb9-268a8ac93595">
      <Terms xmlns="http://schemas.microsoft.com/office/infopath/2007/PartnerControls">
        <TermInfo xmlns="http://schemas.microsoft.com/office/infopath/2007/PartnerControls">
          <TermName xmlns="http://schemas.microsoft.com/office/infopath/2007/PartnerControls">Buildings and Contracts</TermName>
          <TermId xmlns="http://schemas.microsoft.com/office/infopath/2007/PartnerControls">46a2d541-b812-4f6e-bb5a-3c8b0c7413db</TermId>
        </TermInfo>
      </Terms>
    </d36b95f707bb4822b6deac2076a75625>
    <TaxCatchAll xmlns="e04524db-8978-4673-9f16-475665e21175">
      <Value>322</Value>
      <Value>338</Value>
      <Value>390</Value>
      <Value>336</Value>
      <Value>220</Value>
      <Value>209</Value>
      <Value>328</Value>
      <Value>461</Value>
      <Value>391</Value>
    </TaxCatchAll>
    <URL xmlns="6a10fc8a-cbfd-4c40-acb9-268a8ac93595">
      <Url xsi:nil="true"/>
      <Description xsi:nil="true"/>
    </URL>
    <i9013c70e6394bd18f439f8ebd60de89 xmlns="6a10fc8a-cbfd-4c40-acb9-268a8ac93595">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5d4fd7b1-9327-40b0-bff1-6063b858819f</TermId>
        </TermInfo>
      </Terms>
    </i9013c70e6394bd18f439f8ebd60de89>
    <TRIMReferenceNumber xmlns="6a10fc8a-cbfd-4c40-acb9-268a8ac93595" xsi:nil="true"/>
    <Topic xmlns="6a10fc8a-cbfd-4c40-acb9-268a8ac93595">
      <Value>Works Master - AS2124</Value>
      <Value>Minor Works</Value>
      <Value>Performance Reporting</Value>
    </Topic>
    <ReviewPeriodFinance xmlns="6a10fc8a-cbfd-4c40-acb9-268a8ac93595">24</ReviewPeriodFinance>
    <Showinwhatsnew xmlns="6a10fc8a-cbfd-4c40-acb9-268a8ac93595">false</Showinwhatsnew>
    <f4b4fb05700e4c588f75ec4f2a0b52a9 xmlns="6a10fc8a-cbfd-4c40-acb9-268a8ac93595">
      <Terms xmlns="http://schemas.microsoft.com/office/infopath/2007/PartnerControls">
        <TermInfo xmlns="http://schemas.microsoft.com/office/infopath/2007/PartnerControls">
          <TermName xmlns="http://schemas.microsoft.com/office/infopath/2007/PartnerControls">A/D Supplier Management, Policy and Procurement Services</TermName>
          <TermId xmlns="http://schemas.microsoft.com/office/infopath/2007/PartnerControls">9a9c8b4a-cea6-447d-8431-1b0b91840328</TermId>
        </TermInfo>
      </Terms>
    </f4b4fb05700e4c588f75ec4f2a0b52a9>
    <Function xmlns="6a10fc8a-cbfd-4c40-acb9-268a8ac93595">
      <Value>Procurement - Works</Value>
    </Function>
    <l8a62370e39240bba9ea270f9d0005df xmlns="6a10fc8a-cbfd-4c40-acb9-268a8ac93595">
      <Terms xmlns="http://schemas.microsoft.com/office/infopath/2007/PartnerControls">
        <TermInfo xmlns="http://schemas.microsoft.com/office/infopath/2007/PartnerControls">
          <TermName xmlns="http://schemas.microsoft.com/office/infopath/2007/PartnerControls">Supplier Management</TermName>
          <TermId xmlns="http://schemas.microsoft.com/office/infopath/2007/PartnerControls">5399eb46-b783-46de-a759-7c853a8c313a</TermId>
        </TermInfo>
        <TermInfo xmlns="http://schemas.microsoft.com/office/infopath/2007/PartnerControls">
          <TermName xmlns="http://schemas.microsoft.com/office/infopath/2007/PartnerControls">Works Master - AS2124</TermName>
          <TermId xmlns="http://schemas.microsoft.com/office/infopath/2007/PartnerControls">14e03df8-d9b9-4870-bbe8-51c271ad4710</TermId>
        </TermInfo>
        <TermInfo xmlns="http://schemas.microsoft.com/office/infopath/2007/PartnerControls">
          <TermName xmlns="http://schemas.microsoft.com/office/infopath/2007/PartnerControls">Minor Works</TermName>
          <TermId xmlns="http://schemas.microsoft.com/office/infopath/2007/PartnerControls">f187dfa3-a7d6-446c-9e27-e2eb901982fe</TermId>
        </TermInfo>
        <TermInfo xmlns="http://schemas.microsoft.com/office/infopath/2007/PartnerControls">
          <TermName xmlns="http://schemas.microsoft.com/office/infopath/2007/PartnerControls">Performance Reporting</TermName>
          <TermId xmlns="http://schemas.microsoft.com/office/infopath/2007/PartnerControls">4cf1ed0f-8c70-41ab-857f-e4a565cf317a</TermId>
        </TermInfo>
      </Terms>
    </l8a62370e39240bba9ea270f9d0005df>
    <j18307bcfe594314a25ca72fff92da2e xmlns="6a10fc8a-cbfd-4c40-acb9-268a8ac93595">
      <Terms xmlns="http://schemas.microsoft.com/office/infopath/2007/PartnerControls">
        <TermInfo xmlns="http://schemas.microsoft.com/office/infopath/2007/PartnerControls">
          <TermName xmlns="http://schemas.microsoft.com/office/infopath/2007/PartnerControls">Manager Builder Prequalification, Supplier Management</TermName>
          <TermId xmlns="http://schemas.microsoft.com/office/infopath/2007/PartnerControls">52cf623b-22d1-4304-9e6f-8dc703ea4075</TermId>
        </TermInfo>
      </Terms>
    </j18307bcfe594314a25ca72fff92da2e>
    <LastReviewDate xmlns="6a10fc8a-cbfd-4c40-acb9-268a8ac93595" xsi:nil="true"/>
    <c67b674dd0164118b0a9bfc72d5810d1 xmlns="6a10fc8a-cbfd-4c40-acb9-268a8ac93595">
      <Terms xmlns="http://schemas.microsoft.com/office/infopath/2007/PartnerControls">
        <TermInfo xmlns="http://schemas.microsoft.com/office/infopath/2007/PartnerControls">
          <TermName xmlns="http://schemas.microsoft.com/office/infopath/2007/PartnerControls">Supplier Management</TermName>
          <TermId xmlns="http://schemas.microsoft.com/office/infopath/2007/PartnerControls">63b09e61-81f4-4382-a50e-3f3771bb2a64</TermId>
        </TermInfo>
      </Terms>
    </c67b674dd0164118b0a9bfc72d5810d1>
    <SortOrder xmlns="6a10fc8a-cbfd-4c40-acb9-268a8ac93595">60</SortOrder>
  </documentManagement>
</p:properties>
</file>

<file path=customXml/itemProps1.xml><?xml version="1.0" encoding="utf-8"?>
<ds:datastoreItem xmlns:ds="http://schemas.openxmlformats.org/officeDocument/2006/customXml" ds:itemID="{A364CC95-5BF7-47C0-A43A-3775290929C7}">
  <ds:schemaRefs>
    <ds:schemaRef ds:uri="http://schemas.microsoft.com/sharepoint/v3/contenttype/forms"/>
  </ds:schemaRefs>
</ds:datastoreItem>
</file>

<file path=customXml/itemProps2.xml><?xml version="1.0" encoding="utf-8"?>
<ds:datastoreItem xmlns:ds="http://schemas.openxmlformats.org/officeDocument/2006/customXml" ds:itemID="{59C610F4-DE60-4086-B803-13B4BDB31E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4524db-8978-4673-9f16-475665e21175"/>
    <ds:schemaRef ds:uri="6a10fc8a-cbfd-4c40-acb9-268a8ac935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F74BF9-CF11-4F4A-A9CD-49E330FD2D62}">
  <ds:schemaRefs>
    <ds:schemaRef ds:uri="http://schemas.microsoft.com/sharepoint/events"/>
  </ds:schemaRefs>
</ds:datastoreItem>
</file>

<file path=customXml/itemProps4.xml><?xml version="1.0" encoding="utf-8"?>
<ds:datastoreItem xmlns:ds="http://schemas.openxmlformats.org/officeDocument/2006/customXml" ds:itemID="{7735FBB1-D59B-475F-9163-1886DD367DE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Contract Info and Criteria</vt:lpstr>
      <vt:lpstr>Summary and Additional Comments</vt:lpstr>
      <vt:lpstr>Guide Notes</vt:lpstr>
      <vt:lpstr>BMW Workings</vt:lpstr>
      <vt:lpstr>Data Entry</vt:lpstr>
      <vt:lpstr>'Contract Info and Criteria'!Print_Area</vt:lpstr>
      <vt:lpstr>'Guide Notes'!Print_Area</vt:lpstr>
      <vt:lpstr>'Summary and Additional Comments'!Print_Area</vt:lpstr>
      <vt:lpstr>'Guide Notes'!Print_Titles</vt:lpstr>
      <vt:lpstr>'BMW Workings'!SCORE</vt:lpstr>
    </vt:vector>
  </TitlesOfParts>
  <Company>Department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Contractor Performance Report – low value contracts</dc:title>
  <dc:creator>Mckelvie, Michael</dc:creator>
  <cp:keywords/>
  <cp:lastModifiedBy>Baillie, Trina</cp:lastModifiedBy>
  <cp:lastPrinted>2024-09-19T23:48:42Z</cp:lastPrinted>
  <dcterms:created xsi:type="dcterms:W3CDTF">2017-01-16T07:44:43Z</dcterms:created>
  <dcterms:modified xsi:type="dcterms:W3CDTF">2025-08-18T02:14:16Z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0x010100566F8E0F1F30664195E5D38569A4FE50</vt:lpwstr>
  </property>
  <property fmtid="{D5CDD505-2E9C-101B-9397-08002B2CF9AE}" pid="3" name="BMWSubjectMatterExpert">
    <vt:lpwstr>1058;#Manager Builder Prequalification, Supplier Management|52cf623b-22d1-4304-9e6f-8dc703ea4075</vt:lpwstr>
  </property>
  <property fmtid="{D5CDD505-2E9C-101B-9397-08002B2CF9AE}" pid="4" name="BMWCategory">
    <vt:lpwstr>1068;#Engineering and Building Specialists|f2b28b11-5a89-4ee6-b734-f81b9a015f13;#1060;#Supplier Management|5399eb46-b783-46de-a759-7c853a8c313a</vt:lpwstr>
  </property>
  <property fmtid="{D5CDD505-2E9C-101B-9397-08002B2CF9AE}" pid="5" name="BMWType">
    <vt:lpwstr>1045;#Template|5d4fd7b1-9327-40b0-bff1-6063b858819f</vt:lpwstr>
  </property>
  <property fmtid="{D5CDD505-2E9C-101B-9397-08002B2CF9AE}" pid="6" name="BMWContentOwner">
    <vt:lpwstr>1057;#A/D Supplier Management, Policy and Procurement Services|9a9c8b4a-cea6-447d-8431-1b0b91840328</vt:lpwstr>
  </property>
  <property fmtid="{D5CDD505-2E9C-101B-9397-08002B2CF9AE}" pid="7" name="BMWBusinessUnit">
    <vt:lpwstr>1029;#Buildings and Contracts|46a2d541-b812-4f6e-bb5a-3c8b0c7413db</vt:lpwstr>
  </property>
  <property fmtid="{D5CDD505-2E9C-101B-9397-08002B2CF9AE}" pid="8" name="BMWTeam">
    <vt:lpwstr>1079;#Supplier Management|63b09e61-81f4-4382-a50e-3f3771bb2a64</vt:lpwstr>
  </property>
  <property fmtid="{D5CDD505-2E9C-101B-9397-08002B2CF9AE}" pid="9" name="_ExtendedDescription">
    <vt:lpwstr>&lt;div class="ExternalClass712A3E94E1064C2183FA3E466FB10303"&gt;Contractor performance report template for Low Value Works Contracts &lt;/div&gt;</vt:lpwstr>
  </property>
  <property fmtid="{D5CDD505-2E9C-101B-9397-08002B2CF9AE}" pid="10" name="Business Unit">
    <vt:lpwstr>209;#Buildings and Contracts|46a2d541-b812-4f6e-bb5a-3c8b0c7413db</vt:lpwstr>
  </property>
  <property fmtid="{D5CDD505-2E9C-101B-9397-08002B2CF9AE}" pid="11" name="Content Owner">
    <vt:lpwstr>336;#A/D Supplier Management, Policy and Procurement Services|9a9c8b4a-cea6-447d-8431-1b0b91840328</vt:lpwstr>
  </property>
  <property fmtid="{D5CDD505-2E9C-101B-9397-08002B2CF9AE}" pid="12" name="_dlc_DocIdItemGuid">
    <vt:lpwstr>4fefb39a-81dd-4065-99ff-4e3e45c6e77b</vt:lpwstr>
  </property>
  <property fmtid="{D5CDD505-2E9C-101B-9397-08002B2CF9AE}" pid="13" name="Division">
    <vt:lpwstr>461;#Supplier Management|63b09e61-81f4-4382-a50e-3f3771bb2a64</vt:lpwstr>
  </property>
  <property fmtid="{D5CDD505-2E9C-101B-9397-08002B2CF9AE}" pid="14" name="Subject Matter Experts">
    <vt:lpwstr>391;#Manager Builder Prequalification, Supplier Management|52cf623b-22d1-4304-9e6f-8dc703ea4075</vt:lpwstr>
  </property>
  <property fmtid="{D5CDD505-2E9C-101B-9397-08002B2CF9AE}" pid="15" name="Document Type">
    <vt:lpwstr>220;#Template|5d4fd7b1-9327-40b0-bff1-6063b858819f</vt:lpwstr>
  </property>
  <property fmtid="{D5CDD505-2E9C-101B-9397-08002B2CF9AE}" pid="16" name="Category">
    <vt:lpwstr>338;#Supplier Management|5399eb46-b783-46de-a759-7c853a8c313a;#328;#Works Master - AS2124|14e03df8-d9b9-4870-bbe8-51c271ad4710;#322;#Minor Works|f187dfa3-a7d6-446c-9e27-e2eb901982fe;#390;#Performance Reporting|4cf1ed0f-8c70-41ab-857f-e4a565cf317a</vt:lpwstr>
  </property>
  <property fmtid="{D5CDD505-2E9C-101B-9397-08002B2CF9AE}" pid="17" name="_dlc_DocId">
    <vt:lpwstr>SID-1712695490-1689</vt:lpwstr>
  </property>
  <property fmtid="{D5CDD505-2E9C-101B-9397-08002B2CF9AE}" pid="18" name="_dlc_DocIdUrl">
    <vt:lpwstr>https://financewa.sharepoint.com/sites/buildingsandcontractshub/_layouts/15/DocIdRedir.aspx?ID=SID-1712695490-1689, SID-1712695490-1689</vt:lpwstr>
  </property>
  <property fmtid="{D5CDD505-2E9C-101B-9397-08002B2CF9AE}" pid="19" name="MSIP_Label_c4b26fd5-3efd-4a20-8a20-f4af9baafd95_Enabled">
    <vt:lpwstr>true</vt:lpwstr>
  </property>
  <property fmtid="{D5CDD505-2E9C-101B-9397-08002B2CF9AE}" pid="20" name="MSIP_Label_c4b26fd5-3efd-4a20-8a20-f4af9baafd95_SetDate">
    <vt:lpwstr>2025-08-18T02:14:14Z</vt:lpwstr>
  </property>
  <property fmtid="{D5CDD505-2E9C-101B-9397-08002B2CF9AE}" pid="21" name="MSIP_Label_c4b26fd5-3efd-4a20-8a20-f4af9baafd95_Method">
    <vt:lpwstr>Privileged</vt:lpwstr>
  </property>
  <property fmtid="{D5CDD505-2E9C-101B-9397-08002B2CF9AE}" pid="22" name="MSIP_Label_c4b26fd5-3efd-4a20-8a20-f4af9baafd95_Name">
    <vt:lpwstr>Official</vt:lpwstr>
  </property>
  <property fmtid="{D5CDD505-2E9C-101B-9397-08002B2CF9AE}" pid="23" name="MSIP_Label_c4b26fd5-3efd-4a20-8a20-f4af9baafd95_SiteId">
    <vt:lpwstr>b734b102-a267-429a-b45e-460c8ad63ae2</vt:lpwstr>
  </property>
  <property fmtid="{D5CDD505-2E9C-101B-9397-08002B2CF9AE}" pid="24" name="MSIP_Label_c4b26fd5-3efd-4a20-8a20-f4af9baafd95_ActionId">
    <vt:lpwstr>ff9989a4-d84b-4912-886e-e4241b1d25bd</vt:lpwstr>
  </property>
  <property fmtid="{D5CDD505-2E9C-101B-9397-08002B2CF9AE}" pid="25" name="MSIP_Label_c4b26fd5-3efd-4a20-8a20-f4af9baafd95_ContentBits">
    <vt:lpwstr>1</vt:lpwstr>
  </property>
  <property fmtid="{D5CDD505-2E9C-101B-9397-08002B2CF9AE}" pid="26" name="MSIP_Label_c4b26fd5-3efd-4a20-8a20-f4af9baafd95_Tag">
    <vt:lpwstr>10, 0, 1, 1</vt:lpwstr>
  </property>
</Properties>
</file>