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updateLinks="never" codeName="ThisWorkbook"/>
  <mc:AlternateContent xmlns:mc="http://schemas.openxmlformats.org/markup-compatibility/2006">
    <mc:Choice Requires="x15">
      <x15ac:absPath xmlns:x15ac="http://schemas.microsoft.com/office/spreadsheetml/2010/11/ac" url="U:\Asset Advisory\Builders Prequalification\Reviews\2025 new DHW docs\"/>
    </mc:Choice>
  </mc:AlternateContent>
  <xr:revisionPtr revIDLastSave="0" documentId="8_{5D99551C-71CA-40A4-828E-A4B3A24499E5}" xr6:coauthVersionLast="47" xr6:coauthVersionMax="47" xr10:uidLastSave="{00000000-0000-0000-0000-000000000000}"/>
  <workbookProtection workbookAlgorithmName="SHA-512" workbookHashValue="pw5Y7AVndEYOm7Xr4mdYsGVomy4J+cG/HwRKGPQPgl/ZHXFl6a9+UPsx4VSWa3gcnl9xdgAtvUKl4mAYe3ZL8w==" workbookSaltValue="hRHbb1oNphVR9/kGP700Lw==" workbookSpinCount="100000" lockStructure="1"/>
  <bookViews>
    <workbookView xWindow="-120" yWindow="-120" windowWidth="29040" windowHeight="15720" tabRatio="860" xr2:uid="{00000000-000D-0000-FFFF-FFFF00000000}"/>
  </bookViews>
  <sheets>
    <sheet name="Contract Info and Criteria" sheetId="1" r:id="rId1"/>
    <sheet name="Summary and Additional Comments" sheetId="2" r:id="rId2"/>
    <sheet name="Guide Notes" sheetId="5" r:id="rId3"/>
    <sheet name="BMW Workings" sheetId="7" state="hidden" r:id="rId4"/>
    <sheet name="Data Entry" sheetId="4" state="hidden" r:id="rId5"/>
  </sheets>
  <externalReferences>
    <externalReference r:id="rId6"/>
  </externalReferences>
  <definedNames>
    <definedName name="_GoBack" localSheetId="0">'Contract Info and Criteria'!#REF!</definedName>
    <definedName name="Category">'[1]BMW - Workings'!$K$150:$K$154</definedName>
    <definedName name="Consultant_Type">'[1]BMW - Workings'!$K$177:$K$182</definedName>
    <definedName name="_xlnm.Print_Area" localSheetId="0">'Contract Info and Criteria'!$A$1:$I$58</definedName>
    <definedName name="_xlnm.Print_Area" localSheetId="2">'Guide Notes'!$A$1:$A$13</definedName>
    <definedName name="_xlnm.Print_Area" localSheetId="1">'Summary and Additional Comments'!$A$1:$J$102</definedName>
    <definedName name="_xlnm.Print_Titles" localSheetId="2">'Guide Notes'!$1:$1</definedName>
    <definedName name="Relevant_Panel">'[1]BMW - Workings'!$K$167:$K$175</definedName>
    <definedName name="RFR">'[1]BMW - Workings'!$K$132:$K$134</definedName>
    <definedName name="SCORE" localSheetId="3">'BMW Workings'!$H$46:$H$51</definedName>
    <definedName name="SCORE">#REF!</definedName>
    <definedName name="Status">'[1]BMW - Workings'!$K$141:$K$148</definedName>
    <definedName name="Was_a_Bill_of_Quantity_prepared?">'Contract Info and Criteria'!#REF!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0" i="2" l="1"/>
  <c r="C96" i="2"/>
  <c r="A96" i="2"/>
  <c r="A100" i="2"/>
  <c r="B4" i="4" l="1"/>
  <c r="A6" i="7"/>
  <c r="A14" i="7"/>
  <c r="B26" i="2"/>
  <c r="B24" i="2"/>
  <c r="B8" i="2"/>
  <c r="M4" i="4" l="1"/>
  <c r="A4" i="4" l="1"/>
  <c r="B28" i="2" l="1"/>
  <c r="C4" i="4"/>
  <c r="D55" i="2"/>
  <c r="A16" i="7" l="1"/>
  <c r="A12" i="7"/>
  <c r="A10" i="7"/>
  <c r="A8" i="7"/>
  <c r="AV4" i="4" l="1"/>
  <c r="AW4" i="4" l="1"/>
  <c r="D53" i="2" l="1"/>
  <c r="G4" i="4"/>
  <c r="E4" i="4"/>
  <c r="C55" i="2" l="1"/>
  <c r="C53" i="2"/>
  <c r="H14" i="7"/>
  <c r="I14" i="7" s="1"/>
  <c r="O14" i="7" s="1"/>
  <c r="O4" i="4"/>
  <c r="J14" i="7" l="1"/>
  <c r="AE4" i="4" s="1"/>
  <c r="K4" i="4" l="1"/>
  <c r="P4" i="4"/>
  <c r="H4" i="4"/>
  <c r="F4" i="4"/>
  <c r="D4" i="4"/>
  <c r="B6" i="2"/>
  <c r="B18" i="2" l="1"/>
  <c r="H16" i="7" l="1"/>
  <c r="I16" i="7" s="1"/>
  <c r="O16" i="7" s="1"/>
  <c r="H12" i="7"/>
  <c r="I12" i="7" s="1"/>
  <c r="O12" i="7" s="1"/>
  <c r="H10" i="7"/>
  <c r="I10" i="7" s="1"/>
  <c r="O10" i="7" s="1"/>
  <c r="H8" i="7"/>
  <c r="I8" i="7" s="1"/>
  <c r="O8" i="7" s="1"/>
  <c r="H6" i="7"/>
  <c r="I6" i="7" s="1"/>
  <c r="O6" i="7" l="1"/>
  <c r="L6" i="7" s="1"/>
  <c r="L10" i="7"/>
  <c r="L8" i="7"/>
  <c r="M8" i="7" s="1"/>
  <c r="K19" i="7"/>
  <c r="AJ2" i="4"/>
  <c r="M6" i="7" l="1"/>
  <c r="O19" i="7"/>
  <c r="P6" i="7" s="1"/>
  <c r="M10" i="7"/>
  <c r="L16" i="7"/>
  <c r="L12" i="7"/>
  <c r="L14" i="7"/>
  <c r="J6" i="7"/>
  <c r="R4" i="4" s="1"/>
  <c r="I19" i="7"/>
  <c r="J16" i="7"/>
  <c r="AJ4" i="4" s="1"/>
  <c r="J12" i="7"/>
  <c r="AA4" i="4" s="1"/>
  <c r="J10" i="7"/>
  <c r="X4" i="4" s="1"/>
  <c r="J8" i="7"/>
  <c r="U4" i="4" s="1"/>
  <c r="P10" i="7" l="1"/>
  <c r="P8" i="7"/>
  <c r="M14" i="7"/>
  <c r="P14" i="7"/>
  <c r="M12" i="7"/>
  <c r="P12" i="7"/>
  <c r="M16" i="7"/>
  <c r="P16" i="7"/>
  <c r="P19" i="7" l="1"/>
  <c r="M19" i="7"/>
  <c r="N16" i="7" s="1"/>
  <c r="Q16" i="7" s="1"/>
  <c r="S16" i="7" s="1"/>
  <c r="N10" i="7" l="1"/>
  <c r="Q10" i="7" s="1"/>
  <c r="N6" i="7"/>
  <c r="Q6" i="7" s="1"/>
  <c r="N8" i="7"/>
  <c r="Q8" i="7" s="1"/>
  <c r="N14" i="7"/>
  <c r="Q14" i="7" s="1"/>
  <c r="N12" i="7"/>
  <c r="Q12" i="7" s="1"/>
  <c r="C57" i="2"/>
  <c r="C51" i="2"/>
  <c r="C49" i="2"/>
  <c r="C47" i="2"/>
  <c r="Q19" i="7" l="1"/>
  <c r="S19" i="7" s="1"/>
  <c r="S6" i="7"/>
  <c r="D57" i="2"/>
  <c r="D51" i="2"/>
  <c r="D49" i="2"/>
  <c r="D47" i="2"/>
  <c r="AT4" i="4" l="1"/>
  <c r="B34" i="2"/>
  <c r="B32" i="2"/>
  <c r="B30" i="2"/>
  <c r="B22" i="2"/>
  <c r="B16" i="2"/>
  <c r="B14" i="2"/>
  <c r="B12" i="2"/>
  <c r="B10" i="2"/>
  <c r="R19" i="7" l="1"/>
  <c r="AU4" i="4" s="1"/>
  <c r="B39" i="2"/>
  <c r="B57" i="2"/>
  <c r="B47" i="2" l="1"/>
  <c r="N19" i="7"/>
  <c r="B51" i="2"/>
  <c r="S10" i="7"/>
  <c r="B49" i="2"/>
  <c r="S8" i="7"/>
  <c r="S12" i="7"/>
  <c r="B53" i="2"/>
  <c r="S14" i="7"/>
  <c r="B55" i="2"/>
</calcChain>
</file>

<file path=xl/sharedStrings.xml><?xml version="1.0" encoding="utf-8"?>
<sst xmlns="http://schemas.openxmlformats.org/spreadsheetml/2006/main" count="299" uniqueCount="191">
  <si>
    <t>General Information</t>
  </si>
  <si>
    <t>Reporting Officer Name</t>
  </si>
  <si>
    <t>Reporting Officer Position Title</t>
  </si>
  <si>
    <r>
      <t xml:space="preserve">Approving Officer Name </t>
    </r>
    <r>
      <rPr>
        <i/>
        <sz val="8"/>
        <color theme="1"/>
        <rFont val="Neue Haas Grotesk Text Pro"/>
        <family val="2"/>
      </rPr>
      <t>(Level 8 or higher)</t>
    </r>
  </si>
  <si>
    <t>Approving Officer Position Title</t>
  </si>
  <si>
    <r>
      <t>Date of Report</t>
    </r>
    <r>
      <rPr>
        <i/>
        <sz val="10"/>
        <color theme="1"/>
        <rFont val="Neue Haas Grotesk Text Pro"/>
        <family val="2"/>
      </rPr>
      <t xml:space="preserve"> </t>
    </r>
    <r>
      <rPr>
        <i/>
        <sz val="8"/>
        <color rgb="FF000000"/>
        <rFont val="Neue Haas Grotesk Text Pro"/>
        <family val="2"/>
      </rPr>
      <t>(dd/mm/yyyy)</t>
    </r>
  </si>
  <si>
    <t>Contract Details</t>
  </si>
  <si>
    <r>
      <t>Contractor Legal Entity Name</t>
    </r>
    <r>
      <rPr>
        <i/>
        <sz val="8"/>
        <color theme="1"/>
        <rFont val="Neue Haas Grotesk Text Pro"/>
        <family val="2"/>
      </rPr>
      <t xml:space="preserve"> (and Business Name if applicable)</t>
    </r>
  </si>
  <si>
    <r>
      <t>Contract Award Date</t>
    </r>
    <r>
      <rPr>
        <sz val="8"/>
        <color theme="1"/>
        <rFont val="Neue Haas Grotesk Text Pro"/>
        <family val="2"/>
      </rPr>
      <t xml:space="preserve"> </t>
    </r>
    <r>
      <rPr>
        <i/>
        <sz val="8"/>
        <color indexed="8"/>
        <rFont val="Neue Haas Grotesk Text Pro"/>
        <family val="2"/>
      </rPr>
      <t>(dd/mm/yyyy)</t>
    </r>
  </si>
  <si>
    <t>Type of Works</t>
  </si>
  <si>
    <t>Routine Maintenance</t>
  </si>
  <si>
    <t>Reason for performance report</t>
  </si>
  <si>
    <t>Annual Assessment</t>
  </si>
  <si>
    <t>Performance Measurement Criteria</t>
  </si>
  <si>
    <r>
      <t xml:space="preserve">Reporting Officers are requested to give a score for each of the six criteria.   </t>
    </r>
    <r>
      <rPr>
        <i/>
        <sz val="11"/>
        <color theme="1"/>
        <rFont val="Neue Haas Grotesk Text Pro"/>
        <family val="2"/>
      </rPr>
      <t xml:space="preserve">For guidance on completing each criteria, go to the Guide Notes.  </t>
    </r>
    <r>
      <rPr>
        <b/>
        <sz val="11"/>
        <color theme="1"/>
        <rFont val="Neue Haas Grotesk Text Pro"/>
        <family val="2"/>
      </rPr>
      <t>Where your score for any criterion is "1", "5" or "N/A" you must detail the reasons for the score.</t>
    </r>
    <r>
      <rPr>
        <sz val="11"/>
        <color theme="1"/>
        <rFont val="Neue Haas Grotesk Text Pro"/>
        <family val="2"/>
      </rPr>
      <t xml:space="preserve">  </t>
    </r>
  </si>
  <si>
    <t>Cost Management (15%)</t>
  </si>
  <si>
    <t>SCORE</t>
  </si>
  <si>
    <t>N/A</t>
  </si>
  <si>
    <t>Comments</t>
  </si>
  <si>
    <t>Time Management (20%)</t>
  </si>
  <si>
    <t>Quality Management (20%)</t>
  </si>
  <si>
    <t>Resource Management (15%)</t>
  </si>
  <si>
    <t>Contract Administration and Compliance (15%)</t>
  </si>
  <si>
    <t>Communications and Relationships (15%)</t>
  </si>
  <si>
    <t>Reporting Officer</t>
  </si>
  <si>
    <t>Approving Officer</t>
  </si>
  <si>
    <t xml:space="preserve">Date of Report </t>
  </si>
  <si>
    <t>Contractor Legal Entity Name</t>
  </si>
  <si>
    <r>
      <t xml:space="preserve">Contract Value </t>
    </r>
    <r>
      <rPr>
        <sz val="9"/>
        <color theme="1"/>
        <rFont val="Neue Haas Grotesk Text Pro"/>
        <family val="2"/>
      </rPr>
      <t>(incl GST)</t>
    </r>
  </si>
  <si>
    <t>Contract Award Date</t>
  </si>
  <si>
    <t>Overall Performance</t>
  </si>
  <si>
    <t>Performance Rating</t>
  </si>
  <si>
    <t>Excellent &gt;=86%</t>
  </si>
  <si>
    <t>Very Good 75% - 85.9%</t>
  </si>
  <si>
    <t>Good 60% - 74.9%</t>
  </si>
  <si>
    <t>Marginal 46% - 59.9%</t>
  </si>
  <si>
    <t>Unsatisfactory &lt;46%</t>
  </si>
  <si>
    <t>Well above the acceptable standard of performance</t>
  </si>
  <si>
    <t>Often exceeds the acceptable standard of performance</t>
  </si>
  <si>
    <t>Meets the acceptable standard of performance required by the contract</t>
  </si>
  <si>
    <t>Mostly meets the acceptable standard of performance but has some weaknesses</t>
  </si>
  <si>
    <t>Well below the acceptable standard of performance</t>
  </si>
  <si>
    <t>Criteria</t>
  </si>
  <si>
    <t>Weighting</t>
  </si>
  <si>
    <t>Score</t>
  </si>
  <si>
    <t>Cost Management</t>
  </si>
  <si>
    <t>Time Management</t>
  </si>
  <si>
    <t>Quality Management</t>
  </si>
  <si>
    <t>Resource Management</t>
  </si>
  <si>
    <t>Contract Administration and Compliance</t>
  </si>
  <si>
    <t>Communications and Relatioships</t>
  </si>
  <si>
    <t>Comments by Reporting Officer</t>
  </si>
  <si>
    <t xml:space="preserve">Comments by Approving Officer </t>
  </si>
  <si>
    <t>Date report sent to Contractor:</t>
  </si>
  <si>
    <t>Comments by Contractor (including, what could Finance have done differently to improve the outcome of the work)</t>
  </si>
  <si>
    <t>Approving Officer's reply to contractor's comments</t>
  </si>
  <si>
    <t>Date response sent to Contractor:</t>
  </si>
  <si>
    <t>Final Agreed Performance Rating (changes made in consultation with the Contractor (if applicable: detail original score and criteria ratings that have changed as a result of the Contractor's right of response))</t>
  </si>
  <si>
    <t>Position Title</t>
  </si>
  <si>
    <t>Signature</t>
  </si>
  <si>
    <t>Date</t>
  </si>
  <si>
    <t>Approving Officer Name</t>
  </si>
  <si>
    <t>GUIDE NOTES</t>
  </si>
  <si>
    <t>Communication and Relationships</t>
  </si>
  <si>
    <t>BACK</t>
  </si>
  <si>
    <t>Unsatisfactory</t>
  </si>
  <si>
    <t>Marginal</t>
  </si>
  <si>
    <t>Good</t>
  </si>
  <si>
    <t>Very Good</t>
  </si>
  <si>
    <t>Excellent</t>
  </si>
  <si>
    <t>Assessment</t>
  </si>
  <si>
    <t>Rating</t>
  </si>
  <si>
    <t>&lt;46%</t>
  </si>
  <si>
    <t>46-59.9%</t>
  </si>
  <si>
    <t>60-74.9%</t>
  </si>
  <si>
    <t>75-85.9%</t>
  </si>
  <si>
    <t>&gt;=86%</t>
  </si>
  <si>
    <t>Table 1</t>
  </si>
  <si>
    <t>a.</t>
  </si>
  <si>
    <t>b.</t>
  </si>
  <si>
    <t>c.</t>
  </si>
  <si>
    <t>d.</t>
  </si>
  <si>
    <t>e.</t>
  </si>
  <si>
    <t>f.</t>
  </si>
  <si>
    <t>g.</t>
  </si>
  <si>
    <t>h.</t>
  </si>
  <si>
    <t>i.</t>
  </si>
  <si>
    <t>j.</t>
  </si>
  <si>
    <t>result</t>
  </si>
  <si>
    <t>score</t>
  </si>
  <si>
    <t>criteria rating</t>
  </si>
  <si>
    <t>weighting</t>
  </si>
  <si>
    <t>include = 1</t>
  </si>
  <si>
    <t>weight (unadjusted)</t>
  </si>
  <si>
    <t>weight (adjust)</t>
  </si>
  <si>
    <t>score (unweight)</t>
  </si>
  <si>
    <t>score (weight)</t>
  </si>
  <si>
    <t>adj score</t>
  </si>
  <si>
    <t>Total</t>
  </si>
  <si>
    <t>Count total</t>
  </si>
  <si>
    <t>Exclude criteria if N/a</t>
  </si>
  <si>
    <t>Number of criteria included</t>
  </si>
  <si>
    <t>Explanation of Table 1</t>
  </si>
  <si>
    <t>Average score</t>
  </si>
  <si>
    <t>this is inputted into the Contract Info and Criteria sheet</t>
  </si>
  <si>
    <t>this is the score (ie if a. is n/a, then the score = zero)</t>
  </si>
  <si>
    <r>
      <t xml:space="preserve">individual criteria rating </t>
    </r>
    <r>
      <rPr>
        <b/>
        <sz val="11"/>
        <color theme="1"/>
        <rFont val="Neue Haas Grotesk Text Pro"/>
        <family val="2"/>
      </rPr>
      <t>(removed ratings from the CPR on 9May24 due to inconsistency across individual criteria rating and overall rating, however it remains in the data entry sheet for use in the database)</t>
    </r>
  </si>
  <si>
    <t>the weighting for each section</t>
  </si>
  <si>
    <t>a field to help with calculating  - adjusted weighting</t>
  </si>
  <si>
    <t>DROP DOWN BOXES</t>
  </si>
  <si>
    <t>unadjusted weighting</t>
  </si>
  <si>
    <t>adjusted weighting (the n/a is distributed proportionally)</t>
  </si>
  <si>
    <t>actual score - unweighted</t>
  </si>
  <si>
    <t>actual score - weighted (the n/a is distributed proportionally)</t>
  </si>
  <si>
    <t>adjusted score (total / rating / rating %)</t>
  </si>
  <si>
    <t>Routine Maintenance &amp; Breakdown Repairs</t>
  </si>
  <si>
    <t>Reason for report</t>
  </si>
  <si>
    <t>Contract Review</t>
  </si>
  <si>
    <t>Criteria Ratings</t>
  </si>
  <si>
    <t>Exception Reporting</t>
  </si>
  <si>
    <t>Not Applicable</t>
  </si>
  <si>
    <t>Data Entry</t>
  </si>
  <si>
    <t>Definitions</t>
  </si>
  <si>
    <t>Comments must be provided to explain why this criterion is not applicable</t>
  </si>
  <si>
    <t>Well below the acceptable standard of performance.  Comments must be provided to explain how the supplier performed so poorly.</t>
  </si>
  <si>
    <t>Mostly meets the acceptable standard of performance but has some weaknesses.</t>
  </si>
  <si>
    <t>Meets the acceptable standard of performance.</t>
  </si>
  <si>
    <t>Often exceeds the acceptable standard of performance.</t>
  </si>
  <si>
    <t>Well above the acceptable standard of performance.  Comments must be provided to explain how the supplier consistently exceeded the requirements.</t>
  </si>
  <si>
    <t>Routine Maintenance Contractor Performance Report Summary Database</t>
  </si>
  <si>
    <t>General information and Contract details</t>
  </si>
  <si>
    <t>Contract Administration (15%)</t>
  </si>
  <si>
    <t>OSH</t>
  </si>
  <si>
    <t>Govt Policy</t>
  </si>
  <si>
    <t>Defects</t>
  </si>
  <si>
    <t>Overall Rating</t>
  </si>
  <si>
    <t>Overall Score</t>
  </si>
  <si>
    <t>Reporting and Approving Officer comments</t>
  </si>
  <si>
    <t>Contractor Comments</t>
  </si>
  <si>
    <t>Project Name</t>
  </si>
  <si>
    <t>Project Number</t>
  </si>
  <si>
    <t>Contract Value</t>
  </si>
  <si>
    <t>Reporting Officer title</t>
  </si>
  <si>
    <t>Approving Officer title</t>
  </si>
  <si>
    <t>Date report completed</t>
  </si>
  <si>
    <t>Project Category</t>
  </si>
  <si>
    <t>Business Name</t>
  </si>
  <si>
    <t>Legal Name</t>
  </si>
  <si>
    <t>ACN/ABN</t>
  </si>
  <si>
    <t>Contract Number</t>
  </si>
  <si>
    <t>Contract Period</t>
  </si>
  <si>
    <t>Reason for Report</t>
  </si>
  <si>
    <t>Report Used</t>
  </si>
  <si>
    <t xml:space="preserve">Rating </t>
  </si>
  <si>
    <t>Six-Monthly Assessment</t>
  </si>
  <si>
    <t>Procurement Method</t>
  </si>
  <si>
    <t>Name of Panel/Procurement Framework (if applicable)</t>
  </si>
  <si>
    <t>Contract Title</t>
  </si>
  <si>
    <t xml:space="preserve">Limited Sourcing </t>
  </si>
  <si>
    <t>Direct Sourcing</t>
  </si>
  <si>
    <t>Other</t>
  </si>
  <si>
    <t xml:space="preserve">Panel - Other </t>
  </si>
  <si>
    <t>Panel / Procurement Framework</t>
  </si>
  <si>
    <t xml:space="preserve">Email and signed CPR to Contractor is contained in Enterprise Content Manager (ECM) folder </t>
  </si>
  <si>
    <t>Correspondence contained in ECM folder</t>
  </si>
  <si>
    <t>In assessing the Contractor’s Contract Administration and Compliance performance the following should be considered:
• Compliance with the contract including relevant Government and Department policies and requirements
• Compliance with the administrative and legal requirements of the contract, including compliance with the specification/scope of works, completion of Service Reports, Service Report Summary, Asset Data Report, MAFs, correct invoice submission, timely responses to requests for information such as Annual Maintenance Schedule updates, reports or other documentation as per contract requirements</t>
  </si>
  <si>
    <t>In assessing the Contractor’s resource management performance the following should be considered:
•  Compliance with the specification/scope of works
•  Timely allocation of appropriate resources
•  Resources are appropriately qualified
•  Adherence to safe work practices
•  Subcontractors engaged as per Buy Local Policy and Aboriginal Procurement Policy commitments
•  Payment of subcontractors
•  Engagement and management of subcontractors
•  Quality of services</t>
  </si>
  <si>
    <t>The Contractor’s standard of service will generally be measured against the requirements set out in the conditions of engagement documentation.  The following should also be considered: 
•  Compliance with the specification/scope of works
•  Delivery of the job in accordance with the service schedule
•  Delivery of the works in accordance with any relevant Government and Department policies and requirements e.g. Aboriginal or Local Business engagement
•  Extent to which review and rework is required, for example submission of complete and accurate Asset Register
•  Any deviations from the original scope or contract have been approved
•  Adherence to safe work practices and safety requirements
•  Any client feedback on the work delivered</t>
  </si>
  <si>
    <t>In assessing the Contractor's time management performance, the following should be considered:
• Adherence to scheduled service visits dates
• Contractor attendance at site on time in accordance with the Purchase Order or relevant KPI or the timeliness of contractor attendance over a period of time
• Timely submission of quotations, where applicable (for example Found Works Requiring Authorisation and Quoted Works)
• Timely completion of approved defects / found work
• Fair consideration of delays caused by other parties</t>
  </si>
  <si>
    <t>In assessing the Contractor's cost management performance, the following should be considered:
• accurate and timely submission of payment claims supported by completed Service Reports, Service Report Summary and/or Maintenance Advice Forms (MAFs) for each Site serviced, signed by the Site Representative, and any other required reports or associated documentation</t>
  </si>
  <si>
    <t>In assessing the Contractor’s communication and relationship performance with the Contract Authority/Customer Representative/Site Representative the following should be considered:
• Adherence to Site Visit Procedures / Contractor Service Delivery Procedures
• Liaison with Site Representative prior to and on arrival at site
• Professional communication style	
• Timely resolution of issues through open and effective communication
• Non-adversarial approach to dispute resolution with arbitration or litigation reserved as a last resort
• Number of instructions issued to the Contractor under the contract</t>
  </si>
  <si>
    <t xml:space="preserve">Refer to the Works Procurement Guide​​​ (WPG) and the WA Procurement Rules (WAPR) for more comprehensive information and guidance. </t>
  </si>
  <si>
    <t>Lift Maintenance Panel</t>
  </si>
  <si>
    <t>Low Value Maintenance Panel (LVMP)</t>
  </si>
  <si>
    <t>Electrical Testing Services Panel</t>
  </si>
  <si>
    <t>Engineering and Building Specialists Panel 2014</t>
  </si>
  <si>
    <t>Service Alliance 2012 (SA12) Procurement Framework</t>
  </si>
  <si>
    <r>
      <t xml:space="preserve">• </t>
    </r>
    <r>
      <rPr>
        <b/>
        <sz val="11"/>
        <color theme="1"/>
        <rFont val="Neue Haas Grotesk Text Pro"/>
        <family val="2"/>
      </rPr>
      <t>Direct Sourcing (one supplier)</t>
    </r>
    <r>
      <rPr>
        <sz val="11"/>
        <color theme="1"/>
        <rFont val="Neue Haas Grotesk Text Pro"/>
        <family val="2"/>
      </rPr>
      <t xml:space="preserve"> - Direct sourcing is approaching one supplier in the market for procurements.
• </t>
    </r>
    <r>
      <rPr>
        <b/>
        <sz val="11"/>
        <color theme="1"/>
        <rFont val="Neue Haas Grotesk Text Pro"/>
        <family val="2"/>
      </rPr>
      <t>Limited Sourcing (More than one supplier)</t>
    </r>
    <r>
      <rPr>
        <sz val="11"/>
        <color theme="1"/>
        <rFont val="Neue Haas Grotesk Text Pro"/>
        <family val="2"/>
      </rPr>
      <t xml:space="preserve"> - Limited sourcing involves engaging with more than one supplier, but not all suppliers, in the market (via the LVMP Panel / SA12 arrangement or using the written request for quote)
• </t>
    </r>
    <r>
      <rPr>
        <b/>
        <sz val="11"/>
        <color theme="1"/>
        <rFont val="Neue Haas Grotesk Text Pro"/>
        <family val="2"/>
      </rPr>
      <t>Open Advertisement (unrestrcited suppliers)</t>
    </r>
    <r>
      <rPr>
        <sz val="11"/>
        <color theme="1"/>
        <rFont val="Neue Haas Grotesk Text Pro"/>
        <family val="2"/>
      </rPr>
      <t xml:space="preserve"> - using the Routine Maintenance Request Template (Part A &amp; B) 
​If your requirement is available through a panel, purchase by following that panel.</t>
    </r>
  </si>
  <si>
    <t>Procurement Method / Contractor Engagement Method</t>
  </si>
  <si>
    <t>Type of Works / Services</t>
  </si>
  <si>
    <t xml:space="preserve">                                                               Contractor Performance Report 
                                                               (routine maintenance contracts)</t>
  </si>
  <si>
    <t xml:space="preserve">                                                                  Contractor Performance Report 
                                                                 (routine maintenance contracts)                  </t>
  </si>
  <si>
    <t>Open Advertisement - RM request template (Part A&amp;B)</t>
  </si>
  <si>
    <t>simple RM</t>
  </si>
  <si>
    <t>Document Library Number:   1886</t>
  </si>
  <si>
    <t>Effective date:   1 July 2025</t>
  </si>
  <si>
    <t>Version  2</t>
  </si>
  <si>
    <t xml:space="preserve">TRIM Ref:    07888686   </t>
  </si>
  <si>
    <r>
      <t xml:space="preserve">Name of Panel/Procurement Framework  </t>
    </r>
    <r>
      <rPr>
        <i/>
        <sz val="8"/>
        <color theme="1"/>
        <rFont val="Neue Haas Grotesk Text Pro"/>
        <family val="2"/>
      </rPr>
      <t xml:space="preserve"> (if applicable)</t>
    </r>
  </si>
  <si>
    <r>
      <t>Contract Value</t>
    </r>
    <r>
      <rPr>
        <i/>
        <sz val="11"/>
        <color theme="1"/>
        <rFont val="Neue Haas Grotesk Text Pro"/>
        <family val="2"/>
      </rPr>
      <t xml:space="preserve"> </t>
    </r>
    <r>
      <rPr>
        <i/>
        <sz val="8"/>
        <color theme="1"/>
        <rFont val="Neue Haas Grotesk Text Pro"/>
        <family val="2"/>
      </rPr>
      <t>(GST inclusive, no decimals)</t>
    </r>
  </si>
  <si>
    <t>Name of Panel/Procurement Framework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</si>
</sst>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44" formatCode="_-&quot;$&quot;* #,##0.00_-;\-&quot;$&quot;* #,##0.00_-;_-&quot;$&quot;* &quot;-&quot;??_-;_-@_-"/>
    <numFmt numFmtId="164" formatCode="d/mm/yyyy;@"/>
    <numFmt numFmtId="165" formatCode="0.0"/>
    <numFmt numFmtId="166" formatCode="0.0%"/>
    <numFmt numFmtId="167" formatCode="_-&quot;$&quot;* #,##0_-;\-&quot;$&quot;* #,##0_-;_-&quot;$&quot;* &quot;-&quot;??_-;_-@_-"/>
  </numFmts>
  <fonts count="49" x14ac:knownFonts="1">
    <font>
      <sz val="11"/>
      <color theme="1"/>
      <name val="Arial"/>
      <family val="2"/>
    </font>
    <font>
      <sz val="11"/>
      <color theme="1"/>
      <name val="Arial"/>
      <family val="2"/>
    </font>
    <font>
      <sz val="10"/>
      <color theme="1"/>
      <name val="Arial"/>
      <family val="2"/>
    </font>
    <font>
      <u/>
      <sz val="11"/>
      <color theme="10"/>
      <name val="Arial"/>
      <family val="2"/>
    </font>
    <font>
      <sz val="12"/>
      <color theme="1"/>
      <name val="Arial"/>
      <family val="2"/>
    </font>
    <font>
      <u/>
      <sz val="12"/>
      <color theme="10"/>
      <name val="Arial"/>
      <family val="2"/>
    </font>
    <font>
      <sz val="10"/>
      <color theme="1"/>
      <name val="Neue Haas Grotesk Text Pro"/>
      <family val="2"/>
    </font>
    <font>
      <b/>
      <sz val="18"/>
      <color theme="0"/>
      <name val="Neue Haas Grotesk Text Pro"/>
      <family val="2"/>
    </font>
    <font>
      <sz val="11"/>
      <color theme="1"/>
      <name val="Neue Haas Grotesk Text Pro"/>
      <family val="2"/>
    </font>
    <font>
      <b/>
      <u/>
      <sz val="11"/>
      <color theme="1"/>
      <name val="Neue Haas Grotesk Text Pro"/>
      <family val="2"/>
    </font>
    <font>
      <sz val="11"/>
      <name val="Neue Haas Grotesk Text Pro"/>
      <family val="2"/>
    </font>
    <font>
      <i/>
      <sz val="10"/>
      <color theme="1"/>
      <name val="Neue Haas Grotesk Text Pro"/>
      <family val="2"/>
    </font>
    <font>
      <b/>
      <sz val="11"/>
      <color theme="1"/>
      <name val="Neue Haas Grotesk Text Pro"/>
      <family val="2"/>
    </font>
    <font>
      <b/>
      <sz val="14"/>
      <color theme="0"/>
      <name val="Neue Haas Grotesk Text Pro"/>
      <family val="2"/>
    </font>
    <font>
      <i/>
      <sz val="11"/>
      <color theme="1"/>
      <name val="Neue Haas Grotesk Text Pro"/>
      <family val="2"/>
    </font>
    <font>
      <b/>
      <sz val="12"/>
      <color theme="0"/>
      <name val="Neue Haas Grotesk Text Pro"/>
      <family val="2"/>
    </font>
    <font>
      <b/>
      <sz val="16"/>
      <color theme="1"/>
      <name val="Neue Haas Grotesk Text Pro"/>
      <family val="2"/>
    </font>
    <font>
      <u/>
      <sz val="11"/>
      <color theme="10"/>
      <name val="Neue Haas Grotesk Text Pro"/>
      <family val="2"/>
    </font>
    <font>
      <u/>
      <sz val="11"/>
      <color rgb="FFFF0000"/>
      <name val="Neue Haas Grotesk Text Pro"/>
      <family val="2"/>
    </font>
    <font>
      <sz val="8"/>
      <color theme="1"/>
      <name val="Neue Haas Grotesk Text Pro"/>
      <family val="2"/>
    </font>
    <font>
      <sz val="11"/>
      <color theme="0"/>
      <name val="Neue Haas Grotesk Text Pro"/>
      <family val="2"/>
    </font>
    <font>
      <b/>
      <sz val="11"/>
      <color theme="0"/>
      <name val="Neue Haas Grotesk Text Pro"/>
      <family val="2"/>
    </font>
    <font>
      <b/>
      <sz val="11"/>
      <name val="Neue Haas Grotesk Text Pro"/>
      <family val="2"/>
    </font>
    <font>
      <b/>
      <i/>
      <sz val="11"/>
      <color theme="1"/>
      <name val="Neue Haas Grotesk Text Pro"/>
      <family val="2"/>
    </font>
    <font>
      <sz val="11"/>
      <color rgb="FFFF0000"/>
      <name val="Neue Haas Grotesk Text Pro"/>
      <family val="2"/>
    </font>
    <font>
      <b/>
      <i/>
      <sz val="11"/>
      <color theme="0"/>
      <name val="Neue Haas Grotesk Text Pro"/>
      <family val="2"/>
    </font>
    <font>
      <b/>
      <i/>
      <sz val="16"/>
      <color theme="1"/>
      <name val="Neue Haas Grotesk Text Pro"/>
      <family val="2"/>
    </font>
    <font>
      <sz val="16"/>
      <color theme="1"/>
      <name val="Neue Haas Grotesk Text Pro"/>
      <family val="2"/>
    </font>
    <font>
      <b/>
      <sz val="20"/>
      <color theme="0"/>
      <name val="Neue Haas Grotesk Text Pro"/>
      <family val="2"/>
    </font>
    <font>
      <sz val="12"/>
      <color theme="1"/>
      <name val="Neue Haas Grotesk Text Pro"/>
      <family val="2"/>
    </font>
    <font>
      <sz val="14"/>
      <color theme="1"/>
      <name val="Arial"/>
      <family val="2"/>
    </font>
    <font>
      <sz val="10"/>
      <name val="Neue Haas Grotesk Text Pro"/>
      <family val="2"/>
    </font>
    <font>
      <b/>
      <sz val="12"/>
      <color theme="1"/>
      <name val="Neue Haas Grotesk Text Pro"/>
      <family val="2"/>
    </font>
    <font>
      <i/>
      <sz val="8"/>
      <color theme="1"/>
      <name val="Neue Haas Grotesk Text Pro"/>
      <family val="2"/>
    </font>
    <font>
      <i/>
      <sz val="8"/>
      <color rgb="FF000000"/>
      <name val="Neue Haas Grotesk Text Pro"/>
      <family val="2"/>
    </font>
    <font>
      <i/>
      <sz val="8"/>
      <color indexed="8"/>
      <name val="Neue Haas Grotesk Text Pro"/>
      <family val="2"/>
    </font>
    <font>
      <b/>
      <sz val="9.5"/>
      <name val="Neue Haas Grotesk Text Pro"/>
      <family val="2"/>
    </font>
    <font>
      <b/>
      <sz val="9.5"/>
      <color theme="0"/>
      <name val="Neue Haas Grotesk Text Pro"/>
      <family val="2"/>
    </font>
    <font>
      <sz val="9.5"/>
      <color theme="1"/>
      <name val="Neue Haas Grotesk Text Pro"/>
      <family val="2"/>
    </font>
    <font>
      <b/>
      <sz val="9.5"/>
      <color theme="1"/>
      <name val="Neue Haas Grotesk Text Pro"/>
      <family val="2"/>
    </font>
    <font>
      <b/>
      <sz val="10"/>
      <color theme="0"/>
      <name val="Neue Haas Grotesk Text Pro"/>
      <family val="2"/>
    </font>
    <font>
      <u/>
      <sz val="11"/>
      <name val="Arial"/>
      <family val="2"/>
    </font>
    <font>
      <b/>
      <sz val="10"/>
      <color theme="1"/>
      <name val="Neue Haas Grotesk Text Pro"/>
      <family val="2"/>
    </font>
    <font>
      <b/>
      <sz val="16"/>
      <color theme="0"/>
      <name val="Neue Haas Grotesk Text Pro"/>
      <family val="2"/>
    </font>
    <font>
      <b/>
      <sz val="11"/>
      <color theme="0" tint="-0.499984740745262"/>
      <name val="Neue Haas Grotesk Text Pro"/>
      <family val="2"/>
    </font>
    <font>
      <sz val="11"/>
      <color theme="0" tint="-0.499984740745262"/>
      <name val="Neue Haas Grotesk Text Pro"/>
      <family val="2"/>
    </font>
    <font>
      <sz val="9"/>
      <color theme="1"/>
      <name val="Neue Haas Grotesk Text Pro"/>
      <family val="2"/>
    </font>
    <font>
      <sz val="11"/>
      <color rgb="FF000000"/>
      <name val="Arial"/>
      <family val="2"/>
    </font>
    <font>
      <b/>
      <sz val="11"/>
      <color rgb="FF000000"/>
      <name val="Arial"/>
      <family val="2"/>
    </font>
  </fonts>
  <fills count="19">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rgb="FFFFC000"/>
        <bgColor indexed="64"/>
      </patternFill>
    </fill>
    <fill>
      <patternFill patternType="solid">
        <fgColor theme="0" tint="-0.24994659260841701"/>
        <bgColor indexed="64"/>
      </patternFill>
    </fill>
    <fill>
      <patternFill patternType="solid">
        <fgColor rgb="FF0DB400"/>
        <bgColor indexed="64"/>
      </patternFill>
    </fill>
    <fill>
      <patternFill patternType="solid">
        <fgColor rgb="FFE4E4E4"/>
        <bgColor indexed="64"/>
      </patternFill>
    </fill>
    <fill>
      <patternFill patternType="solid">
        <fgColor rgb="FF92D050"/>
        <bgColor indexed="64"/>
      </patternFill>
    </fill>
    <fill>
      <patternFill patternType="solid">
        <fgColor rgb="FF2D941C"/>
        <bgColor indexed="64"/>
      </patternFill>
    </fill>
    <fill>
      <patternFill patternType="solid">
        <fgColor rgb="FFFF0000"/>
        <bgColor indexed="64"/>
      </patternFill>
    </fill>
    <fill>
      <patternFill patternType="solid">
        <fgColor rgb="FFE86489"/>
        <bgColor indexed="64"/>
      </patternFill>
    </fill>
    <fill>
      <patternFill patternType="solid">
        <fgColor rgb="FF008F9E"/>
        <bgColor indexed="64"/>
      </patternFill>
    </fill>
    <fill>
      <patternFill patternType="solid">
        <fgColor rgb="FFDBF2F2"/>
        <bgColor indexed="64"/>
      </patternFill>
    </fill>
    <fill>
      <patternFill patternType="solid">
        <fgColor rgb="FF44546A"/>
        <bgColor indexed="64"/>
      </patternFill>
    </fill>
    <fill>
      <patternFill patternType="solid">
        <fgColor theme="0" tint="-0.14999847407452621"/>
        <bgColor indexed="64"/>
      </patternFill>
    </fill>
    <fill>
      <patternFill patternType="solid">
        <fgColor theme="0"/>
        <bgColor indexed="64"/>
      </patternFill>
    </fill>
    <fill>
      <patternFill patternType="solid">
        <fgColor rgb="FFED7D31"/>
        <bgColor indexed="64"/>
      </patternFill>
    </fill>
    <fill>
      <patternFill patternType="solid">
        <fgColor rgb="FFF8CBAD"/>
        <bgColor indexed="64"/>
      </patternFill>
    </fill>
  </fills>
  <borders count="45">
    <border>
      <left/>
      <right/>
      <top/>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double">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xf numFmtId="9" fontId="1" fillId="0" borderId="0" applyFont="0" applyFill="0" applyBorder="0" applyAlignment="0" applyProtection="0"/>
    <xf numFmtId="0" fontId="2" fillId="0" borderId="0"/>
    <xf numFmtId="0" fontId="3" fillId="0" borderId="0" applyNumberFormat="0" applyFill="0" applyBorder="0" applyAlignment="0" applyProtection="0"/>
    <xf numFmtId="44" fontId="1" fillId="0" borderId="0" applyFont="0" applyFill="0" applyBorder="0" applyAlignment="0" applyProtection="0"/>
  </cellStyleXfs>
  <cellXfs count="282">
    <xf numFmtId="0" fontId="0" fillId="0" borderId="0" xfId="0"/>
    <xf numFmtId="0" fontId="4" fillId="0" borderId="0" xfId="0" applyFont="1"/>
    <xf numFmtId="0" fontId="5" fillId="0" borderId="0" xfId="3" applyFont="1"/>
    <xf numFmtId="0" fontId="6" fillId="0" borderId="0" xfId="0" applyFont="1" applyAlignment="1">
      <alignment vertical="center"/>
    </xf>
    <xf numFmtId="0" fontId="6" fillId="0" borderId="0" xfId="0" applyFont="1"/>
    <xf numFmtId="0" fontId="8" fillId="0" borderId="0" xfId="0" applyFont="1"/>
    <xf numFmtId="0" fontId="8" fillId="0" borderId="0" xfId="0" applyFont="1" applyAlignment="1">
      <alignment horizontal="left" vertical="top"/>
    </xf>
    <xf numFmtId="0" fontId="9" fillId="0" borderId="0" xfId="0" applyFont="1" applyAlignment="1">
      <alignment horizontal="left" vertical="top"/>
    </xf>
    <xf numFmtId="0" fontId="8" fillId="0" borderId="0" xfId="0" applyFont="1" applyAlignment="1">
      <alignment horizontal="center"/>
    </xf>
    <xf numFmtId="0" fontId="12" fillId="0" borderId="10" xfId="0" applyFont="1" applyBorder="1" applyAlignment="1">
      <alignment horizontal="right" vertical="top" wrapText="1"/>
    </xf>
    <xf numFmtId="0" fontId="18" fillId="0" borderId="0" xfId="3" applyFont="1" applyBorder="1" applyProtection="1">
      <protection locked="0"/>
    </xf>
    <xf numFmtId="0" fontId="8" fillId="13" borderId="10" xfId="0" applyFont="1" applyFill="1" applyBorder="1" applyAlignment="1">
      <alignment horizontal="center" vertical="center"/>
    </xf>
    <xf numFmtId="0" fontId="8" fillId="0" borderId="0" xfId="0" applyFont="1" applyAlignment="1">
      <alignment horizontal="left" vertical="center"/>
    </xf>
    <xf numFmtId="0" fontId="9" fillId="0" borderId="0" xfId="0" applyFont="1"/>
    <xf numFmtId="0" fontId="9" fillId="0" borderId="0" xfId="0" applyFont="1" applyAlignment="1">
      <alignment horizontal="center"/>
    </xf>
    <xf numFmtId="0" fontId="21" fillId="0" borderId="11" xfId="0" applyFont="1" applyBorder="1" applyAlignment="1">
      <alignment horizontal="left"/>
    </xf>
    <xf numFmtId="0" fontId="21" fillId="0" borderId="12" xfId="0" applyFont="1" applyBorder="1" applyAlignment="1">
      <alignment horizontal="left"/>
    </xf>
    <xf numFmtId="0" fontId="21" fillId="0" borderId="13" xfId="0" applyFont="1" applyBorder="1" applyAlignment="1">
      <alignment horizontal="left"/>
    </xf>
    <xf numFmtId="0" fontId="8" fillId="0" borderId="10" xfId="0" applyFont="1" applyBorder="1" applyAlignment="1">
      <alignment horizontal="center" vertical="center" wrapText="1"/>
    </xf>
    <xf numFmtId="0" fontId="8" fillId="0" borderId="0" xfId="0" applyFont="1" applyAlignment="1">
      <alignment vertical="center" wrapText="1"/>
    </xf>
    <xf numFmtId="0" fontId="10" fillId="0" borderId="0" xfId="0" applyFont="1" applyAlignment="1">
      <alignment horizontal="left" vertical="top"/>
    </xf>
    <xf numFmtId="0" fontId="10" fillId="0" borderId="0" xfId="0" applyFont="1" applyAlignment="1">
      <alignment horizontal="center" vertical="top"/>
    </xf>
    <xf numFmtId="0" fontId="8" fillId="0" borderId="0" xfId="0" applyFont="1" applyAlignment="1">
      <alignment horizontal="center" vertical="top"/>
    </xf>
    <xf numFmtId="0" fontId="12" fillId="0" borderId="0" xfId="0" applyFont="1"/>
    <xf numFmtId="9" fontId="12" fillId="0" borderId="0" xfId="0" applyNumberFormat="1" applyFont="1" applyAlignment="1">
      <alignment horizontal="center"/>
    </xf>
    <xf numFmtId="9" fontId="8" fillId="0" borderId="0" xfId="0" applyNumberFormat="1" applyFont="1" applyAlignment="1">
      <alignment horizontal="center"/>
    </xf>
    <xf numFmtId="0" fontId="23" fillId="0" borderId="0" xfId="0" applyFont="1"/>
    <xf numFmtId="0" fontId="14" fillId="0" borderId="0" xfId="0" applyFont="1" applyAlignment="1">
      <alignment horizontal="left" wrapText="1"/>
    </xf>
    <xf numFmtId="14" fontId="8" fillId="7" borderId="30" xfId="0" applyNumberFormat="1" applyFont="1" applyFill="1" applyBorder="1" applyAlignment="1" applyProtection="1">
      <alignment horizontal="left" wrapText="1"/>
      <protection locked="0"/>
    </xf>
    <xf numFmtId="0" fontId="14" fillId="0" borderId="0" xfId="0" applyFont="1" applyAlignment="1">
      <alignment horizontal="left" vertical="top" wrapText="1"/>
    </xf>
    <xf numFmtId="0" fontId="8" fillId="0" borderId="0" xfId="0" applyFont="1" applyAlignment="1">
      <alignment horizontal="center" vertical="top" wrapText="1"/>
    </xf>
    <xf numFmtId="0" fontId="8" fillId="0" borderId="0" xfId="0" applyFont="1" applyAlignment="1">
      <alignment horizontal="left" vertical="top" wrapText="1"/>
    </xf>
    <xf numFmtId="0" fontId="14" fillId="0" borderId="0" xfId="0" applyFont="1" applyAlignment="1">
      <alignment horizontal="center"/>
    </xf>
    <xf numFmtId="0" fontId="14" fillId="0" borderId="0" xfId="0" applyFont="1"/>
    <xf numFmtId="0" fontId="8" fillId="0" borderId="0" xfId="0" applyFont="1" applyAlignment="1" applyProtection="1">
      <alignment horizontal="center" vertical="center"/>
      <protection locked="0"/>
    </xf>
    <xf numFmtId="0" fontId="8" fillId="0" borderId="0" xfId="0" applyFont="1" applyAlignment="1" applyProtection="1">
      <alignment horizontal="left" vertical="center"/>
      <protection locked="0"/>
    </xf>
    <xf numFmtId="0" fontId="17" fillId="0" borderId="0" xfId="3" applyFont="1" applyBorder="1" applyProtection="1"/>
    <xf numFmtId="0" fontId="8" fillId="0" borderId="0" xfId="0" applyFont="1" applyAlignment="1">
      <alignment vertical="center"/>
    </xf>
    <xf numFmtId="0" fontId="8" fillId="0" borderId="0" xfId="0" applyFont="1" applyAlignment="1">
      <alignment horizontal="center" vertical="center"/>
    </xf>
    <xf numFmtId="0" fontId="9" fillId="0" borderId="0" xfId="0" applyFont="1" applyAlignment="1">
      <alignment vertical="center"/>
    </xf>
    <xf numFmtId="0" fontId="12" fillId="0" borderId="0" xfId="0" applyFont="1" applyAlignment="1">
      <alignment horizontal="center" textRotation="90" wrapText="1"/>
    </xf>
    <xf numFmtId="0" fontId="12" fillId="0" borderId="0" xfId="0" applyFont="1" applyAlignment="1">
      <alignment horizontal="center" textRotation="90"/>
    </xf>
    <xf numFmtId="9" fontId="12" fillId="0" borderId="0" xfId="0" applyNumberFormat="1" applyFont="1" applyAlignment="1">
      <alignment horizontal="center" wrapText="1"/>
    </xf>
    <xf numFmtId="0" fontId="12" fillId="0" borderId="0" xfId="0" applyFont="1" applyAlignment="1">
      <alignment horizontal="center"/>
    </xf>
    <xf numFmtId="0" fontId="24" fillId="0" borderId="0" xfId="0" applyFont="1" applyAlignment="1">
      <alignment horizontal="center"/>
    </xf>
    <xf numFmtId="0" fontId="12" fillId="0" borderId="25" xfId="0" applyFont="1" applyBorder="1" applyAlignment="1">
      <alignment horizontal="center"/>
    </xf>
    <xf numFmtId="0" fontId="25" fillId="12" borderId="0" xfId="0" applyFont="1" applyFill="1" applyAlignment="1">
      <alignment horizontal="left" vertical="top"/>
    </xf>
    <xf numFmtId="0" fontId="20" fillId="12" borderId="0" xfId="0" applyFont="1" applyFill="1" applyAlignment="1">
      <alignment horizontal="center"/>
    </xf>
    <xf numFmtId="0" fontId="20" fillId="12" borderId="0" xfId="0" applyFont="1" applyFill="1"/>
    <xf numFmtId="9" fontId="8" fillId="0" borderId="0" xfId="1" applyFont="1"/>
    <xf numFmtId="0" fontId="12" fillId="0" borderId="0" xfId="0" applyFont="1" applyAlignment="1">
      <alignment horizontal="left"/>
    </xf>
    <xf numFmtId="0" fontId="8" fillId="0" borderId="0" xfId="0" applyFont="1" applyAlignment="1">
      <alignment horizontal="left"/>
    </xf>
    <xf numFmtId="49" fontId="8" fillId="0" borderId="0" xfId="0" applyNumberFormat="1" applyFont="1" applyAlignment="1">
      <alignment horizontal="center"/>
    </xf>
    <xf numFmtId="166" fontId="8" fillId="0" borderId="0" xfId="1" applyNumberFormat="1" applyFont="1" applyAlignment="1">
      <alignment horizontal="center"/>
    </xf>
    <xf numFmtId="10" fontId="8" fillId="0" borderId="0" xfId="0" applyNumberFormat="1" applyFont="1"/>
    <xf numFmtId="0" fontId="8" fillId="0" borderId="10" xfId="0" applyFont="1" applyBorder="1" applyAlignment="1">
      <alignment horizontal="center" vertical="center"/>
    </xf>
    <xf numFmtId="0" fontId="16" fillId="0" borderId="18" xfId="0" applyFont="1" applyBorder="1" applyAlignment="1">
      <alignment vertical="center"/>
    </xf>
    <xf numFmtId="0" fontId="27" fillId="0" borderId="0" xfId="0" applyFont="1" applyAlignment="1">
      <alignment vertical="center"/>
    </xf>
    <xf numFmtId="0" fontId="27" fillId="0" borderId="19" xfId="0" applyFont="1" applyBorder="1" applyAlignment="1">
      <alignment vertical="center"/>
    </xf>
    <xf numFmtId="9" fontId="27" fillId="0" borderId="0" xfId="0" applyNumberFormat="1" applyFont="1" applyAlignment="1">
      <alignment vertical="center"/>
    </xf>
    <xf numFmtId="0" fontId="8" fillId="0" borderId="11" xfId="0" applyFont="1" applyBorder="1" applyAlignment="1">
      <alignment horizontal="center" vertical="center"/>
    </xf>
    <xf numFmtId="0" fontId="8" fillId="0" borderId="21" xfId="0" applyFont="1" applyBorder="1" applyAlignment="1">
      <alignment horizontal="center" vertical="center"/>
    </xf>
    <xf numFmtId="9" fontId="8" fillId="0" borderId="21" xfId="0" applyNumberFormat="1" applyFont="1" applyBorder="1" applyAlignment="1">
      <alignment horizontal="center" vertical="center"/>
    </xf>
    <xf numFmtId="9" fontId="8" fillId="5" borderId="21" xfId="1" applyFont="1" applyFill="1" applyBorder="1" applyAlignment="1">
      <alignment horizontal="center" vertical="center"/>
    </xf>
    <xf numFmtId="9" fontId="8" fillId="0" borderId="19" xfId="1"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5" borderId="21"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9" fontId="12" fillId="0" borderId="27" xfId="0" applyNumberFormat="1" applyFont="1" applyBorder="1" applyAlignment="1">
      <alignment horizontal="center" vertical="center"/>
    </xf>
    <xf numFmtId="9" fontId="12" fillId="5" borderId="28" xfId="1" applyFont="1" applyFill="1" applyBorder="1" applyAlignment="1">
      <alignment horizontal="center" vertical="center"/>
    </xf>
    <xf numFmtId="9" fontId="12" fillId="0" borderId="9" xfId="0" applyNumberFormat="1" applyFont="1" applyBorder="1" applyAlignment="1">
      <alignment horizontal="center" vertical="center"/>
    </xf>
    <xf numFmtId="9" fontId="8" fillId="0" borderId="25" xfId="0" applyNumberFormat="1" applyFont="1" applyBorder="1" applyAlignment="1">
      <alignment horizontal="center" vertical="center"/>
    </xf>
    <xf numFmtId="0" fontId="4" fillId="0" borderId="0" xfId="0" applyFont="1" applyAlignment="1">
      <alignment vertical="center"/>
    </xf>
    <xf numFmtId="0" fontId="29" fillId="0" borderId="0" xfId="0" applyFont="1"/>
    <xf numFmtId="0" fontId="30" fillId="0" borderId="0" xfId="0" applyFont="1"/>
    <xf numFmtId="0" fontId="31" fillId="0" borderId="0" xfId="0" applyFont="1" applyAlignment="1">
      <alignment vertical="center"/>
    </xf>
    <xf numFmtId="0" fontId="8" fillId="0" borderId="22" xfId="0" applyFont="1" applyBorder="1" applyAlignment="1">
      <alignment vertical="center" wrapText="1"/>
    </xf>
    <xf numFmtId="0" fontId="8" fillId="0" borderId="24" xfId="0" applyFont="1" applyBorder="1" applyAlignment="1">
      <alignment vertical="center" wrapText="1"/>
    </xf>
    <xf numFmtId="0" fontId="8" fillId="0" borderId="24" xfId="0" applyFont="1" applyBorder="1" applyAlignment="1">
      <alignment horizontal="left" vertical="center" wrapText="1"/>
    </xf>
    <xf numFmtId="9" fontId="10" fillId="0" borderId="10" xfId="0" applyNumberFormat="1"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22" fillId="0" borderId="0" xfId="0" applyFont="1" applyAlignment="1">
      <alignment horizontal="center" vertical="center"/>
    </xf>
    <xf numFmtId="0" fontId="8" fillId="2" borderId="22" xfId="0" applyFont="1" applyFill="1" applyBorder="1" applyProtection="1">
      <protection locked="0"/>
    </xf>
    <xf numFmtId="0" fontId="22" fillId="0" borderId="10" xfId="0" applyFont="1" applyBorder="1" applyAlignment="1">
      <alignment horizontal="left" vertical="center" wrapText="1"/>
    </xf>
    <xf numFmtId="0" fontId="8" fillId="0" borderId="10" xfId="0" applyFont="1" applyBorder="1" applyAlignment="1">
      <alignment horizontal="left" vertical="center"/>
    </xf>
    <xf numFmtId="0" fontId="6" fillId="0" borderId="0" xfId="2" applyFont="1" applyAlignment="1">
      <alignment horizontal="center" vertical="center"/>
    </xf>
    <xf numFmtId="0" fontId="6" fillId="0" borderId="10" xfId="2" applyFont="1" applyBorder="1" applyAlignment="1">
      <alignment horizontal="left" vertical="center" wrapText="1"/>
    </xf>
    <xf numFmtId="14" fontId="6" fillId="0" borderId="10" xfId="2" applyNumberFormat="1" applyFont="1" applyBorder="1" applyAlignment="1">
      <alignment horizontal="left" vertical="center" wrapText="1"/>
    </xf>
    <xf numFmtId="0" fontId="6" fillId="0" borderId="10" xfId="2" applyFont="1" applyBorder="1" applyAlignment="1">
      <alignment horizontal="center" vertical="center" wrapText="1"/>
    </xf>
    <xf numFmtId="1" fontId="6" fillId="0" borderId="10" xfId="2" applyNumberFormat="1" applyFont="1" applyBorder="1" applyAlignment="1">
      <alignment horizontal="center" vertical="center" wrapText="1"/>
    </xf>
    <xf numFmtId="166" fontId="6" fillId="0" borderId="10" xfId="2" applyNumberFormat="1" applyFont="1" applyBorder="1" applyAlignment="1">
      <alignment horizontal="center" vertical="center" wrapText="1"/>
    </xf>
    <xf numFmtId="0" fontId="8" fillId="0" borderId="0" xfId="0" applyFont="1" applyAlignment="1">
      <alignment wrapText="1"/>
    </xf>
    <xf numFmtId="0" fontId="6" fillId="0" borderId="0" xfId="2" applyFont="1" applyAlignment="1">
      <alignment horizontal="left" vertical="center"/>
    </xf>
    <xf numFmtId="0" fontId="38" fillId="0" borderId="0" xfId="0" applyFont="1"/>
    <xf numFmtId="0" fontId="37" fillId="14" borderId="10" xfId="2" applyFont="1" applyFill="1" applyBorder="1" applyAlignment="1">
      <alignment horizontal="left" vertical="center" wrapText="1"/>
    </xf>
    <xf numFmtId="0" fontId="37" fillId="12" borderId="10" xfId="2" applyFont="1" applyFill="1" applyBorder="1" applyAlignment="1">
      <alignment horizontal="center" vertical="center" wrapText="1"/>
    </xf>
    <xf numFmtId="0" fontId="39" fillId="13" borderId="10" xfId="2" applyFont="1" applyFill="1" applyBorder="1" applyAlignment="1">
      <alignment horizontal="center" vertical="center" wrapText="1"/>
    </xf>
    <xf numFmtId="0" fontId="39" fillId="0" borderId="0" xfId="0" applyFont="1" applyAlignment="1">
      <alignment wrapText="1"/>
    </xf>
    <xf numFmtId="0" fontId="12" fillId="0" borderId="0" xfId="2" applyFont="1" applyAlignment="1">
      <alignment vertical="top"/>
    </xf>
    <xf numFmtId="0" fontId="36" fillId="0" borderId="16" xfId="2" applyFont="1" applyBorder="1" applyAlignment="1">
      <alignment vertical="center"/>
    </xf>
    <xf numFmtId="0" fontId="10" fillId="0" borderId="0" xfId="0" applyFont="1"/>
    <xf numFmtId="0" fontId="31" fillId="0" borderId="0" xfId="0" applyFont="1"/>
    <xf numFmtId="0" fontId="10" fillId="0" borderId="0" xfId="0" applyFont="1" applyAlignment="1">
      <alignment vertical="center"/>
    </xf>
    <xf numFmtId="0" fontId="41" fillId="0" borderId="0" xfId="3" applyFont="1" applyBorder="1" applyProtection="1">
      <protection locked="0"/>
    </xf>
    <xf numFmtId="0" fontId="25" fillId="0" borderId="0" xfId="0" applyFont="1" applyAlignment="1">
      <alignment horizontal="left" vertical="top"/>
    </xf>
    <xf numFmtId="0" fontId="20" fillId="0" borderId="0" xfId="0" applyFont="1" applyAlignment="1">
      <alignment horizontal="center"/>
    </xf>
    <xf numFmtId="0" fontId="20" fillId="0" borderId="0" xfId="0" applyFont="1"/>
    <xf numFmtId="9" fontId="6" fillId="0" borderId="10" xfId="2" applyNumberFormat="1" applyFont="1" applyBorder="1" applyAlignment="1">
      <alignment horizontal="center" vertical="center" wrapText="1"/>
    </xf>
    <xf numFmtId="0" fontId="42" fillId="13" borderId="10" xfId="0" applyFont="1" applyFill="1" applyBorder="1" applyAlignment="1">
      <alignment horizontal="center" vertical="center" wrapText="1"/>
    </xf>
    <xf numFmtId="0" fontId="39" fillId="12" borderId="10" xfId="2" applyFont="1" applyFill="1" applyBorder="1" applyAlignment="1">
      <alignment horizontal="center" vertical="center" wrapText="1"/>
    </xf>
    <xf numFmtId="0" fontId="43" fillId="3" borderId="10" xfId="0" applyFont="1" applyFill="1" applyBorder="1" applyAlignment="1" applyProtection="1">
      <alignment horizontal="center" vertical="center"/>
      <protection locked="0"/>
    </xf>
    <xf numFmtId="0" fontId="21" fillId="3" borderId="10" xfId="0" applyFont="1" applyFill="1" applyBorder="1" applyAlignment="1">
      <alignment horizontal="center" vertical="center"/>
    </xf>
    <xf numFmtId="0" fontId="32" fillId="2" borderId="10" xfId="0" applyFont="1" applyFill="1" applyBorder="1" applyAlignment="1">
      <alignment horizontal="center" vertical="center"/>
    </xf>
    <xf numFmtId="0" fontId="44" fillId="3" borderId="0" xfId="0" applyFont="1" applyFill="1" applyAlignment="1">
      <alignment horizontal="center" textRotation="90"/>
    </xf>
    <xf numFmtId="0" fontId="45" fillId="3" borderId="0" xfId="0" applyFont="1" applyFill="1"/>
    <xf numFmtId="0" fontId="45" fillId="3" borderId="0" xfId="0" applyFont="1" applyFill="1" applyAlignment="1">
      <alignment horizontal="center"/>
    </xf>
    <xf numFmtId="0" fontId="45" fillId="3" borderId="19" xfId="0" applyFont="1" applyFill="1" applyBorder="1" applyAlignment="1">
      <alignment horizontal="center" vertical="center"/>
    </xf>
    <xf numFmtId="0" fontId="44" fillId="3" borderId="26" xfId="0" applyFont="1" applyFill="1" applyBorder="1" applyAlignment="1">
      <alignment horizontal="center" vertical="center"/>
    </xf>
    <xf numFmtId="0" fontId="21" fillId="0" borderId="0" xfId="0" applyFont="1" applyAlignment="1">
      <alignment horizontal="left"/>
    </xf>
    <xf numFmtId="0" fontId="26" fillId="0" borderId="0" xfId="0" applyFont="1" applyAlignment="1">
      <alignment vertical="center"/>
    </xf>
    <xf numFmtId="0" fontId="21" fillId="0" borderId="18" xfId="0" applyFont="1" applyBorder="1" applyAlignment="1">
      <alignment horizontal="left"/>
    </xf>
    <xf numFmtId="0" fontId="21" fillId="0" borderId="19" xfId="0" applyFont="1" applyBorder="1" applyAlignment="1">
      <alignment horizontal="left"/>
    </xf>
    <xf numFmtId="0" fontId="8" fillId="0" borderId="31" xfId="0" applyFont="1" applyBorder="1" applyAlignment="1">
      <alignment horizontal="center" vertical="center"/>
    </xf>
    <xf numFmtId="9" fontId="8" fillId="0" borderId="33" xfId="1" applyFont="1" applyBorder="1" applyAlignment="1">
      <alignment horizontal="center" vertical="center"/>
    </xf>
    <xf numFmtId="0" fontId="8" fillId="0" borderId="33" xfId="0" applyFont="1" applyBorder="1" applyAlignment="1">
      <alignment horizontal="center" vertical="center"/>
    </xf>
    <xf numFmtId="0" fontId="8" fillId="0" borderId="33" xfId="0" applyFont="1" applyBorder="1"/>
    <xf numFmtId="165" fontId="12" fillId="0" borderId="7" xfId="0" applyNumberFormat="1" applyFont="1" applyBorder="1" applyAlignment="1">
      <alignment horizontal="center" vertical="center"/>
    </xf>
    <xf numFmtId="165" fontId="8" fillId="0" borderId="32" xfId="0" applyNumberFormat="1" applyFont="1" applyBorder="1" applyAlignment="1">
      <alignment horizontal="center" vertical="center"/>
    </xf>
    <xf numFmtId="165" fontId="8" fillId="0" borderId="31" xfId="0" applyNumberFormat="1" applyFont="1" applyBorder="1" applyAlignment="1">
      <alignment horizontal="center" vertical="center"/>
    </xf>
    <xf numFmtId="166" fontId="8" fillId="0" borderId="9" xfId="1" applyNumberFormat="1" applyFont="1" applyBorder="1" applyAlignment="1">
      <alignment horizontal="center" vertical="center"/>
    </xf>
    <xf numFmtId="166" fontId="12" fillId="0" borderId="0" xfId="1" applyNumberFormat="1" applyFont="1" applyBorder="1" applyAlignment="1">
      <alignment horizontal="center" vertical="center"/>
    </xf>
    <xf numFmtId="0" fontId="8" fillId="0" borderId="0" xfId="0" applyFont="1" applyAlignment="1">
      <alignment horizontal="center" wrapText="1"/>
    </xf>
    <xf numFmtId="0" fontId="12" fillId="0" borderId="9"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44" fillId="3" borderId="25" xfId="0" applyFont="1" applyFill="1" applyBorder="1" applyAlignment="1">
      <alignment horizontal="center" vertical="center" wrapText="1"/>
    </xf>
    <xf numFmtId="0" fontId="12" fillId="0" borderId="26" xfId="0" applyFont="1" applyBorder="1" applyAlignment="1">
      <alignment horizontal="center" vertical="center" wrapText="1"/>
    </xf>
    <xf numFmtId="0" fontId="12" fillId="0" borderId="29" xfId="0" applyFont="1" applyBorder="1" applyAlignment="1">
      <alignment horizontal="center" vertical="center" wrapText="1"/>
    </xf>
    <xf numFmtId="0" fontId="20" fillId="3" borderId="0" xfId="0" applyFont="1" applyFill="1" applyAlignment="1">
      <alignment horizontal="center" vertical="center"/>
    </xf>
    <xf numFmtId="0" fontId="14" fillId="0" borderId="0" xfId="0" applyFont="1" applyAlignment="1">
      <alignment horizontal="left"/>
    </xf>
    <xf numFmtId="0" fontId="8" fillId="2" borderId="22" xfId="0" applyFont="1" applyFill="1" applyBorder="1" applyAlignment="1" applyProtection="1">
      <alignment horizontal="left" vertical="center"/>
      <protection locked="0"/>
    </xf>
    <xf numFmtId="0" fontId="12" fillId="2" borderId="23" xfId="0" applyFont="1" applyFill="1" applyBorder="1"/>
    <xf numFmtId="0" fontId="12" fillId="2" borderId="22" xfId="0" applyFont="1" applyFill="1" applyBorder="1" applyAlignment="1">
      <alignment horizontal="left" vertical="center"/>
    </xf>
    <xf numFmtId="0" fontId="8" fillId="2" borderId="22" xfId="0" applyFont="1" applyFill="1" applyBorder="1"/>
    <xf numFmtId="0" fontId="23" fillId="2" borderId="22" xfId="0" applyFont="1" applyFill="1" applyBorder="1" applyAlignment="1" applyProtection="1">
      <alignment horizontal="left"/>
      <protection locked="0"/>
    </xf>
    <xf numFmtId="0" fontId="8" fillId="2" borderId="22" xfId="0" applyFont="1" applyFill="1" applyBorder="1" applyAlignment="1">
      <alignment horizontal="left" vertical="center"/>
    </xf>
    <xf numFmtId="0" fontId="8" fillId="2" borderId="22" xfId="0" applyFont="1" applyFill="1" applyBorder="1" applyAlignment="1">
      <alignment horizontal="left"/>
    </xf>
    <xf numFmtId="167" fontId="8" fillId="0" borderId="0" xfId="4" applyNumberFormat="1" applyFont="1" applyFill="1" applyBorder="1" applyAlignment="1">
      <alignment vertical="center"/>
    </xf>
    <xf numFmtId="5" fontId="6" fillId="0" borderId="10" xfId="2" applyNumberFormat="1" applyFont="1" applyBorder="1" applyAlignment="1">
      <alignment horizontal="left" vertical="center" wrapText="1"/>
    </xf>
    <xf numFmtId="0" fontId="23" fillId="2" borderId="22" xfId="0" applyFont="1" applyFill="1" applyBorder="1" applyAlignment="1" applyProtection="1">
      <alignment horizontal="left" vertical="center"/>
      <protection locked="0"/>
    </xf>
    <xf numFmtId="10" fontId="10" fillId="2" borderId="0" xfId="0" applyNumberFormat="1" applyFont="1" applyFill="1"/>
    <xf numFmtId="10" fontId="8" fillId="16" borderId="0" xfId="0" applyNumberFormat="1" applyFont="1" applyFill="1"/>
    <xf numFmtId="0" fontId="23" fillId="2" borderId="22" xfId="0" applyFont="1" applyFill="1" applyBorder="1" applyAlignment="1">
      <alignment horizontal="left"/>
    </xf>
    <xf numFmtId="0" fontId="6" fillId="13" borderId="10" xfId="0" applyFont="1" applyFill="1" applyBorder="1" applyAlignment="1">
      <alignment horizontal="center" wrapText="1"/>
    </xf>
    <xf numFmtId="0" fontId="3" fillId="0" borderId="24" xfId="3" applyBorder="1" applyAlignment="1">
      <alignment vertical="center" wrapText="1"/>
    </xf>
    <xf numFmtId="0" fontId="8" fillId="16" borderId="0" xfId="0" applyFont="1" applyFill="1" applyAlignment="1">
      <alignment horizontal="left" vertical="center"/>
    </xf>
    <xf numFmtId="0" fontId="20" fillId="16" borderId="0" xfId="0" applyFont="1" applyFill="1" applyAlignment="1">
      <alignment horizontal="center" vertical="center"/>
    </xf>
    <xf numFmtId="0" fontId="8" fillId="16" borderId="0" xfId="0" applyFont="1" applyFill="1" applyAlignment="1">
      <alignment vertical="center"/>
    </xf>
    <xf numFmtId="0" fontId="21" fillId="9" borderId="10" xfId="0" applyFont="1" applyFill="1" applyBorder="1" applyAlignment="1">
      <alignment horizontal="center" vertical="center" wrapText="1"/>
    </xf>
    <xf numFmtId="0" fontId="13" fillId="17" borderId="10" xfId="0" applyFont="1" applyFill="1" applyBorder="1"/>
    <xf numFmtId="0" fontId="13" fillId="17" borderId="10" xfId="0" applyFont="1" applyFill="1" applyBorder="1" applyAlignment="1">
      <alignment horizontal="center"/>
    </xf>
    <xf numFmtId="0" fontId="28" fillId="17" borderId="23" xfId="0" applyFont="1" applyFill="1" applyBorder="1" applyAlignment="1">
      <alignment horizontal="left" vertical="center" wrapText="1"/>
    </xf>
    <xf numFmtId="0" fontId="32" fillId="18" borderId="25" xfId="0" applyFont="1" applyFill="1" applyBorder="1"/>
    <xf numFmtId="0" fontId="15" fillId="12" borderId="10" xfId="0" applyFont="1" applyFill="1" applyBorder="1" applyAlignment="1">
      <alignment horizontal="center" vertical="center"/>
    </xf>
    <xf numFmtId="0" fontId="7" fillId="17" borderId="34" xfId="0" applyFont="1" applyFill="1" applyBorder="1" applyAlignment="1">
      <alignment horizontal="center" vertical="center" wrapText="1"/>
    </xf>
    <xf numFmtId="0" fontId="7" fillId="17" borderId="35" xfId="0" applyFont="1" applyFill="1" applyBorder="1" applyAlignment="1">
      <alignment horizontal="center" vertical="center" wrapText="1"/>
    </xf>
    <xf numFmtId="0" fontId="7" fillId="17" borderId="36" xfId="0" applyFont="1" applyFill="1" applyBorder="1" applyAlignment="1">
      <alignment horizontal="center" vertical="center" wrapText="1"/>
    </xf>
    <xf numFmtId="0" fontId="7" fillId="17" borderId="37" xfId="0" applyFont="1" applyFill="1" applyBorder="1" applyAlignment="1">
      <alignment horizontal="center" vertical="center" wrapText="1"/>
    </xf>
    <xf numFmtId="0" fontId="7" fillId="17" borderId="10" xfId="0" applyFont="1" applyFill="1" applyBorder="1" applyAlignment="1">
      <alignment horizontal="center" vertical="center" wrapText="1"/>
    </xf>
    <xf numFmtId="0" fontId="7" fillId="17" borderId="38" xfId="0" applyFont="1" applyFill="1" applyBorder="1" applyAlignment="1">
      <alignment horizontal="center" vertical="center" wrapText="1"/>
    </xf>
    <xf numFmtId="0" fontId="7" fillId="17" borderId="39" xfId="0" applyFont="1" applyFill="1" applyBorder="1" applyAlignment="1">
      <alignment horizontal="center" vertical="center" wrapText="1"/>
    </xf>
    <xf numFmtId="0" fontId="7" fillId="17" borderId="40" xfId="0" applyFont="1" applyFill="1" applyBorder="1" applyAlignment="1">
      <alignment horizontal="center" vertical="center" wrapText="1"/>
    </xf>
    <xf numFmtId="0" fontId="7" fillId="17" borderId="41" xfId="0" applyFont="1" applyFill="1" applyBorder="1" applyAlignment="1">
      <alignment horizontal="center" vertical="center" wrapText="1"/>
    </xf>
    <xf numFmtId="0" fontId="8" fillId="15" borderId="10" xfId="0" applyFont="1" applyFill="1" applyBorder="1" applyAlignment="1" applyProtection="1">
      <alignment horizontal="center" vertical="center"/>
      <protection locked="0"/>
    </xf>
    <xf numFmtId="0" fontId="8" fillId="15" borderId="10" xfId="0" applyFont="1" applyFill="1" applyBorder="1" applyAlignment="1" applyProtection="1">
      <alignment horizontal="center" vertical="center" wrapText="1"/>
      <protection locked="0"/>
    </xf>
    <xf numFmtId="164" fontId="8" fillId="15" borderId="10" xfId="0" applyNumberFormat="1" applyFont="1" applyFill="1" applyBorder="1" applyAlignment="1" applyProtection="1">
      <alignment horizontal="center" vertical="center"/>
      <protection locked="0"/>
    </xf>
    <xf numFmtId="0" fontId="10" fillId="15" borderId="10" xfId="0" applyFont="1" applyFill="1" applyBorder="1" applyAlignment="1" applyProtection="1">
      <alignment horizontal="center" vertical="center"/>
      <protection locked="0"/>
    </xf>
    <xf numFmtId="49" fontId="8" fillId="15" borderId="10" xfId="0" applyNumberFormat="1" applyFont="1" applyFill="1" applyBorder="1" applyAlignment="1" applyProtection="1">
      <alignment horizontal="center" vertical="center"/>
      <protection locked="0"/>
    </xf>
    <xf numFmtId="0" fontId="9" fillId="0" borderId="0" xfId="0" applyFont="1" applyAlignment="1">
      <alignment horizontal="left" vertical="top"/>
    </xf>
    <xf numFmtId="0" fontId="11" fillId="0" borderId="0" xfId="0" applyFont="1" applyAlignment="1">
      <alignment horizontal="center" vertical="center"/>
    </xf>
    <xf numFmtId="0" fontId="10" fillId="15" borderId="10" xfId="0" applyFont="1" applyFill="1" applyBorder="1" applyAlignment="1" applyProtection="1">
      <alignment horizontal="center" vertical="center" wrapText="1"/>
      <protection locked="0"/>
    </xf>
    <xf numFmtId="6" fontId="8" fillId="15" borderId="10" xfId="0" applyNumberFormat="1" applyFont="1" applyFill="1" applyBorder="1" applyAlignment="1" applyProtection="1">
      <alignment horizontal="center"/>
      <protection locked="0"/>
    </xf>
    <xf numFmtId="0" fontId="15" fillId="12" borderId="6" xfId="0" applyFont="1" applyFill="1" applyBorder="1" applyAlignment="1">
      <alignment vertical="center"/>
    </xf>
    <xf numFmtId="0" fontId="0" fillId="12" borderId="20" xfId="0" applyFill="1" applyBorder="1" applyAlignment="1">
      <alignment vertical="center"/>
    </xf>
    <xf numFmtId="0" fontId="15" fillId="12" borderId="0" xfId="0" applyFont="1" applyFill="1" applyAlignment="1">
      <alignment horizontal="left" vertical="center"/>
    </xf>
    <xf numFmtId="0" fontId="0" fillId="12" borderId="15" xfId="0" applyFill="1" applyBorder="1" applyAlignment="1">
      <alignment horizontal="left" vertical="center"/>
    </xf>
    <xf numFmtId="0" fontId="6" fillId="13" borderId="6" xfId="0" applyFont="1" applyFill="1" applyBorder="1" applyAlignment="1">
      <alignment horizontal="center" vertical="center" wrapText="1"/>
    </xf>
    <xf numFmtId="0" fontId="0" fillId="13" borderId="20" xfId="0" applyFill="1" applyBorder="1" applyAlignment="1">
      <alignment horizontal="center" vertical="center"/>
    </xf>
    <xf numFmtId="0" fontId="13" fillId="17" borderId="10" xfId="0" applyFont="1" applyFill="1" applyBorder="1" applyAlignment="1">
      <alignment horizontal="center" vertical="center" wrapText="1"/>
    </xf>
    <xf numFmtId="0" fontId="20" fillId="17" borderId="10" xfId="0" applyFont="1" applyFill="1" applyBorder="1" applyAlignment="1">
      <alignment horizontal="center" vertical="center" wrapText="1"/>
    </xf>
    <xf numFmtId="0" fontId="8" fillId="15" borderId="10" xfId="0" applyFont="1" applyFill="1" applyBorder="1" applyAlignment="1" applyProtection="1">
      <alignment horizontal="left" vertical="top" wrapText="1"/>
      <protection locked="0"/>
    </xf>
    <xf numFmtId="0" fontId="8" fillId="0" borderId="6" xfId="0" applyFont="1" applyBorder="1" applyAlignment="1">
      <alignment horizontal="left" vertical="center" wrapText="1"/>
    </xf>
    <xf numFmtId="0" fontId="8" fillId="0" borderId="6" xfId="0" applyFont="1" applyBorder="1" applyAlignment="1">
      <alignment horizontal="left" vertical="center"/>
    </xf>
    <xf numFmtId="0" fontId="8" fillId="0" borderId="10" xfId="0" applyFont="1" applyBorder="1" applyAlignment="1">
      <alignment horizontal="left" vertical="center"/>
    </xf>
    <xf numFmtId="0" fontId="8" fillId="7" borderId="10" xfId="0" applyFont="1" applyFill="1" applyBorder="1" applyAlignment="1" applyProtection="1">
      <alignment horizontal="left" vertical="top" wrapText="1"/>
      <protection locked="0"/>
    </xf>
    <xf numFmtId="0" fontId="10" fillId="0" borderId="10" xfId="0" applyFont="1" applyBorder="1" applyAlignment="1">
      <alignment horizontal="left" vertical="center" wrapText="1"/>
    </xf>
    <xf numFmtId="0" fontId="8" fillId="7" borderId="11" xfId="0" applyFont="1" applyFill="1" applyBorder="1" applyAlignment="1">
      <alignment horizontal="left" vertical="center"/>
    </xf>
    <xf numFmtId="0" fontId="8" fillId="7" borderId="13" xfId="0" applyFont="1" applyFill="1" applyBorder="1" applyAlignment="1">
      <alignment horizontal="left" vertical="center"/>
    </xf>
    <xf numFmtId="0" fontId="8" fillId="7" borderId="14" xfId="0" applyFont="1" applyFill="1" applyBorder="1" applyAlignment="1">
      <alignment horizontal="left" vertical="center"/>
    </xf>
    <xf numFmtId="0" fontId="8" fillId="7" borderId="16" xfId="0" applyFont="1" applyFill="1" applyBorder="1" applyAlignment="1">
      <alignment horizontal="left" vertical="center"/>
    </xf>
    <xf numFmtId="0" fontId="8" fillId="7" borderId="6" xfId="0" applyFont="1" applyFill="1" applyBorder="1" applyAlignment="1">
      <alignment horizontal="left" vertical="center"/>
    </xf>
    <xf numFmtId="0" fontId="8" fillId="7" borderId="20" xfId="0" applyFont="1" applyFill="1" applyBorder="1" applyAlignment="1">
      <alignment horizontal="left" vertical="center"/>
    </xf>
    <xf numFmtId="0" fontId="6" fillId="7" borderId="11" xfId="0" applyFont="1" applyFill="1" applyBorder="1" applyAlignment="1" applyProtection="1">
      <alignment horizontal="left" vertical="top" wrapText="1"/>
      <protection locked="0"/>
    </xf>
    <xf numFmtId="0" fontId="6" fillId="7" borderId="12" xfId="0" applyFont="1" applyFill="1" applyBorder="1" applyAlignment="1" applyProtection="1">
      <alignment horizontal="left" vertical="top" wrapText="1"/>
      <protection locked="0"/>
    </xf>
    <xf numFmtId="0" fontId="6" fillId="7" borderId="13" xfId="0" applyFont="1" applyFill="1" applyBorder="1" applyAlignment="1" applyProtection="1">
      <alignment horizontal="left" vertical="top" wrapText="1"/>
      <protection locked="0"/>
    </xf>
    <xf numFmtId="0" fontId="6" fillId="7" borderId="18" xfId="0" applyFont="1" applyFill="1" applyBorder="1" applyAlignment="1" applyProtection="1">
      <alignment horizontal="left" vertical="top" wrapText="1"/>
      <protection locked="0"/>
    </xf>
    <xf numFmtId="0" fontId="6" fillId="7" borderId="0" xfId="0" applyFont="1" applyFill="1" applyAlignment="1" applyProtection="1">
      <alignment horizontal="left" vertical="top" wrapText="1"/>
      <protection locked="0"/>
    </xf>
    <xf numFmtId="0" fontId="6" fillId="7" borderId="19" xfId="0" applyFont="1" applyFill="1" applyBorder="1" applyAlignment="1" applyProtection="1">
      <alignment horizontal="left" vertical="top" wrapText="1"/>
      <protection locked="0"/>
    </xf>
    <xf numFmtId="0" fontId="6" fillId="7" borderId="14" xfId="0" applyFont="1" applyFill="1" applyBorder="1" applyAlignment="1" applyProtection="1">
      <alignment horizontal="left" vertical="top" wrapText="1"/>
      <protection locked="0"/>
    </xf>
    <xf numFmtId="0" fontId="6" fillId="7" borderId="15" xfId="0" applyFont="1" applyFill="1" applyBorder="1" applyAlignment="1" applyProtection="1">
      <alignment horizontal="left" vertical="top" wrapText="1"/>
      <protection locked="0"/>
    </xf>
    <xf numFmtId="0" fontId="6" fillId="7" borderId="16" xfId="0" applyFont="1" applyFill="1" applyBorder="1" applyAlignment="1" applyProtection="1">
      <alignment horizontal="left" vertical="top" wrapText="1"/>
      <protection locked="0"/>
    </xf>
    <xf numFmtId="14" fontId="8" fillId="7" borderId="6" xfId="0" applyNumberFormat="1" applyFont="1" applyFill="1" applyBorder="1" applyAlignment="1" applyProtection="1">
      <alignment horizontal="center" vertical="center"/>
      <protection locked="0"/>
    </xf>
    <xf numFmtId="0" fontId="8" fillId="7" borderId="20" xfId="0" applyFont="1" applyFill="1" applyBorder="1" applyAlignment="1" applyProtection="1">
      <alignment horizontal="center" vertical="center"/>
      <protection locked="0"/>
    </xf>
    <xf numFmtId="49" fontId="8" fillId="7" borderId="6" xfId="0" applyNumberFormat="1" applyFont="1" applyFill="1" applyBorder="1" applyAlignment="1">
      <alignment horizontal="left" vertical="center"/>
    </xf>
    <xf numFmtId="49" fontId="8" fillId="7" borderId="11" xfId="0" applyNumberFormat="1" applyFont="1" applyFill="1" applyBorder="1" applyAlignment="1" applyProtection="1">
      <alignment horizontal="center" vertical="center"/>
      <protection locked="0"/>
    </xf>
    <xf numFmtId="49" fontId="8" fillId="7" borderId="13" xfId="0" applyNumberFormat="1" applyFont="1" applyFill="1" applyBorder="1" applyAlignment="1" applyProtection="1">
      <alignment horizontal="center" vertical="center"/>
      <protection locked="0"/>
    </xf>
    <xf numFmtId="49" fontId="8" fillId="7" borderId="14" xfId="0" applyNumberFormat="1" applyFont="1" applyFill="1" applyBorder="1" applyAlignment="1" applyProtection="1">
      <alignment horizontal="center" vertical="center"/>
      <protection locked="0"/>
    </xf>
    <xf numFmtId="49" fontId="8" fillId="7" borderId="16" xfId="0" applyNumberFormat="1" applyFont="1" applyFill="1" applyBorder="1" applyAlignment="1" applyProtection="1">
      <alignment horizontal="center" vertical="center"/>
      <protection locked="0"/>
    </xf>
    <xf numFmtId="0" fontId="23" fillId="0" borderId="15" xfId="0" applyFont="1" applyBorder="1" applyAlignment="1">
      <alignment wrapText="1"/>
    </xf>
    <xf numFmtId="0" fontId="8" fillId="0" borderId="0" xfId="0" applyFont="1" applyAlignment="1">
      <alignment horizontal="left" vertical="center"/>
    </xf>
    <xf numFmtId="0" fontId="14" fillId="0" borderId="12" xfId="0" applyFont="1" applyBorder="1" applyAlignment="1">
      <alignment horizontal="right" wrapText="1"/>
    </xf>
    <xf numFmtId="0" fontId="6" fillId="7" borderId="10" xfId="0" applyFont="1" applyFill="1" applyBorder="1" applyAlignment="1" applyProtection="1">
      <alignment horizontal="left" vertical="top" wrapText="1"/>
      <protection locked="0"/>
    </xf>
    <xf numFmtId="0" fontId="14" fillId="0" borderId="0" xfId="0" applyFont="1" applyAlignment="1">
      <alignment horizontal="right" wrapText="1"/>
    </xf>
    <xf numFmtId="49" fontId="8" fillId="15" borderId="3" xfId="0" applyNumberFormat="1" applyFont="1" applyFill="1" applyBorder="1" applyAlignment="1">
      <alignment horizontal="center" vertical="center"/>
    </xf>
    <xf numFmtId="49" fontId="8" fillId="15" borderId="4" xfId="0" applyNumberFormat="1" applyFont="1" applyFill="1" applyBorder="1" applyAlignment="1">
      <alignment horizontal="center" vertical="center"/>
    </xf>
    <xf numFmtId="49" fontId="8" fillId="15" borderId="5" xfId="0" applyNumberFormat="1" applyFont="1" applyFill="1" applyBorder="1" applyAlignment="1">
      <alignment horizontal="center" vertical="center"/>
    </xf>
    <xf numFmtId="0" fontId="8" fillId="0" borderId="10" xfId="0" applyFont="1" applyBorder="1" applyAlignment="1">
      <alignment horizontal="center" vertical="center" wrapText="1"/>
    </xf>
    <xf numFmtId="0" fontId="8" fillId="15" borderId="3" xfId="0" applyFont="1" applyFill="1" applyBorder="1" applyAlignment="1">
      <alignment horizontal="center" vertical="center"/>
    </xf>
    <xf numFmtId="0" fontId="8" fillId="15" borderId="4" xfId="0" applyFont="1" applyFill="1" applyBorder="1" applyAlignment="1">
      <alignment horizontal="center" vertical="center"/>
    </xf>
    <xf numFmtId="0" fontId="8" fillId="15" borderId="5" xfId="0" applyFont="1" applyFill="1" applyBorder="1" applyAlignment="1">
      <alignment horizontal="center" vertical="center"/>
    </xf>
    <xf numFmtId="164" fontId="8" fillId="15" borderId="3" xfId="0" applyNumberFormat="1" applyFont="1" applyFill="1" applyBorder="1" applyAlignment="1">
      <alignment horizontal="center" vertical="center"/>
    </xf>
    <xf numFmtId="164" fontId="8" fillId="15" borderId="4" xfId="0" applyNumberFormat="1" applyFont="1" applyFill="1" applyBorder="1" applyAlignment="1">
      <alignment horizontal="center" vertical="center"/>
    </xf>
    <xf numFmtId="164" fontId="8" fillId="15" borderId="5" xfId="0" applyNumberFormat="1" applyFont="1" applyFill="1" applyBorder="1" applyAlignment="1">
      <alignment horizontal="center" vertical="center"/>
    </xf>
    <xf numFmtId="5" fontId="8" fillId="15" borderId="10" xfId="0" applyNumberFormat="1" applyFont="1" applyFill="1" applyBorder="1" applyAlignment="1">
      <alignment horizontal="center" vertical="center"/>
    </xf>
    <xf numFmtId="0" fontId="8" fillId="15" borderId="3" xfId="0" applyFont="1" applyFill="1" applyBorder="1" applyAlignment="1">
      <alignment horizontal="center" vertical="center" wrapText="1"/>
    </xf>
    <xf numFmtId="0" fontId="8" fillId="15" borderId="4" xfId="0" applyFont="1" applyFill="1" applyBorder="1" applyAlignment="1">
      <alignment horizontal="center" vertical="center" wrapText="1"/>
    </xf>
    <xf numFmtId="0" fontId="8" fillId="15" borderId="5" xfId="0" applyFont="1" applyFill="1" applyBorder="1" applyAlignment="1">
      <alignment horizontal="center" vertical="center" wrapText="1"/>
    </xf>
    <xf numFmtId="166" fontId="26" fillId="0" borderId="0" xfId="1" applyNumberFormat="1" applyFont="1" applyBorder="1" applyAlignment="1" applyProtection="1">
      <alignment horizontal="center" vertical="center"/>
    </xf>
    <xf numFmtId="0" fontId="13" fillId="17" borderId="10" xfId="0" applyFont="1" applyFill="1" applyBorder="1" applyAlignment="1">
      <alignment horizontal="left" vertical="center"/>
    </xf>
    <xf numFmtId="0" fontId="7" fillId="17" borderId="32" xfId="0" applyFont="1" applyFill="1" applyBorder="1" applyAlignment="1">
      <alignment horizontal="center" vertical="center" wrapText="1"/>
    </xf>
    <xf numFmtId="0" fontId="7" fillId="17" borderId="1" xfId="0" applyFont="1" applyFill="1" applyBorder="1" applyAlignment="1">
      <alignment horizontal="center" vertical="center" wrapText="1"/>
    </xf>
    <xf numFmtId="0" fontId="7" fillId="17" borderId="42" xfId="0" applyFont="1" applyFill="1" applyBorder="1" applyAlignment="1">
      <alignment horizontal="center" vertical="center" wrapText="1"/>
    </xf>
    <xf numFmtId="0" fontId="7" fillId="17" borderId="31" xfId="0" applyFont="1" applyFill="1" applyBorder="1" applyAlignment="1">
      <alignment horizontal="center" vertical="center" wrapText="1"/>
    </xf>
    <xf numFmtId="0" fontId="7" fillId="17" borderId="0" xfId="0" applyFont="1" applyFill="1" applyAlignment="1">
      <alignment horizontal="center" vertical="center" wrapText="1"/>
    </xf>
    <xf numFmtId="0" fontId="7" fillId="17" borderId="33" xfId="0" applyFont="1" applyFill="1" applyBorder="1" applyAlignment="1">
      <alignment horizontal="center" vertical="center" wrapText="1"/>
    </xf>
    <xf numFmtId="0" fontId="7" fillId="17" borderId="43"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17" borderId="44" xfId="0" applyFont="1" applyFill="1" applyBorder="1" applyAlignment="1">
      <alignment horizontal="center" vertical="center" wrapText="1"/>
    </xf>
    <xf numFmtId="0" fontId="13" fillId="17" borderId="10" xfId="0" applyFont="1" applyFill="1" applyBorder="1" applyAlignment="1">
      <alignment horizontal="left"/>
    </xf>
    <xf numFmtId="0" fontId="8" fillId="0" borderId="17" xfId="0" applyFont="1" applyBorder="1" applyAlignment="1">
      <alignment horizontal="left" vertical="center" wrapText="1"/>
    </xf>
    <xf numFmtId="0" fontId="8" fillId="0" borderId="0" xfId="0" applyFont="1" applyAlignment="1">
      <alignment horizontal="left" vertical="center" wrapText="1"/>
    </xf>
    <xf numFmtId="0" fontId="21" fillId="10" borderId="10" xfId="0" applyFont="1" applyFill="1" applyBorder="1" applyAlignment="1">
      <alignment horizontal="center" vertical="center" wrapText="1"/>
    </xf>
    <xf numFmtId="0" fontId="8" fillId="0" borderId="0" xfId="0" applyFont="1" applyAlignment="1">
      <alignment horizontal="left"/>
    </xf>
    <xf numFmtId="0" fontId="12" fillId="6" borderId="10" xfId="0" applyFont="1" applyFill="1" applyBorder="1" applyAlignment="1">
      <alignment horizontal="center" vertical="center" wrapText="1"/>
    </xf>
    <xf numFmtId="0" fontId="12" fillId="8" borderId="10"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32" fillId="2" borderId="3" xfId="0" applyFont="1" applyFill="1" applyBorder="1" applyAlignment="1">
      <alignment horizontal="left" vertical="center"/>
    </xf>
    <xf numFmtId="0" fontId="32" fillId="2" borderId="4" xfId="0" applyFont="1" applyFill="1" applyBorder="1" applyAlignment="1">
      <alignment horizontal="left" vertical="center"/>
    </xf>
    <xf numFmtId="0" fontId="32" fillId="2" borderId="5" xfId="0" applyFont="1" applyFill="1" applyBorder="1" applyAlignment="1">
      <alignment horizontal="left" vertical="center"/>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0" xfId="2" applyFont="1" applyAlignment="1">
      <alignment horizontal="left" vertical="top"/>
    </xf>
    <xf numFmtId="0" fontId="36" fillId="0" borderId="15" xfId="2" applyFont="1" applyBorder="1" applyAlignment="1">
      <alignment horizontal="left" vertical="center"/>
    </xf>
    <xf numFmtId="0" fontId="36" fillId="0" borderId="16" xfId="2" applyFont="1" applyBorder="1" applyAlignment="1">
      <alignment horizontal="left" vertical="center"/>
    </xf>
    <xf numFmtId="0" fontId="37" fillId="11" borderId="10" xfId="2" applyFont="1" applyFill="1" applyBorder="1" applyAlignment="1">
      <alignment horizontal="center" vertical="center" wrapText="1"/>
    </xf>
    <xf numFmtId="0" fontId="37" fillId="11" borderId="13" xfId="2" applyFont="1" applyFill="1" applyBorder="1" applyAlignment="1">
      <alignment horizontal="center" vertical="center" wrapText="1"/>
    </xf>
    <xf numFmtId="0" fontId="37" fillId="11" borderId="19" xfId="2" applyFont="1" applyFill="1" applyBorder="1" applyAlignment="1">
      <alignment horizontal="center" vertical="center" wrapText="1"/>
    </xf>
    <xf numFmtId="0" fontId="40" fillId="14" borderId="10" xfId="0" applyFont="1" applyFill="1" applyBorder="1" applyAlignment="1">
      <alignment horizontal="center" vertical="center" wrapText="1"/>
    </xf>
    <xf numFmtId="0" fontId="37" fillId="14" borderId="10" xfId="2" applyFont="1" applyFill="1" applyBorder="1" applyAlignment="1">
      <alignment horizontal="center" vertical="center" wrapText="1"/>
    </xf>
    <xf numFmtId="0" fontId="40" fillId="14" borderId="3" xfId="0" applyFont="1" applyFill="1" applyBorder="1" applyAlignment="1">
      <alignment horizontal="center" vertical="center" wrapText="1"/>
    </xf>
    <xf numFmtId="0" fontId="40" fillId="14" borderId="4" xfId="0" applyFont="1" applyFill="1" applyBorder="1" applyAlignment="1">
      <alignment horizontal="center" vertical="center" wrapText="1"/>
    </xf>
    <xf numFmtId="0" fontId="40" fillId="14" borderId="5" xfId="0" applyFont="1" applyFill="1" applyBorder="1" applyAlignment="1">
      <alignment horizontal="center" vertical="center" wrapText="1"/>
    </xf>
    <xf numFmtId="0" fontId="37" fillId="14" borderId="3" xfId="2" applyFont="1" applyFill="1" applyBorder="1" applyAlignment="1">
      <alignment horizontal="center" vertical="center" wrapText="1"/>
    </xf>
    <xf numFmtId="0" fontId="37" fillId="14" borderId="5" xfId="2" applyFont="1" applyFill="1" applyBorder="1" applyAlignment="1">
      <alignment horizontal="center" vertical="center" wrapText="1"/>
    </xf>
    <xf numFmtId="0" fontId="37" fillId="14" borderId="4" xfId="2" applyFont="1" applyFill="1" applyBorder="1" applyAlignment="1">
      <alignment horizontal="center" vertical="center" wrapText="1"/>
    </xf>
  </cellXfs>
  <cellStyles count="5">
    <cellStyle name="Currency" xfId="4" builtinId="4"/>
    <cellStyle name="Hyperlink" xfId="3" builtinId="8"/>
    <cellStyle name="Normal" xfId="0" builtinId="0"/>
    <cellStyle name="Normal 2" xfId="2" xr:uid="{00000000-0005-0000-0000-000003000000}"/>
    <cellStyle name="Percent" xfId="1" builtinId="5"/>
  </cellStyles>
  <dxfs count="12">
    <dxf>
      <font>
        <b/>
        <i val="0"/>
        <color theme="0"/>
      </font>
      <fill>
        <patternFill>
          <bgColor rgb="FFFF0000"/>
        </patternFill>
      </fill>
    </dxf>
    <dxf>
      <font>
        <b/>
        <i val="0"/>
      </font>
      <fill>
        <patternFill>
          <bgColor rgb="FFFFC000"/>
        </patternFill>
      </fill>
    </dxf>
    <dxf>
      <font>
        <b/>
        <i val="0"/>
      </font>
      <fill>
        <patternFill>
          <bgColor rgb="FF92D050"/>
        </patternFill>
      </fill>
    </dxf>
    <dxf>
      <font>
        <b/>
        <i val="0"/>
      </font>
      <fill>
        <patternFill>
          <bgColor rgb="FF0DB400"/>
        </patternFill>
      </fill>
    </dxf>
    <dxf>
      <font>
        <b/>
        <i val="0"/>
        <color theme="0"/>
      </font>
      <fill>
        <patternFill>
          <bgColor rgb="FF2D941C"/>
        </patternFill>
      </fill>
    </dxf>
    <dxf>
      <fill>
        <patternFill>
          <bgColor rgb="FFFFC000"/>
        </patternFill>
      </fill>
    </dxf>
    <dxf>
      <fill>
        <patternFill>
          <bgColor rgb="FF00B0F0"/>
        </patternFill>
      </fill>
    </dxf>
    <dxf>
      <fill>
        <patternFill>
          <bgColor rgb="FF00B050"/>
        </patternFill>
      </fill>
    </dxf>
    <dxf>
      <font>
        <color theme="0"/>
      </font>
      <fill>
        <patternFill>
          <bgColor rgb="FF7030A0"/>
        </patternFill>
      </fill>
    </dxf>
    <dxf>
      <font>
        <color theme="0"/>
      </font>
      <fill>
        <patternFill>
          <bgColor rgb="FFFF0000"/>
        </patternFill>
      </fill>
    </dxf>
    <dxf>
      <font>
        <color theme="0"/>
      </font>
      <fill>
        <patternFill>
          <bgColor theme="1"/>
        </patternFill>
      </fill>
    </dxf>
    <dxf>
      <font>
        <color theme="0"/>
      </font>
    </dxf>
  </dxfs>
  <tableStyles count="0" defaultTableStyle="TableStyleMedium2" defaultPivotStyle="PivotStyleLight16"/>
  <colors>
    <mruColors>
      <color rgb="FFDBF2F2"/>
      <color rgb="FF008F9E"/>
      <color rgb="FFED7D31"/>
      <color rgb="FFF8CBAD"/>
      <color rgb="FFA4DBD5"/>
      <color rgb="FFDCF3F1"/>
      <color rgb="FFA3DBD6"/>
      <color rgb="FF0C4C4C"/>
      <color rgb="FF93A172"/>
      <color rgb="FFB5D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9</xdr:col>
      <xdr:colOff>16565</xdr:colOff>
      <xdr:row>38</xdr:row>
      <xdr:rowOff>637760</xdr:rowOff>
    </xdr:from>
    <xdr:to>
      <xdr:col>13</xdr:col>
      <xdr:colOff>290537</xdr:colOff>
      <xdr:row>44</xdr:row>
      <xdr:rowOff>882587</xdr:rowOff>
    </xdr:to>
    <xdr:pic>
      <xdr:nvPicPr>
        <xdr:cNvPr id="8" name="Picture 7">
          <a:extLst>
            <a:ext uri="{FF2B5EF4-FFF2-40B4-BE49-F238E27FC236}">
              <a16:creationId xmlns:a16="http://schemas.microsoft.com/office/drawing/2014/main" id="{5EEF64BB-A282-58EF-AA82-A0613E04A713}"/>
            </a:ext>
          </a:extLst>
        </xdr:cNvPr>
        <xdr:cNvPicPr>
          <a:picLocks noChangeAspect="1"/>
        </xdr:cNvPicPr>
      </xdr:nvPicPr>
      <xdr:blipFill>
        <a:blip xmlns:r="http://schemas.openxmlformats.org/officeDocument/2006/relationships" r:embed="rId1"/>
        <a:stretch>
          <a:fillRect/>
        </a:stretch>
      </xdr:blipFill>
      <xdr:spPr>
        <a:xfrm>
          <a:off x="10005391" y="6667499"/>
          <a:ext cx="4771429" cy="2704762"/>
        </a:xfrm>
        <a:prstGeom prst="rect">
          <a:avLst/>
        </a:prstGeom>
      </xdr:spPr>
    </xdr:pic>
    <xdr:clientData/>
  </xdr:twoCellAnchor>
  <xdr:twoCellAnchor editAs="oneCell">
    <xdr:from>
      <xdr:col>0</xdr:col>
      <xdr:colOff>133350</xdr:colOff>
      <xdr:row>0</xdr:row>
      <xdr:rowOff>104776</xdr:rowOff>
    </xdr:from>
    <xdr:to>
      <xdr:col>0</xdr:col>
      <xdr:colOff>3019425</xdr:colOff>
      <xdr:row>2</xdr:row>
      <xdr:rowOff>153267</xdr:rowOff>
    </xdr:to>
    <xdr:pic>
      <xdr:nvPicPr>
        <xdr:cNvPr id="5" name="Picture 4">
          <a:extLst>
            <a:ext uri="{FF2B5EF4-FFF2-40B4-BE49-F238E27FC236}">
              <a16:creationId xmlns:a16="http://schemas.microsoft.com/office/drawing/2014/main" id="{725E567F-344B-5ABB-825B-F18CA16502EC}"/>
            </a:ext>
          </a:extLst>
        </xdr:cNvPr>
        <xdr:cNvPicPr>
          <a:picLocks noChangeAspect="1"/>
        </xdr:cNvPicPr>
      </xdr:nvPicPr>
      <xdr:blipFill>
        <a:blip xmlns:r="http://schemas.openxmlformats.org/officeDocument/2006/relationships" r:embed="rId2"/>
        <a:stretch>
          <a:fillRect/>
        </a:stretch>
      </xdr:blipFill>
      <xdr:spPr>
        <a:xfrm>
          <a:off x="133350" y="104776"/>
          <a:ext cx="2886075" cy="5247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714375</xdr:colOff>
          <xdr:row>102</xdr:row>
          <xdr:rowOff>66675</xdr:rowOff>
        </xdr:from>
        <xdr:to>
          <xdr:col>5</xdr:col>
          <xdr:colOff>352425</xdr:colOff>
          <xdr:row>104</xdr:row>
          <xdr:rowOff>180975</xdr:rowOff>
        </xdr:to>
        <xdr:sp macro="" textlink="">
          <xdr:nvSpPr>
            <xdr:cNvPr id="2066" name="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00"/>
                  </a:solidFill>
                  <a:latin typeface="Arial"/>
                  <a:cs typeface="Arial"/>
                </a:rPr>
                <a:t>Print </a:t>
              </a:r>
              <a:r>
                <a:rPr lang="en-AU" sz="1100" b="0" i="0" u="none" strike="noStrike" baseline="0">
                  <a:solidFill>
                    <a:srgbClr val="000000"/>
                  </a:solidFill>
                  <a:latin typeface="Arial"/>
                  <a:cs typeface="Arial"/>
                </a:rPr>
                <a:t>summary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85725</xdr:colOff>
          <xdr:row>102</xdr:row>
          <xdr:rowOff>38100</xdr:rowOff>
        </xdr:from>
        <xdr:to>
          <xdr:col>8</xdr:col>
          <xdr:colOff>752475</xdr:colOff>
          <xdr:row>104</xdr:row>
          <xdr:rowOff>161925</xdr:rowOff>
        </xdr:to>
        <xdr:sp macro="" textlink="">
          <xdr:nvSpPr>
            <xdr:cNvPr id="2065" name="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00"/>
                  </a:solidFill>
                  <a:latin typeface="Arial"/>
                  <a:cs typeface="Arial"/>
                </a:rPr>
                <a:t>PDF </a:t>
              </a:r>
              <a:r>
                <a:rPr lang="en-AU" sz="1100" b="0" i="0" u="none" strike="noStrike" baseline="0">
                  <a:solidFill>
                    <a:srgbClr val="000000"/>
                  </a:solidFill>
                  <a:latin typeface="Arial"/>
                  <a:cs typeface="Arial"/>
                </a:rPr>
                <a:t>summary (to send to contractor)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2581275</xdr:colOff>
          <xdr:row>102</xdr:row>
          <xdr:rowOff>66675</xdr:rowOff>
        </xdr:from>
        <xdr:to>
          <xdr:col>2</xdr:col>
          <xdr:colOff>257175</xdr:colOff>
          <xdr:row>104</xdr:row>
          <xdr:rowOff>190500</xdr:rowOff>
        </xdr:to>
        <xdr:sp macro="" textlink="">
          <xdr:nvSpPr>
            <xdr:cNvPr id="2064" name="Button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AU" sz="1100" b="1" i="0" u="none" strike="noStrike" baseline="0">
                  <a:solidFill>
                    <a:srgbClr val="000000"/>
                  </a:solidFill>
                  <a:latin typeface="Arial"/>
                  <a:cs typeface="Arial"/>
                </a:rPr>
                <a:t>PDF </a:t>
              </a:r>
              <a:r>
                <a:rPr lang="en-AU" sz="1100" b="0" i="0" u="none" strike="noStrike" baseline="0">
                  <a:solidFill>
                    <a:srgbClr val="000000"/>
                  </a:solidFill>
                  <a:latin typeface="Arial"/>
                  <a:cs typeface="Arial"/>
                </a:rPr>
                <a:t>complete document</a:t>
              </a:r>
            </a:p>
          </xdr:txBody>
        </xdr:sp>
        <xdr:clientData fPrintsWithSheet="0"/>
      </xdr:twoCellAnchor>
    </mc:Choice>
    <mc:Fallback/>
  </mc:AlternateContent>
  <xdr:twoCellAnchor editAs="oneCell">
    <xdr:from>
      <xdr:col>0</xdr:col>
      <xdr:colOff>142875</xdr:colOff>
      <xdr:row>0</xdr:row>
      <xdr:rowOff>95250</xdr:rowOff>
    </xdr:from>
    <xdr:to>
      <xdr:col>0</xdr:col>
      <xdr:colOff>3028950</xdr:colOff>
      <xdr:row>2</xdr:row>
      <xdr:rowOff>143741</xdr:rowOff>
    </xdr:to>
    <xdr:pic>
      <xdr:nvPicPr>
        <xdr:cNvPr id="2" name="Picture 1">
          <a:extLst>
            <a:ext uri="{FF2B5EF4-FFF2-40B4-BE49-F238E27FC236}">
              <a16:creationId xmlns:a16="http://schemas.microsoft.com/office/drawing/2014/main" id="{EC9E42CE-055C-433B-89FE-AE482FC20533}"/>
            </a:ext>
          </a:extLst>
        </xdr:cNvPr>
        <xdr:cNvPicPr>
          <a:picLocks noChangeAspect="1"/>
        </xdr:cNvPicPr>
      </xdr:nvPicPr>
      <xdr:blipFill>
        <a:blip xmlns:r="http://schemas.openxmlformats.org/officeDocument/2006/relationships" r:embed="rId1"/>
        <a:stretch>
          <a:fillRect/>
        </a:stretch>
      </xdr:blipFill>
      <xdr:spPr>
        <a:xfrm>
          <a:off x="142875" y="95250"/>
          <a:ext cx="2886075" cy="5247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find.finance.wa.gov.au/Policy%20and%20Practice/Industry%20Liaison/Projects/Panel%20Development/Cost%20Management%20Panel/Cost%20Manager%20Performance%20Assessment%20Template_cutdow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ct Info &amp; Criteria"/>
      <sheetName val="Summary and Additional Comments"/>
      <sheetName val="BMW - Workings"/>
      <sheetName val="Data Entry"/>
      <sheetName val="Notes"/>
      <sheetName val="weightings"/>
      <sheetName val="revisions"/>
      <sheetName val="Cost Manager Performance Assess"/>
    </sheetNames>
    <sheetDataSet>
      <sheetData sheetId="0">
        <row r="16">
          <cell r="C16" t="str">
            <v>Reporting Officer</v>
          </cell>
        </row>
      </sheetData>
      <sheetData sheetId="1" refreshError="1"/>
      <sheetData sheetId="2">
        <row r="132">
          <cell r="K132" t="str">
            <v>Practical Completion</v>
          </cell>
        </row>
        <row r="133">
          <cell r="K133" t="str">
            <v>3 Months after Practical Completion</v>
          </cell>
        </row>
        <row r="134">
          <cell r="K134" t="str">
            <v>Exception Reporting</v>
          </cell>
        </row>
        <row r="141">
          <cell r="K141" t="str">
            <v xml:space="preserve">Asset Planning </v>
          </cell>
        </row>
        <row r="142">
          <cell r="K142" t="str">
            <v>Schematic Design</v>
          </cell>
        </row>
        <row r="143">
          <cell r="K143" t="str">
            <v>Design Documentation</v>
          </cell>
        </row>
        <row r="144">
          <cell r="K144" t="str">
            <v>Tender Award</v>
          </cell>
        </row>
        <row r="145">
          <cell r="K145" t="str">
            <v>Under Construction</v>
          </cell>
        </row>
        <row r="146">
          <cell r="K146" t="str">
            <v>Practical Completion</v>
          </cell>
        </row>
        <row r="147">
          <cell r="K147" t="str">
            <v>In Defects Liability Period</v>
          </cell>
        </row>
        <row r="148">
          <cell r="K148" t="str">
            <v>Finalisation of Contract</v>
          </cell>
        </row>
        <row r="150">
          <cell r="K150">
            <v>0</v>
          </cell>
        </row>
        <row r="151">
          <cell r="K151">
            <v>1</v>
          </cell>
        </row>
        <row r="152">
          <cell r="K152">
            <v>2</v>
          </cell>
        </row>
        <row r="153">
          <cell r="K153">
            <v>3</v>
          </cell>
        </row>
        <row r="154">
          <cell r="K154">
            <v>4</v>
          </cell>
        </row>
        <row r="167">
          <cell r="K167" t="str">
            <v>Engineering and Building Specialists Panel 2014</v>
          </cell>
        </row>
        <row r="168">
          <cell r="K168" t="str">
            <v>Occupational Safety and Health Panel 2014</v>
          </cell>
        </row>
        <row r="169">
          <cell r="K169" t="str">
            <v>Architectural Services Panel 2012</v>
          </cell>
        </row>
        <row r="170">
          <cell r="K170" t="str">
            <v>Project Management and Asset Planning Services Panel 2012</v>
          </cell>
        </row>
        <row r="171">
          <cell r="K171" t="str">
            <v>Cost Management Services Panel 2011</v>
          </cell>
        </row>
        <row r="172">
          <cell r="K172" t="str">
            <v>Interior Fit-out &amp; Workplace Design Panel 2015</v>
          </cell>
        </row>
        <row r="173">
          <cell r="K173" t="str">
            <v>Interior Fit-out Panel 2009</v>
          </cell>
        </row>
        <row r="174">
          <cell r="K174" t="str">
            <v>Open Tender</v>
          </cell>
        </row>
        <row r="175">
          <cell r="K175" t="str">
            <v>Other Panel</v>
          </cell>
        </row>
        <row r="177">
          <cell r="K177" t="str">
            <v>Lead Consultant</v>
          </cell>
        </row>
        <row r="178">
          <cell r="K178" t="str">
            <v>Lead Consultant/Supers Rep</v>
          </cell>
        </row>
        <row r="179">
          <cell r="K179" t="str">
            <v>Consultant</v>
          </cell>
        </row>
        <row r="180">
          <cell r="K180" t="str">
            <v>Project Manager</v>
          </cell>
        </row>
        <row r="181">
          <cell r="K181" t="str">
            <v>Project Manager/Supers Rep</v>
          </cell>
        </row>
        <row r="182">
          <cell r="K182" t="str">
            <v>Supers Rep</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D58"/>
  <sheetViews>
    <sheetView showGridLines="0" tabSelected="1" zoomScaleNormal="100" zoomScaleSheetLayoutView="80" workbookViewId="0">
      <selection activeCell="B7" sqref="B7:H7"/>
    </sheetView>
  </sheetViews>
  <sheetFormatPr defaultColWidth="9" defaultRowHeight="15" x14ac:dyDescent="0.25"/>
  <cols>
    <col min="1" max="1" width="55.125" style="5" customWidth="1"/>
    <col min="2" max="2" width="13.5" style="5" customWidth="1"/>
    <col min="3" max="8" width="10.125" style="5" customWidth="1"/>
    <col min="9" max="9" width="1.875" style="5" customWidth="1"/>
    <col min="10" max="10" width="32" style="103" bestFit="1" customWidth="1"/>
    <col min="11" max="12" width="9" style="103"/>
    <col min="13" max="14" width="9" style="103" customWidth="1"/>
    <col min="15" max="30" width="9" style="103"/>
    <col min="31" max="16384" width="9" style="5"/>
  </cols>
  <sheetData>
    <row r="1" spans="1:30" ht="18.95" customHeight="1" x14ac:dyDescent="0.25">
      <c r="A1" s="168" t="s">
        <v>180</v>
      </c>
      <c r="B1" s="169"/>
      <c r="C1" s="169"/>
      <c r="D1" s="169"/>
      <c r="E1" s="169"/>
      <c r="F1" s="169"/>
      <c r="G1" s="169"/>
      <c r="H1" s="170"/>
      <c r="I1" s="3"/>
      <c r="J1" s="77" t="s">
        <v>186</v>
      </c>
    </row>
    <row r="2" spans="1:30" ht="18.95" customHeight="1" x14ac:dyDescent="0.25">
      <c r="A2" s="171"/>
      <c r="B2" s="172"/>
      <c r="C2" s="172"/>
      <c r="D2" s="172"/>
      <c r="E2" s="172"/>
      <c r="F2" s="172"/>
      <c r="G2" s="172"/>
      <c r="H2" s="173"/>
      <c r="I2" s="3"/>
      <c r="J2" s="77" t="s">
        <v>187</v>
      </c>
    </row>
    <row r="3" spans="1:30" ht="18.95" customHeight="1" thickBot="1" x14ac:dyDescent="0.3">
      <c r="A3" s="174"/>
      <c r="B3" s="175"/>
      <c r="C3" s="175"/>
      <c r="D3" s="175"/>
      <c r="E3" s="175"/>
      <c r="F3" s="175"/>
      <c r="G3" s="175"/>
      <c r="H3" s="176"/>
      <c r="I3" s="3"/>
      <c r="J3" s="77" t="s">
        <v>184</v>
      </c>
    </row>
    <row r="4" spans="1:30" x14ac:dyDescent="0.25">
      <c r="A4" s="182"/>
      <c r="B4" s="182"/>
      <c r="C4" s="182"/>
      <c r="D4" s="182"/>
      <c r="E4" s="182"/>
      <c r="F4" s="182"/>
      <c r="G4" s="182"/>
      <c r="H4" s="182"/>
      <c r="I4" s="4"/>
      <c r="J4" s="104" t="s">
        <v>185</v>
      </c>
    </row>
    <row r="5" spans="1:30" x14ac:dyDescent="0.25">
      <c r="A5" s="182" t="s">
        <v>0</v>
      </c>
      <c r="B5" s="182"/>
      <c r="C5" s="182"/>
      <c r="D5" s="182"/>
      <c r="E5" s="182"/>
      <c r="F5" s="182"/>
      <c r="G5" s="182"/>
      <c r="H5" s="182"/>
      <c r="I5" s="4"/>
    </row>
    <row r="6" spans="1:30" ht="6" customHeight="1" x14ac:dyDescent="0.25">
      <c r="A6" s="6"/>
    </row>
    <row r="7" spans="1:30" s="37" customFormat="1" ht="32.25" customHeight="1" x14ac:dyDescent="0.2">
      <c r="A7" s="12" t="s">
        <v>157</v>
      </c>
      <c r="B7" s="184"/>
      <c r="C7" s="184"/>
      <c r="D7" s="184"/>
      <c r="E7" s="184"/>
      <c r="F7" s="184"/>
      <c r="G7" s="184"/>
      <c r="H7" s="184"/>
      <c r="J7" s="105"/>
      <c r="K7" s="105"/>
      <c r="L7" s="105"/>
      <c r="M7" s="105"/>
      <c r="N7" s="105"/>
      <c r="O7" s="105"/>
      <c r="P7" s="105"/>
      <c r="Q7" s="105"/>
      <c r="R7" s="105"/>
      <c r="S7" s="105"/>
      <c r="T7" s="105"/>
      <c r="U7" s="105"/>
      <c r="V7" s="105"/>
      <c r="W7" s="105"/>
      <c r="X7" s="105"/>
      <c r="Y7" s="105"/>
      <c r="Z7" s="105"/>
      <c r="AA7" s="105"/>
      <c r="AB7" s="105"/>
      <c r="AC7" s="105"/>
      <c r="AD7" s="105"/>
    </row>
    <row r="8" spans="1:30" ht="6" customHeight="1" x14ac:dyDescent="0.25">
      <c r="A8" s="6"/>
      <c r="B8" s="37"/>
      <c r="C8" s="37"/>
      <c r="D8" s="37"/>
      <c r="E8" s="37"/>
      <c r="F8" s="37"/>
      <c r="G8" s="37"/>
      <c r="H8" s="37"/>
    </row>
    <row r="9" spans="1:30" s="37" customFormat="1" ht="17.100000000000001" customHeight="1" x14ac:dyDescent="0.2">
      <c r="A9" s="12" t="s">
        <v>149</v>
      </c>
      <c r="B9" s="177"/>
      <c r="C9" s="177"/>
      <c r="D9" s="177"/>
      <c r="E9" s="177"/>
      <c r="F9" s="177"/>
      <c r="G9" s="177"/>
      <c r="H9" s="177"/>
      <c r="J9" s="105"/>
      <c r="K9" s="105"/>
      <c r="L9" s="105"/>
      <c r="M9" s="105"/>
      <c r="N9" s="105"/>
      <c r="O9" s="105"/>
      <c r="P9" s="105"/>
      <c r="Q9" s="105"/>
      <c r="R9" s="105"/>
      <c r="S9" s="105"/>
      <c r="T9" s="105"/>
      <c r="U9" s="105"/>
      <c r="V9" s="105"/>
      <c r="W9" s="105"/>
      <c r="X9" s="105"/>
      <c r="Y9" s="105"/>
      <c r="Z9" s="105"/>
      <c r="AA9" s="105"/>
      <c r="AB9" s="105"/>
      <c r="AC9" s="105"/>
      <c r="AD9" s="105"/>
    </row>
    <row r="10" spans="1:30" ht="6" customHeight="1" x14ac:dyDescent="0.25">
      <c r="A10" s="6"/>
      <c r="B10" s="37"/>
      <c r="C10" s="37"/>
      <c r="D10" s="37"/>
      <c r="E10" s="37"/>
      <c r="F10" s="37"/>
      <c r="G10" s="37"/>
      <c r="H10" s="37"/>
    </row>
    <row r="11" spans="1:30" s="37" customFormat="1" ht="17.100000000000001" customHeight="1" x14ac:dyDescent="0.2">
      <c r="A11" s="37" t="s">
        <v>1</v>
      </c>
      <c r="B11" s="181"/>
      <c r="C11" s="181"/>
      <c r="D11" s="181"/>
      <c r="E11" s="181"/>
      <c r="F11" s="181"/>
      <c r="G11" s="181"/>
      <c r="H11" s="181"/>
      <c r="J11" s="105"/>
      <c r="K11" s="105"/>
      <c r="L11" s="105"/>
      <c r="M11" s="105"/>
      <c r="N11" s="105"/>
      <c r="O11" s="105"/>
      <c r="P11" s="105"/>
      <c r="Q11" s="105"/>
      <c r="R11" s="105"/>
      <c r="S11" s="105"/>
      <c r="T11" s="105"/>
      <c r="U11" s="105"/>
      <c r="V11" s="105"/>
      <c r="W11" s="105"/>
      <c r="X11" s="105"/>
      <c r="Y11" s="105"/>
      <c r="Z11" s="105"/>
      <c r="AA11" s="105"/>
      <c r="AB11" s="105"/>
      <c r="AC11" s="105"/>
      <c r="AD11" s="105"/>
    </row>
    <row r="12" spans="1:30" ht="6.75" customHeight="1" x14ac:dyDescent="0.25">
      <c r="B12" s="37"/>
      <c r="C12" s="37"/>
      <c r="D12" s="37"/>
      <c r="E12" s="37"/>
      <c r="F12" s="37"/>
      <c r="G12" s="37"/>
      <c r="H12" s="37"/>
    </row>
    <row r="13" spans="1:30" s="37" customFormat="1" ht="17.100000000000001" customHeight="1" x14ac:dyDescent="0.2">
      <c r="A13" s="37" t="s">
        <v>2</v>
      </c>
      <c r="B13" s="177"/>
      <c r="C13" s="177"/>
      <c r="D13" s="177"/>
      <c r="E13" s="177"/>
      <c r="F13" s="177"/>
      <c r="G13" s="177"/>
      <c r="H13" s="177"/>
      <c r="J13" s="105"/>
      <c r="K13" s="105"/>
      <c r="L13" s="105"/>
      <c r="M13" s="105"/>
      <c r="N13" s="105"/>
      <c r="O13" s="105"/>
      <c r="P13" s="105"/>
      <c r="Q13" s="105"/>
      <c r="R13" s="105"/>
      <c r="S13" s="105"/>
      <c r="T13" s="105"/>
      <c r="U13" s="105"/>
      <c r="V13" s="105"/>
      <c r="W13" s="105"/>
      <c r="X13" s="105"/>
      <c r="Y13" s="105"/>
      <c r="Z13" s="105"/>
      <c r="AA13" s="105"/>
      <c r="AB13" s="105"/>
      <c r="AC13" s="105"/>
      <c r="AD13" s="105"/>
    </row>
    <row r="14" spans="1:30" ht="6.75" customHeight="1" x14ac:dyDescent="0.25">
      <c r="B14" s="37"/>
      <c r="C14" s="37"/>
      <c r="D14" s="37"/>
      <c r="E14" s="37"/>
      <c r="F14" s="37"/>
      <c r="G14" s="37"/>
      <c r="H14" s="37"/>
    </row>
    <row r="15" spans="1:30" s="37" customFormat="1" ht="17.100000000000001" customHeight="1" x14ac:dyDescent="0.2">
      <c r="A15" s="37" t="s">
        <v>3</v>
      </c>
      <c r="B15" s="177"/>
      <c r="C15" s="177"/>
      <c r="D15" s="177"/>
      <c r="E15" s="177"/>
      <c r="F15" s="177"/>
      <c r="G15" s="177"/>
      <c r="H15" s="177"/>
      <c r="J15" s="105"/>
      <c r="K15" s="105"/>
      <c r="L15" s="105"/>
      <c r="M15" s="105"/>
      <c r="N15" s="105"/>
      <c r="O15" s="105"/>
      <c r="P15" s="105"/>
      <c r="Q15" s="105"/>
      <c r="R15" s="105"/>
      <c r="S15" s="105"/>
      <c r="T15" s="105"/>
      <c r="U15" s="105"/>
      <c r="V15" s="105"/>
      <c r="W15" s="105"/>
      <c r="X15" s="105"/>
      <c r="Y15" s="105"/>
      <c r="Z15" s="105"/>
      <c r="AA15" s="105"/>
      <c r="AB15" s="105"/>
      <c r="AC15" s="105"/>
      <c r="AD15" s="105"/>
    </row>
    <row r="16" spans="1:30" ht="6.75" customHeight="1" x14ac:dyDescent="0.25">
      <c r="B16" s="37"/>
      <c r="C16" s="37"/>
      <c r="D16" s="37"/>
      <c r="E16" s="37"/>
      <c r="F16" s="37"/>
      <c r="G16" s="37"/>
      <c r="H16" s="37"/>
    </row>
    <row r="17" spans="1:30" s="37" customFormat="1" ht="17.100000000000001" customHeight="1" x14ac:dyDescent="0.2">
      <c r="A17" s="37" t="s">
        <v>4</v>
      </c>
      <c r="B17" s="177"/>
      <c r="C17" s="177"/>
      <c r="D17" s="177"/>
      <c r="E17" s="177"/>
      <c r="F17" s="177"/>
      <c r="G17" s="177"/>
      <c r="H17" s="177"/>
      <c r="J17" s="105"/>
      <c r="K17" s="105"/>
      <c r="L17" s="105"/>
      <c r="M17" s="105"/>
      <c r="N17" s="105"/>
      <c r="O17" s="105"/>
      <c r="P17" s="105"/>
      <c r="Q17" s="105"/>
      <c r="R17" s="105"/>
      <c r="S17" s="105"/>
      <c r="T17" s="105"/>
      <c r="U17" s="105"/>
      <c r="V17" s="105"/>
      <c r="W17" s="105"/>
      <c r="X17" s="105"/>
      <c r="Y17" s="105"/>
      <c r="Z17" s="105"/>
      <c r="AA17" s="105"/>
      <c r="AB17" s="105"/>
      <c r="AC17" s="105"/>
      <c r="AD17" s="105"/>
    </row>
    <row r="18" spans="1:30" ht="6.75" customHeight="1" x14ac:dyDescent="0.25">
      <c r="A18" s="6"/>
      <c r="B18" s="37"/>
      <c r="C18" s="37"/>
      <c r="D18" s="37"/>
      <c r="E18" s="37"/>
      <c r="F18" s="37"/>
      <c r="G18" s="37"/>
      <c r="H18" s="37"/>
    </row>
    <row r="19" spans="1:30" s="37" customFormat="1" ht="17.100000000000001" customHeight="1" x14ac:dyDescent="0.2">
      <c r="A19" s="12" t="s">
        <v>5</v>
      </c>
      <c r="B19" s="179">
        <v>45839</v>
      </c>
      <c r="C19" s="179"/>
      <c r="D19" s="179"/>
      <c r="E19" s="179"/>
      <c r="F19" s="179"/>
      <c r="G19" s="179"/>
      <c r="H19" s="179"/>
      <c r="J19" s="105"/>
      <c r="K19" s="105"/>
      <c r="L19" s="105"/>
      <c r="M19" s="105"/>
      <c r="N19" s="105"/>
      <c r="O19" s="105"/>
      <c r="P19" s="105"/>
      <c r="Q19" s="105"/>
      <c r="R19" s="105"/>
      <c r="S19" s="105"/>
      <c r="T19" s="105"/>
      <c r="U19" s="105"/>
      <c r="V19" s="105"/>
      <c r="W19" s="105"/>
      <c r="X19" s="105"/>
      <c r="Y19" s="105"/>
      <c r="Z19" s="105"/>
      <c r="AA19" s="105"/>
      <c r="AB19" s="105"/>
      <c r="AC19" s="105"/>
      <c r="AD19" s="105"/>
    </row>
    <row r="20" spans="1:30" x14ac:dyDescent="0.25">
      <c r="A20" s="6"/>
    </row>
    <row r="21" spans="1:30" x14ac:dyDescent="0.25">
      <c r="A21" s="182" t="s">
        <v>6</v>
      </c>
      <c r="B21" s="182"/>
      <c r="C21" s="182"/>
      <c r="D21" s="182"/>
      <c r="E21" s="182"/>
      <c r="F21" s="182"/>
      <c r="G21" s="182"/>
      <c r="H21" s="182"/>
    </row>
    <row r="22" spans="1:30" ht="5.25" customHeight="1" x14ac:dyDescent="0.25">
      <c r="A22" s="7"/>
      <c r="B22" s="8"/>
      <c r="C22" s="8"/>
      <c r="D22" s="8"/>
      <c r="E22" s="8"/>
      <c r="F22" s="8"/>
      <c r="G22" s="8"/>
      <c r="H22" s="8"/>
    </row>
    <row r="23" spans="1:30" s="37" customFormat="1" ht="17.100000000000001" customHeight="1" x14ac:dyDescent="0.2">
      <c r="A23" s="12" t="s">
        <v>7</v>
      </c>
      <c r="B23" s="181"/>
      <c r="C23" s="181"/>
      <c r="D23" s="181"/>
      <c r="E23" s="181"/>
      <c r="F23" s="181"/>
      <c r="G23" s="181"/>
      <c r="H23" s="181"/>
      <c r="J23" s="105"/>
      <c r="K23" s="105"/>
      <c r="L23" s="105"/>
      <c r="M23" s="105"/>
      <c r="N23" s="105"/>
      <c r="O23" s="105"/>
      <c r="P23" s="105"/>
      <c r="Q23" s="105"/>
      <c r="R23" s="105"/>
      <c r="S23" s="105"/>
      <c r="T23" s="105"/>
      <c r="U23" s="105"/>
      <c r="V23" s="105"/>
      <c r="W23" s="105"/>
      <c r="X23" s="105"/>
      <c r="Y23" s="105"/>
      <c r="Z23" s="105"/>
      <c r="AA23" s="105"/>
      <c r="AB23" s="105"/>
      <c r="AC23" s="105"/>
      <c r="AD23" s="105"/>
    </row>
    <row r="24" spans="1:30" ht="6.75" customHeight="1" x14ac:dyDescent="0.25">
      <c r="A24" s="6"/>
      <c r="B24" s="37"/>
      <c r="C24" s="37"/>
      <c r="D24" s="37"/>
      <c r="E24" s="37"/>
      <c r="F24" s="37"/>
      <c r="G24" s="37"/>
      <c r="H24" s="37"/>
    </row>
    <row r="25" spans="1:30" s="37" customFormat="1" ht="17.100000000000001" customHeight="1" x14ac:dyDescent="0.2">
      <c r="A25" s="12" t="s">
        <v>178</v>
      </c>
      <c r="B25" s="177" t="s">
        <v>162</v>
      </c>
      <c r="C25" s="177"/>
      <c r="D25" s="177"/>
      <c r="E25" s="177"/>
      <c r="F25" s="177"/>
      <c r="G25" s="177"/>
      <c r="H25" s="177"/>
      <c r="J25" s="105"/>
      <c r="K25" s="105"/>
      <c r="L25" s="105"/>
      <c r="M25" s="105"/>
      <c r="N25" s="105"/>
      <c r="O25" s="105"/>
      <c r="P25" s="105"/>
      <c r="Q25" s="105"/>
      <c r="R25" s="105"/>
      <c r="S25" s="105"/>
      <c r="T25" s="105"/>
      <c r="U25" s="105"/>
      <c r="V25" s="105"/>
      <c r="W25" s="105"/>
      <c r="X25" s="105"/>
      <c r="Y25" s="105"/>
      <c r="Z25" s="105"/>
      <c r="AA25" s="105"/>
      <c r="AB25" s="105"/>
      <c r="AC25" s="105"/>
      <c r="AD25" s="105"/>
    </row>
    <row r="26" spans="1:30" ht="6.75" customHeight="1" x14ac:dyDescent="0.25">
      <c r="A26" s="6"/>
      <c r="B26" s="37"/>
      <c r="C26" s="37"/>
      <c r="D26" s="37"/>
      <c r="E26" s="37"/>
      <c r="F26" s="37"/>
      <c r="G26" s="37"/>
      <c r="H26" s="37"/>
    </row>
    <row r="27" spans="1:30" s="37" customFormat="1" ht="17.100000000000001" customHeight="1" x14ac:dyDescent="0.2">
      <c r="A27" s="12" t="s">
        <v>188</v>
      </c>
      <c r="B27" s="180" t="s">
        <v>173</v>
      </c>
      <c r="C27" s="180"/>
      <c r="D27" s="180"/>
      <c r="E27" s="180"/>
      <c r="F27" s="180"/>
      <c r="G27" s="180"/>
      <c r="H27" s="180"/>
      <c r="J27" s="105"/>
      <c r="K27" s="105"/>
      <c r="L27" s="105"/>
      <c r="M27" s="105"/>
      <c r="N27" s="105"/>
      <c r="O27" s="105"/>
      <c r="P27" s="105"/>
      <c r="Q27" s="105"/>
      <c r="R27" s="105"/>
      <c r="S27" s="105"/>
      <c r="T27" s="105"/>
      <c r="U27" s="105"/>
      <c r="V27" s="105"/>
      <c r="W27" s="105"/>
      <c r="X27" s="105"/>
      <c r="Y27" s="105"/>
      <c r="Z27" s="105"/>
      <c r="AA27" s="105"/>
      <c r="AB27" s="105"/>
      <c r="AC27" s="105"/>
      <c r="AD27" s="105"/>
    </row>
    <row r="28" spans="1:30" ht="7.5" customHeight="1" x14ac:dyDescent="0.25">
      <c r="A28" s="6"/>
      <c r="B28" s="37"/>
      <c r="C28" s="37"/>
      <c r="D28" s="37"/>
      <c r="E28" s="37"/>
      <c r="F28" s="37"/>
      <c r="G28" s="37"/>
      <c r="H28" s="37"/>
    </row>
    <row r="29" spans="1:30" ht="16.5" customHeight="1" x14ac:dyDescent="0.25">
      <c r="A29" s="6" t="s">
        <v>189</v>
      </c>
      <c r="B29" s="185"/>
      <c r="C29" s="185"/>
      <c r="D29" s="185"/>
      <c r="E29" s="151"/>
      <c r="F29" s="151"/>
      <c r="G29" s="151"/>
      <c r="H29" s="151"/>
    </row>
    <row r="30" spans="1:30" ht="7.5" customHeight="1" x14ac:dyDescent="0.25">
      <c r="A30" s="6"/>
      <c r="B30" s="37"/>
      <c r="C30" s="37"/>
      <c r="D30" s="37"/>
      <c r="E30" s="37"/>
      <c r="F30" s="37"/>
      <c r="G30" s="37"/>
      <c r="H30" s="37"/>
    </row>
    <row r="31" spans="1:30" s="37" customFormat="1" ht="17.100000000000001" customHeight="1" x14ac:dyDescent="0.2">
      <c r="A31" s="12" t="s">
        <v>8</v>
      </c>
      <c r="B31" s="179">
        <v>45658</v>
      </c>
      <c r="C31" s="179"/>
      <c r="D31" s="179"/>
      <c r="E31" s="179"/>
      <c r="F31" s="179"/>
      <c r="G31" s="179"/>
      <c r="H31" s="179"/>
      <c r="J31" s="105"/>
      <c r="K31" s="105"/>
      <c r="L31" s="105"/>
      <c r="M31" s="105"/>
      <c r="N31" s="105"/>
      <c r="O31" s="105"/>
      <c r="P31" s="105"/>
      <c r="Q31" s="105"/>
      <c r="R31" s="105"/>
      <c r="S31" s="105"/>
      <c r="T31" s="105"/>
      <c r="U31" s="105"/>
      <c r="V31" s="105"/>
      <c r="W31" s="105"/>
      <c r="X31" s="105"/>
      <c r="Y31" s="105"/>
      <c r="Z31" s="105"/>
      <c r="AA31" s="105"/>
      <c r="AB31" s="105"/>
      <c r="AC31" s="105"/>
      <c r="AD31" s="105"/>
    </row>
    <row r="32" spans="1:30" ht="8.25" customHeight="1" x14ac:dyDescent="0.25">
      <c r="A32" s="6"/>
      <c r="B32" s="183"/>
      <c r="C32" s="183"/>
      <c r="D32" s="183"/>
      <c r="E32" s="183"/>
      <c r="F32" s="183"/>
      <c r="G32" s="183"/>
      <c r="H32" s="183"/>
    </row>
    <row r="33" spans="1:30" s="37" customFormat="1" ht="17.100000000000001" customHeight="1" x14ac:dyDescent="0.2">
      <c r="A33" s="12" t="s">
        <v>179</v>
      </c>
      <c r="B33" s="178" t="s">
        <v>115</v>
      </c>
      <c r="C33" s="178"/>
      <c r="D33" s="178"/>
      <c r="E33" s="178"/>
      <c r="F33" s="178"/>
      <c r="G33" s="178"/>
      <c r="H33" s="178"/>
      <c r="J33" s="105"/>
      <c r="K33" s="105"/>
      <c r="L33" s="105"/>
      <c r="M33" s="105"/>
      <c r="N33" s="105"/>
      <c r="O33" s="105"/>
      <c r="P33" s="105"/>
      <c r="Q33" s="105"/>
      <c r="R33" s="105"/>
      <c r="S33" s="105"/>
      <c r="T33" s="105"/>
      <c r="U33" s="105"/>
      <c r="V33" s="105"/>
      <c r="W33" s="105"/>
      <c r="X33" s="105"/>
      <c r="Y33" s="105"/>
      <c r="Z33" s="105"/>
      <c r="AA33" s="105"/>
      <c r="AB33" s="105"/>
      <c r="AC33" s="105"/>
      <c r="AD33" s="105"/>
    </row>
    <row r="34" spans="1:30" ht="8.25" customHeight="1" x14ac:dyDescent="0.25">
      <c r="A34" s="6"/>
      <c r="B34" s="37"/>
      <c r="C34" s="37"/>
      <c r="D34" s="37"/>
      <c r="E34" s="37"/>
      <c r="F34" s="37"/>
      <c r="G34" s="37"/>
      <c r="H34" s="37"/>
    </row>
    <row r="35" spans="1:30" s="37" customFormat="1" ht="17.100000000000001" customHeight="1" x14ac:dyDescent="0.2">
      <c r="A35" s="12" t="s">
        <v>11</v>
      </c>
      <c r="B35" s="177" t="s">
        <v>12</v>
      </c>
      <c r="C35" s="177"/>
      <c r="D35" s="177"/>
      <c r="E35" s="177"/>
      <c r="F35" s="177"/>
      <c r="G35" s="177"/>
      <c r="H35" s="177"/>
      <c r="J35" s="105"/>
      <c r="K35" s="105"/>
      <c r="L35" s="105"/>
      <c r="M35" s="105"/>
      <c r="N35" s="105"/>
      <c r="O35" s="105"/>
      <c r="P35" s="105"/>
      <c r="Q35" s="105"/>
      <c r="R35" s="105"/>
      <c r="S35" s="105"/>
      <c r="T35" s="105"/>
      <c r="U35" s="105"/>
      <c r="V35" s="105"/>
      <c r="W35" s="105"/>
      <c r="X35" s="105"/>
      <c r="Y35" s="105"/>
      <c r="Z35" s="105"/>
      <c r="AA35" s="105"/>
      <c r="AB35" s="105"/>
      <c r="AC35" s="105"/>
      <c r="AD35" s="105"/>
    </row>
    <row r="36" spans="1:30" ht="9.75" customHeight="1" x14ac:dyDescent="0.25">
      <c r="A36" s="6"/>
      <c r="B36" s="6"/>
      <c r="C36" s="6"/>
      <c r="D36" s="6"/>
      <c r="E36" s="6"/>
      <c r="F36" s="6"/>
      <c r="G36" s="6"/>
      <c r="H36" s="6"/>
    </row>
    <row r="37" spans="1:30" ht="14.25" customHeight="1" x14ac:dyDescent="0.25">
      <c r="A37" s="192" t="s">
        <v>13</v>
      </c>
      <c r="B37" s="192"/>
      <c r="C37" s="192"/>
      <c r="D37" s="192"/>
      <c r="E37" s="192"/>
      <c r="F37" s="192"/>
      <c r="G37" s="192"/>
      <c r="H37" s="193"/>
    </row>
    <row r="38" spans="1:30" ht="14.25" customHeight="1" x14ac:dyDescent="0.25">
      <c r="A38" s="192"/>
      <c r="B38" s="192"/>
      <c r="C38" s="192"/>
      <c r="D38" s="192"/>
      <c r="E38" s="192"/>
      <c r="F38" s="192"/>
      <c r="G38" s="192"/>
      <c r="H38" s="193"/>
    </row>
    <row r="39" spans="1:30" ht="51.75" customHeight="1" x14ac:dyDescent="0.25">
      <c r="A39" s="195" t="s">
        <v>14</v>
      </c>
      <c r="B39" s="196"/>
      <c r="C39" s="196"/>
      <c r="D39" s="196"/>
      <c r="E39" s="196"/>
      <c r="F39" s="196"/>
      <c r="G39" s="196"/>
      <c r="H39" s="197"/>
    </row>
    <row r="40" spans="1:30" ht="15.75" x14ac:dyDescent="0.25">
      <c r="A40" s="188" t="s">
        <v>15</v>
      </c>
      <c r="B40" s="157" t="s">
        <v>65</v>
      </c>
      <c r="C40" s="157" t="s">
        <v>66</v>
      </c>
      <c r="D40" s="157" t="s">
        <v>67</v>
      </c>
      <c r="E40" s="157" t="s">
        <v>68</v>
      </c>
      <c r="F40" s="157" t="s">
        <v>69</v>
      </c>
      <c r="G40" s="190" t="s">
        <v>17</v>
      </c>
      <c r="H40" s="167" t="s">
        <v>16</v>
      </c>
    </row>
    <row r="41" spans="1:30" ht="15.75" customHeight="1" x14ac:dyDescent="0.25">
      <c r="A41" s="189"/>
      <c r="B41" s="11">
        <v>1</v>
      </c>
      <c r="C41" s="11">
        <v>2</v>
      </c>
      <c r="D41" s="11">
        <v>3</v>
      </c>
      <c r="E41" s="11">
        <v>4</v>
      </c>
      <c r="F41" s="11">
        <v>5</v>
      </c>
      <c r="G41" s="191"/>
      <c r="H41" s="113">
        <v>3</v>
      </c>
      <c r="I41" s="10"/>
      <c r="J41" s="106"/>
    </row>
    <row r="42" spans="1:30" ht="80.099999999999994" customHeight="1" x14ac:dyDescent="0.25">
      <c r="A42" s="9" t="s">
        <v>18</v>
      </c>
      <c r="B42" s="194"/>
      <c r="C42" s="194"/>
      <c r="D42" s="194"/>
      <c r="E42" s="194"/>
      <c r="F42" s="194"/>
      <c r="G42" s="194"/>
      <c r="H42" s="194"/>
    </row>
    <row r="43" spans="1:30" ht="15.75" customHeight="1" x14ac:dyDescent="0.25">
      <c r="A43" s="188" t="s">
        <v>19</v>
      </c>
      <c r="B43" s="157" t="s">
        <v>65</v>
      </c>
      <c r="C43" s="157" t="s">
        <v>66</v>
      </c>
      <c r="D43" s="157" t="s">
        <v>67</v>
      </c>
      <c r="E43" s="157" t="s">
        <v>68</v>
      </c>
      <c r="F43" s="157" t="s">
        <v>69</v>
      </c>
      <c r="G43" s="190" t="s">
        <v>17</v>
      </c>
      <c r="H43" s="167" t="s">
        <v>16</v>
      </c>
    </row>
    <row r="44" spans="1:30" ht="15.75" customHeight="1" x14ac:dyDescent="0.25">
      <c r="A44" s="189"/>
      <c r="B44" s="11">
        <v>1</v>
      </c>
      <c r="C44" s="11">
        <v>2</v>
      </c>
      <c r="D44" s="11">
        <v>3</v>
      </c>
      <c r="E44" s="11">
        <v>4</v>
      </c>
      <c r="F44" s="11">
        <v>5</v>
      </c>
      <c r="G44" s="191"/>
      <c r="H44" s="113">
        <v>3</v>
      </c>
    </row>
    <row r="45" spans="1:30" ht="80.099999999999994" customHeight="1" x14ac:dyDescent="0.25">
      <c r="A45" s="9" t="s">
        <v>18</v>
      </c>
      <c r="B45" s="194"/>
      <c r="C45" s="194"/>
      <c r="D45" s="194"/>
      <c r="E45" s="194"/>
      <c r="F45" s="194"/>
      <c r="G45" s="194"/>
      <c r="H45" s="194"/>
    </row>
    <row r="46" spans="1:30" ht="15.75" customHeight="1" x14ac:dyDescent="0.25">
      <c r="A46" s="188" t="s">
        <v>20</v>
      </c>
      <c r="B46" s="157" t="s">
        <v>65</v>
      </c>
      <c r="C46" s="157" t="s">
        <v>66</v>
      </c>
      <c r="D46" s="157" t="s">
        <v>67</v>
      </c>
      <c r="E46" s="157" t="s">
        <v>68</v>
      </c>
      <c r="F46" s="157" t="s">
        <v>69</v>
      </c>
      <c r="G46" s="190" t="s">
        <v>17</v>
      </c>
      <c r="H46" s="167" t="s">
        <v>16</v>
      </c>
    </row>
    <row r="47" spans="1:30" ht="15.75" customHeight="1" x14ac:dyDescent="0.25">
      <c r="A47" s="189"/>
      <c r="B47" s="11">
        <v>1</v>
      </c>
      <c r="C47" s="11">
        <v>2</v>
      </c>
      <c r="D47" s="11">
        <v>3</v>
      </c>
      <c r="E47" s="11">
        <v>4</v>
      </c>
      <c r="F47" s="11">
        <v>5</v>
      </c>
      <c r="G47" s="191"/>
      <c r="H47" s="113">
        <v>3</v>
      </c>
    </row>
    <row r="48" spans="1:30" ht="80.099999999999994" customHeight="1" x14ac:dyDescent="0.25">
      <c r="A48" s="9" t="s">
        <v>18</v>
      </c>
      <c r="B48" s="194"/>
      <c r="C48" s="194"/>
      <c r="D48" s="194"/>
      <c r="E48" s="194"/>
      <c r="F48" s="194"/>
      <c r="G48" s="194"/>
      <c r="H48" s="194"/>
    </row>
    <row r="49" spans="1:8" ht="15.75" customHeight="1" x14ac:dyDescent="0.25">
      <c r="A49" s="188" t="s">
        <v>21</v>
      </c>
      <c r="B49" s="157" t="s">
        <v>65</v>
      </c>
      <c r="C49" s="157" t="s">
        <v>66</v>
      </c>
      <c r="D49" s="157" t="s">
        <v>67</v>
      </c>
      <c r="E49" s="157" t="s">
        <v>68</v>
      </c>
      <c r="F49" s="157" t="s">
        <v>69</v>
      </c>
      <c r="G49" s="190" t="s">
        <v>17</v>
      </c>
      <c r="H49" s="167" t="s">
        <v>16</v>
      </c>
    </row>
    <row r="50" spans="1:8" ht="15.75" customHeight="1" x14ac:dyDescent="0.25">
      <c r="A50" s="189"/>
      <c r="B50" s="11">
        <v>1</v>
      </c>
      <c r="C50" s="11">
        <v>2</v>
      </c>
      <c r="D50" s="11">
        <v>3</v>
      </c>
      <c r="E50" s="11">
        <v>4</v>
      </c>
      <c r="F50" s="11">
        <v>5</v>
      </c>
      <c r="G50" s="191"/>
      <c r="H50" s="113">
        <v>3</v>
      </c>
    </row>
    <row r="51" spans="1:8" ht="80.099999999999994" customHeight="1" x14ac:dyDescent="0.25">
      <c r="A51" s="9" t="s">
        <v>18</v>
      </c>
      <c r="B51" s="194"/>
      <c r="C51" s="194"/>
      <c r="D51" s="194"/>
      <c r="E51" s="194"/>
      <c r="F51" s="194"/>
      <c r="G51" s="194"/>
      <c r="H51" s="194"/>
    </row>
    <row r="52" spans="1:8" ht="15.75" customHeight="1" x14ac:dyDescent="0.25">
      <c r="A52" s="186" t="s">
        <v>22</v>
      </c>
      <c r="B52" s="157" t="s">
        <v>65</v>
      </c>
      <c r="C52" s="157" t="s">
        <v>66</v>
      </c>
      <c r="D52" s="157" t="s">
        <v>67</v>
      </c>
      <c r="E52" s="157" t="s">
        <v>68</v>
      </c>
      <c r="F52" s="157" t="s">
        <v>69</v>
      </c>
      <c r="G52" s="190" t="s">
        <v>17</v>
      </c>
      <c r="H52" s="167" t="s">
        <v>16</v>
      </c>
    </row>
    <row r="53" spans="1:8" ht="15.75" customHeight="1" x14ac:dyDescent="0.25">
      <c r="A53" s="187"/>
      <c r="B53" s="11">
        <v>1</v>
      </c>
      <c r="C53" s="11">
        <v>2</v>
      </c>
      <c r="D53" s="11">
        <v>3</v>
      </c>
      <c r="E53" s="11">
        <v>4</v>
      </c>
      <c r="F53" s="11">
        <v>5</v>
      </c>
      <c r="G53" s="191"/>
      <c r="H53" s="113">
        <v>3</v>
      </c>
    </row>
    <row r="54" spans="1:8" ht="80.099999999999994" customHeight="1" x14ac:dyDescent="0.25">
      <c r="A54" s="9" t="s">
        <v>18</v>
      </c>
      <c r="B54" s="194"/>
      <c r="C54" s="194"/>
      <c r="D54" s="194"/>
      <c r="E54" s="194"/>
      <c r="F54" s="194"/>
      <c r="G54" s="194"/>
      <c r="H54" s="194"/>
    </row>
    <row r="55" spans="1:8" ht="15.75" customHeight="1" x14ac:dyDescent="0.25">
      <c r="A55" s="186" t="s">
        <v>23</v>
      </c>
      <c r="B55" s="157" t="s">
        <v>65</v>
      </c>
      <c r="C55" s="157" t="s">
        <v>66</v>
      </c>
      <c r="D55" s="157" t="s">
        <v>67</v>
      </c>
      <c r="E55" s="157" t="s">
        <v>68</v>
      </c>
      <c r="F55" s="157" t="s">
        <v>69</v>
      </c>
      <c r="G55" s="190" t="s">
        <v>17</v>
      </c>
      <c r="H55" s="167" t="s">
        <v>16</v>
      </c>
    </row>
    <row r="56" spans="1:8" ht="15.75" customHeight="1" x14ac:dyDescent="0.25">
      <c r="A56" s="187"/>
      <c r="B56" s="11">
        <v>1</v>
      </c>
      <c r="C56" s="11">
        <v>2</v>
      </c>
      <c r="D56" s="11">
        <v>3</v>
      </c>
      <c r="E56" s="11">
        <v>4</v>
      </c>
      <c r="F56" s="11">
        <v>5</v>
      </c>
      <c r="G56" s="191"/>
      <c r="H56" s="113">
        <v>3</v>
      </c>
    </row>
    <row r="57" spans="1:8" ht="80.099999999999994" customHeight="1" x14ac:dyDescent="0.25">
      <c r="A57" s="9" t="s">
        <v>18</v>
      </c>
      <c r="B57" s="198"/>
      <c r="C57" s="198"/>
      <c r="D57" s="198"/>
      <c r="E57" s="198"/>
      <c r="F57" s="198"/>
      <c r="G57" s="198"/>
      <c r="H57" s="198"/>
    </row>
    <row r="58" spans="1:8" ht="11.25" customHeight="1" x14ac:dyDescent="0.25"/>
  </sheetData>
  <sheetProtection algorithmName="SHA-512" hashValue="FubKVq4pOcgU47dnwjA97n7jll4r7a4H0/Aqt86eVkUUpZSiow6jb9GDmEhtznr2aPYwSE82qaV3JKwMGypH5A==" saltValue="+dW3Bld/MsEp4Bcn/Kpheg==" spinCount="100000" sheet="1" formatCells="0" formatColumns="0" formatRows="0" selectLockedCells="1"/>
  <mergeCells count="39">
    <mergeCell ref="A55:A56"/>
    <mergeCell ref="G55:G56"/>
    <mergeCell ref="B57:H57"/>
    <mergeCell ref="B45:H45"/>
    <mergeCell ref="B48:H48"/>
    <mergeCell ref="B51:H51"/>
    <mergeCell ref="G52:G53"/>
    <mergeCell ref="B54:H54"/>
    <mergeCell ref="B9:H9"/>
    <mergeCell ref="B7:H7"/>
    <mergeCell ref="B29:D29"/>
    <mergeCell ref="A52:A53"/>
    <mergeCell ref="A46:A47"/>
    <mergeCell ref="A49:A50"/>
    <mergeCell ref="G40:G41"/>
    <mergeCell ref="G43:G44"/>
    <mergeCell ref="G46:G47"/>
    <mergeCell ref="G49:G50"/>
    <mergeCell ref="A37:H38"/>
    <mergeCell ref="B42:H42"/>
    <mergeCell ref="A39:H39"/>
    <mergeCell ref="A40:A41"/>
    <mergeCell ref="A43:A44"/>
    <mergeCell ref="A1:H3"/>
    <mergeCell ref="B35:H35"/>
    <mergeCell ref="B33:H33"/>
    <mergeCell ref="B31:H31"/>
    <mergeCell ref="B27:H27"/>
    <mergeCell ref="B25:H25"/>
    <mergeCell ref="B23:H23"/>
    <mergeCell ref="B19:H19"/>
    <mergeCell ref="B17:H17"/>
    <mergeCell ref="B15:H15"/>
    <mergeCell ref="B13:H13"/>
    <mergeCell ref="B11:H11"/>
    <mergeCell ref="A21:H21"/>
    <mergeCell ref="B32:H32"/>
    <mergeCell ref="A4:H4"/>
    <mergeCell ref="A5:H5"/>
  </mergeCells>
  <dataValidations xWindow="768" yWindow="632" count="5">
    <dataValidation allowBlank="1" showInputMessage="1" showErrorMessage="1" promptTitle="Contract Name/Description" prompt="Input enough detail to identify where the services are being undertaken and what the works are. For example, 'Provision of Routine Maintenance for Fire Protection Systems and Equipment - Package 1 - Kalgoorlie Zone'." sqref="B7:H7" xr:uid="{26DB1EDC-0E87-4982-9EE2-83D677487AE5}"/>
    <dataValidation allowBlank="1" showInputMessage="1" showErrorMessage="1" promptTitle="Contract Number" prompt="Enter the contract/tender number, ie FINWxxxxxxx" sqref="B9:H9" xr:uid="{184B1DAB-3901-4B6C-8CB4-C0C2CA4A0452}"/>
    <dataValidation type="date" allowBlank="1" showInputMessage="1" showErrorMessage="1" sqref="B31:H31 B19:H19" xr:uid="{7C3F3E6F-CDB1-4281-9CCF-0183C0748AD6}">
      <formula1>36526</formula1>
      <formula2>54789</formula2>
    </dataValidation>
    <dataValidation type="whole" allowBlank="1" showInputMessage="1" showErrorMessage="1" sqref="E29:H29" xr:uid="{0058E5DD-898B-48FC-BB84-9C035E6B14B8}">
      <formula1>1000</formula1>
      <formula2>10000000</formula2>
    </dataValidation>
    <dataValidation type="whole" allowBlank="1" showInputMessage="1" showErrorMessage="1" promptTitle="Contract Value" prompt="The contract value is the total value if all options were exercised, not just the value of the first award period." sqref="B29:D29" xr:uid="{04225EC2-C07D-4DBA-9F36-7FFD81D36C86}">
      <formula1>1</formula1>
      <formula2>1000000</formula2>
    </dataValidation>
  </dataValidations>
  <pageMargins left="0.62992125984251968" right="0.43307086614173229" top="0.35433070866141736" bottom="0.35433070866141736" header="0.31496062992125984" footer="0.31496062992125984"/>
  <pageSetup paperSize="9" scale="62" orientation="portrait" r:id="rId1"/>
  <drawing r:id="rId2"/>
  <extLst>
    <ext xmlns:x14="http://schemas.microsoft.com/office/spreadsheetml/2009/9/main" uri="{CCE6A557-97BC-4b89-ADB6-D9C93CAAB3DF}">
      <x14:dataValidations xmlns:xm="http://schemas.microsoft.com/office/excel/2006/main" xWindow="768" yWindow="632" count="5">
        <x14:dataValidation type="list" allowBlank="1" showInputMessage="1" showErrorMessage="1" xr:uid="{39408D39-C9BF-4924-9BF9-E4B5CD121CB7}">
          <x14:formula1>
            <xm:f>'BMW Workings'!$A$57:$A$64</xm:f>
          </x14:formula1>
          <xm:sqref>B27:H27</xm:sqref>
        </x14:dataValidation>
        <x14:dataValidation type="list" allowBlank="1" showInputMessage="1" showErrorMessage="1" promptTitle="Engagement Method" prompt="_x000a_" xr:uid="{740F225F-D7AC-4178-B015-FAE688BFFF64}">
          <x14:formula1>
            <xm:f>'BMW Workings'!$A$50:$A$55</xm:f>
          </x14:formula1>
          <xm:sqref>B25:H25</xm:sqref>
        </x14:dataValidation>
        <x14:dataValidation type="list" allowBlank="1" showInputMessage="1" showErrorMessage="1" xr:uid="{9358B7E4-719A-480D-B6E7-16E5CDAF1E85}">
          <x14:formula1>
            <xm:f>'BMW Workings'!$A$43:$A$46</xm:f>
          </x14:formula1>
          <xm:sqref>B35:H35</xm:sqref>
        </x14:dataValidation>
        <x14:dataValidation type="list" allowBlank="1" showInputMessage="1" showErrorMessage="1" xr:uid="{434869E6-2E19-483D-841C-6099EF5613E6}">
          <x14:formula1>
            <xm:f>'BMW Workings'!$A$34:$A$35</xm:f>
          </x14:formula1>
          <xm:sqref>B33:H33</xm:sqref>
        </x14:dataValidation>
        <x14:dataValidation type="list" allowBlank="1" showInputMessage="1" showErrorMessage="1" xr:uid="{2F196674-6515-41EF-8D39-A7977EF9754C}">
          <x14:formula1>
            <xm:f>'BMW Workings'!$H$47:$H$52</xm:f>
          </x14:formula1>
          <xm:sqref>H41 H44 H47 H50 H53 H56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L108"/>
  <sheetViews>
    <sheetView showGridLines="0" topLeftCell="A46" zoomScaleNormal="100" zoomScaleSheetLayoutView="100" workbookViewId="0">
      <selection activeCell="A60" sqref="A60:I64"/>
    </sheetView>
  </sheetViews>
  <sheetFormatPr defaultColWidth="9" defaultRowHeight="15" x14ac:dyDescent="0.25"/>
  <cols>
    <col min="1" max="1" width="50.5" style="5" customWidth="1"/>
    <col min="2" max="2" width="12.5" style="8" customWidth="1"/>
    <col min="3" max="3" width="11.5" style="5" customWidth="1"/>
    <col min="4" max="4" width="10.5" style="5" customWidth="1"/>
    <col min="5" max="5" width="6.625" style="5" customWidth="1"/>
    <col min="6" max="7" width="10.5" style="5" customWidth="1"/>
    <col min="8" max="8" width="5.25" style="5" customWidth="1"/>
    <col min="9" max="9" width="10.5" style="5" customWidth="1"/>
    <col min="10" max="10" width="1.125" style="5" customWidth="1"/>
    <col min="11" max="16384" width="9" style="5"/>
  </cols>
  <sheetData>
    <row r="1" spans="1:9" ht="18.95" customHeight="1" x14ac:dyDescent="0.25">
      <c r="A1" s="243" t="s">
        <v>181</v>
      </c>
      <c r="B1" s="244"/>
      <c r="C1" s="244"/>
      <c r="D1" s="244"/>
      <c r="E1" s="244"/>
      <c r="F1" s="244"/>
      <c r="G1" s="244"/>
      <c r="H1" s="244"/>
      <c r="I1" s="245"/>
    </row>
    <row r="2" spans="1:9" ht="18.95" customHeight="1" x14ac:dyDescent="0.25">
      <c r="A2" s="246"/>
      <c r="B2" s="247"/>
      <c r="C2" s="247"/>
      <c r="D2" s="247"/>
      <c r="E2" s="247"/>
      <c r="F2" s="247"/>
      <c r="G2" s="247"/>
      <c r="H2" s="247"/>
      <c r="I2" s="248"/>
    </row>
    <row r="3" spans="1:9" ht="18.95" customHeight="1" thickBot="1" x14ac:dyDescent="0.3">
      <c r="A3" s="249"/>
      <c r="B3" s="250"/>
      <c r="C3" s="250"/>
      <c r="D3" s="250"/>
      <c r="E3" s="250"/>
      <c r="F3" s="250"/>
      <c r="G3" s="250"/>
      <c r="H3" s="250"/>
      <c r="I3" s="251"/>
    </row>
    <row r="4" spans="1:9" ht="20.100000000000001" customHeight="1" x14ac:dyDescent="0.25">
      <c r="A4" s="13" t="s">
        <v>0</v>
      </c>
    </row>
    <row r="5" spans="1:9" ht="5.25" customHeight="1" x14ac:dyDescent="0.25"/>
    <row r="6" spans="1:9" s="37" customFormat="1" ht="32.25" customHeight="1" x14ac:dyDescent="0.2">
      <c r="A6" s="12" t="s">
        <v>157</v>
      </c>
      <c r="B6" s="238">
        <f>'Contract Info and Criteria'!B7</f>
        <v>0</v>
      </c>
      <c r="C6" s="239"/>
      <c r="D6" s="239"/>
      <c r="E6" s="239"/>
      <c r="F6" s="239"/>
      <c r="G6" s="239"/>
      <c r="H6" s="239"/>
      <c r="I6" s="240"/>
    </row>
    <row r="7" spans="1:9" s="161" customFormat="1" ht="5.25" customHeight="1" x14ac:dyDescent="0.2">
      <c r="A7" s="159"/>
      <c r="B7" s="160"/>
      <c r="C7" s="160"/>
      <c r="D7" s="160"/>
      <c r="E7" s="160"/>
      <c r="F7" s="160"/>
      <c r="G7" s="160"/>
      <c r="H7" s="160"/>
      <c r="I7" s="160"/>
    </row>
    <row r="8" spans="1:9" s="37" customFormat="1" ht="16.5" customHeight="1" x14ac:dyDescent="0.2">
      <c r="A8" s="37" t="s">
        <v>149</v>
      </c>
      <c r="B8" s="231">
        <f>+'Contract Info and Criteria'!B9:H9</f>
        <v>0</v>
      </c>
      <c r="C8" s="232"/>
      <c r="D8" s="232"/>
      <c r="E8" s="232"/>
      <c r="F8" s="232"/>
      <c r="G8" s="232"/>
      <c r="H8" s="232"/>
      <c r="I8" s="233"/>
    </row>
    <row r="9" spans="1:9" s="37" customFormat="1" ht="5.25" customHeight="1" x14ac:dyDescent="0.2">
      <c r="B9" s="38"/>
      <c r="C9" s="38"/>
      <c r="D9" s="38"/>
      <c r="E9" s="38"/>
      <c r="F9" s="38"/>
      <c r="G9" s="38"/>
      <c r="H9" s="38"/>
      <c r="I9" s="38"/>
    </row>
    <row r="10" spans="1:9" s="37" customFormat="1" ht="17.100000000000001" customHeight="1" x14ac:dyDescent="0.2">
      <c r="A10" s="37" t="s">
        <v>24</v>
      </c>
      <c r="B10" s="227">
        <f>+'Contract Info and Criteria'!B11:H11</f>
        <v>0</v>
      </c>
      <c r="C10" s="228"/>
      <c r="D10" s="228"/>
      <c r="E10" s="228"/>
      <c r="F10" s="228"/>
      <c r="G10" s="228"/>
      <c r="H10" s="228"/>
      <c r="I10" s="229"/>
    </row>
    <row r="11" spans="1:9" s="37" customFormat="1" ht="5.25" customHeight="1" x14ac:dyDescent="0.2">
      <c r="B11" s="38"/>
      <c r="C11" s="38"/>
      <c r="D11" s="38"/>
      <c r="E11" s="38"/>
      <c r="F11" s="38"/>
      <c r="G11" s="38"/>
      <c r="H11" s="38"/>
      <c r="I11" s="38"/>
    </row>
    <row r="12" spans="1:9" s="37" customFormat="1" ht="17.100000000000001" customHeight="1" x14ac:dyDescent="0.2">
      <c r="A12" s="37" t="s">
        <v>2</v>
      </c>
      <c r="B12" s="231">
        <f>+'Contract Info and Criteria'!B13:H13</f>
        <v>0</v>
      </c>
      <c r="C12" s="232"/>
      <c r="D12" s="232"/>
      <c r="E12" s="232"/>
      <c r="F12" s="232"/>
      <c r="G12" s="232"/>
      <c r="H12" s="232"/>
      <c r="I12" s="233"/>
    </row>
    <row r="13" spans="1:9" s="37" customFormat="1" ht="5.25" customHeight="1" x14ac:dyDescent="0.2">
      <c r="B13" s="38"/>
      <c r="C13" s="38"/>
      <c r="D13" s="38"/>
      <c r="E13" s="38"/>
      <c r="F13" s="38"/>
      <c r="G13" s="38"/>
      <c r="H13" s="38"/>
      <c r="I13" s="38"/>
    </row>
    <row r="14" spans="1:9" s="37" customFormat="1" ht="17.100000000000001" customHeight="1" x14ac:dyDescent="0.2">
      <c r="A14" s="37" t="s">
        <v>25</v>
      </c>
      <c r="B14" s="231">
        <f>+'Contract Info and Criteria'!B15:H15</f>
        <v>0</v>
      </c>
      <c r="C14" s="232"/>
      <c r="D14" s="232"/>
      <c r="E14" s="232"/>
      <c r="F14" s="232"/>
      <c r="G14" s="232"/>
      <c r="H14" s="232"/>
      <c r="I14" s="233"/>
    </row>
    <row r="15" spans="1:9" s="37" customFormat="1" ht="5.25" customHeight="1" x14ac:dyDescent="0.2">
      <c r="B15" s="38"/>
      <c r="C15" s="38"/>
      <c r="D15" s="38"/>
      <c r="E15" s="38"/>
      <c r="F15" s="38"/>
      <c r="G15" s="38"/>
      <c r="H15" s="38"/>
      <c r="I15" s="38"/>
    </row>
    <row r="16" spans="1:9" s="37" customFormat="1" ht="17.100000000000001" customHeight="1" x14ac:dyDescent="0.2">
      <c r="A16" s="37" t="s">
        <v>4</v>
      </c>
      <c r="B16" s="231">
        <f>+'Contract Info and Criteria'!B17:H17</f>
        <v>0</v>
      </c>
      <c r="C16" s="232"/>
      <c r="D16" s="232"/>
      <c r="E16" s="232"/>
      <c r="F16" s="232"/>
      <c r="G16" s="232"/>
      <c r="H16" s="232"/>
      <c r="I16" s="233"/>
    </row>
    <row r="17" spans="1:9" s="37" customFormat="1" ht="5.25" customHeight="1" x14ac:dyDescent="0.2">
      <c r="B17" s="38"/>
      <c r="C17" s="38"/>
      <c r="D17" s="38"/>
      <c r="E17" s="38"/>
      <c r="F17" s="38"/>
      <c r="G17" s="38"/>
      <c r="H17" s="38"/>
      <c r="I17" s="38"/>
    </row>
    <row r="18" spans="1:9" s="37" customFormat="1" ht="17.100000000000001" customHeight="1" x14ac:dyDescent="0.2">
      <c r="A18" s="12" t="s">
        <v>26</v>
      </c>
      <c r="B18" s="234">
        <f>+'Contract Info and Criteria'!B19:H19</f>
        <v>45839</v>
      </c>
      <c r="C18" s="235"/>
      <c r="D18" s="235"/>
      <c r="E18" s="235"/>
      <c r="F18" s="235"/>
      <c r="G18" s="235"/>
      <c r="H18" s="235"/>
      <c r="I18" s="236"/>
    </row>
    <row r="19" spans="1:9" s="37" customFormat="1" ht="5.25" customHeight="1" x14ac:dyDescent="0.2">
      <c r="B19" s="38"/>
      <c r="C19" s="38"/>
      <c r="D19" s="38"/>
      <c r="E19" s="38"/>
      <c r="F19" s="38"/>
      <c r="G19" s="38"/>
      <c r="H19" s="38"/>
      <c r="I19" s="38"/>
    </row>
    <row r="20" spans="1:9" s="37" customFormat="1" ht="20.100000000000001" customHeight="1" x14ac:dyDescent="0.2">
      <c r="A20" s="39" t="s">
        <v>6</v>
      </c>
      <c r="B20" s="38"/>
      <c r="C20" s="38"/>
      <c r="D20" s="38"/>
      <c r="E20" s="38"/>
      <c r="F20" s="38"/>
      <c r="G20" s="38"/>
      <c r="H20" s="38"/>
      <c r="I20" s="38"/>
    </row>
    <row r="21" spans="1:9" s="37" customFormat="1" ht="5.25" customHeight="1" x14ac:dyDescent="0.2">
      <c r="B21" s="38"/>
      <c r="C21" s="38"/>
      <c r="D21" s="38"/>
      <c r="E21" s="38"/>
      <c r="F21" s="38"/>
      <c r="G21" s="38"/>
      <c r="H21" s="38"/>
      <c r="I21" s="38"/>
    </row>
    <row r="22" spans="1:9" s="37" customFormat="1" ht="17.100000000000001" customHeight="1" x14ac:dyDescent="0.2">
      <c r="A22" s="37" t="s">
        <v>27</v>
      </c>
      <c r="B22" s="227">
        <f>+'Contract Info and Criteria'!B23:H23</f>
        <v>0</v>
      </c>
      <c r="C22" s="228"/>
      <c r="D22" s="228"/>
      <c r="E22" s="228"/>
      <c r="F22" s="228"/>
      <c r="G22" s="228"/>
      <c r="H22" s="228"/>
      <c r="I22" s="229"/>
    </row>
    <row r="23" spans="1:9" s="37" customFormat="1" ht="5.25" customHeight="1" x14ac:dyDescent="0.2">
      <c r="B23" s="38"/>
      <c r="C23" s="38"/>
      <c r="D23" s="38"/>
      <c r="E23" s="38"/>
      <c r="F23" s="38"/>
      <c r="G23" s="38"/>
      <c r="H23" s="38"/>
      <c r="I23" s="38"/>
    </row>
    <row r="24" spans="1:9" s="37" customFormat="1" ht="17.100000000000001" customHeight="1" x14ac:dyDescent="0.2">
      <c r="A24" s="12" t="s">
        <v>178</v>
      </c>
      <c r="B24" s="231" t="str">
        <f>'Contract Info and Criteria'!B25</f>
        <v>Panel / Procurement Framework</v>
      </c>
      <c r="C24" s="232"/>
      <c r="D24" s="232"/>
      <c r="E24" s="232"/>
      <c r="F24" s="232"/>
      <c r="G24" s="232"/>
      <c r="H24" s="232"/>
      <c r="I24" s="233"/>
    </row>
    <row r="25" spans="1:9" s="37" customFormat="1" ht="5.45" customHeight="1" x14ac:dyDescent="0.2">
      <c r="B25" s="38"/>
      <c r="C25" s="38"/>
      <c r="D25" s="38"/>
      <c r="E25" s="38"/>
      <c r="F25" s="38"/>
      <c r="G25" s="38"/>
      <c r="H25" s="38"/>
      <c r="I25" s="38"/>
    </row>
    <row r="26" spans="1:9" s="37" customFormat="1" ht="16.5" customHeight="1" x14ac:dyDescent="0.2">
      <c r="A26" s="37" t="s">
        <v>190</v>
      </c>
      <c r="B26" s="231" t="str">
        <f>'Contract Info and Criteria'!B27</f>
        <v>Low Value Maintenance Panel (LVMP)</v>
      </c>
      <c r="C26" s="232"/>
      <c r="D26" s="232"/>
      <c r="E26" s="232"/>
      <c r="F26" s="232"/>
      <c r="G26" s="232"/>
      <c r="H26" s="232"/>
      <c r="I26" s="233"/>
    </row>
    <row r="27" spans="1:9" s="37" customFormat="1" ht="5.25" customHeight="1" x14ac:dyDescent="0.2">
      <c r="B27" s="38"/>
      <c r="C27" s="38"/>
      <c r="D27" s="38"/>
      <c r="E27" s="38"/>
      <c r="F27" s="38"/>
      <c r="G27" s="38"/>
      <c r="H27" s="38"/>
      <c r="I27" s="38"/>
    </row>
    <row r="28" spans="1:9" s="37" customFormat="1" ht="17.100000000000001" customHeight="1" x14ac:dyDescent="0.2">
      <c r="A28" s="6" t="s">
        <v>28</v>
      </c>
      <c r="B28" s="237">
        <f>'Contract Info and Criteria'!B29</f>
        <v>0</v>
      </c>
      <c r="C28" s="237"/>
      <c r="D28" s="237"/>
      <c r="E28" s="38"/>
      <c r="F28" s="38"/>
      <c r="G28" s="38"/>
      <c r="H28" s="38"/>
      <c r="I28" s="38"/>
    </row>
    <row r="29" spans="1:9" s="37" customFormat="1" ht="5.25" customHeight="1" x14ac:dyDescent="0.2">
      <c r="B29" s="38"/>
      <c r="C29" s="38"/>
      <c r="D29" s="38"/>
      <c r="E29" s="38"/>
      <c r="F29" s="38"/>
      <c r="G29" s="38"/>
      <c r="H29" s="38"/>
      <c r="I29" s="38"/>
    </row>
    <row r="30" spans="1:9" s="37" customFormat="1" ht="17.100000000000001" customHeight="1" x14ac:dyDescent="0.2">
      <c r="A30" s="12" t="s">
        <v>29</v>
      </c>
      <c r="B30" s="234">
        <f>+'Contract Info and Criteria'!B31:H31</f>
        <v>45658</v>
      </c>
      <c r="C30" s="235"/>
      <c r="D30" s="235"/>
      <c r="E30" s="235"/>
      <c r="F30" s="235"/>
      <c r="G30" s="235"/>
      <c r="H30" s="235"/>
      <c r="I30" s="236"/>
    </row>
    <row r="31" spans="1:9" s="37" customFormat="1" ht="5.25" customHeight="1" x14ac:dyDescent="0.2">
      <c r="B31" s="38"/>
      <c r="C31" s="38"/>
      <c r="D31" s="38"/>
      <c r="E31" s="38"/>
      <c r="F31" s="38"/>
      <c r="G31" s="38"/>
      <c r="H31" s="38"/>
      <c r="I31" s="38"/>
    </row>
    <row r="32" spans="1:9" s="37" customFormat="1" ht="17.100000000000001" customHeight="1" x14ac:dyDescent="0.2">
      <c r="A32" s="12" t="s">
        <v>9</v>
      </c>
      <c r="B32" s="238" t="str">
        <f>+'Contract Info and Criteria'!B33:H33</f>
        <v>Routine Maintenance &amp; Breakdown Repairs</v>
      </c>
      <c r="C32" s="239"/>
      <c r="D32" s="239"/>
      <c r="E32" s="239"/>
      <c r="F32" s="239"/>
      <c r="G32" s="239"/>
      <c r="H32" s="239"/>
      <c r="I32" s="240"/>
    </row>
    <row r="33" spans="1:12" s="37" customFormat="1" ht="5.25" customHeight="1" x14ac:dyDescent="0.2">
      <c r="B33" s="38"/>
      <c r="C33" s="38"/>
      <c r="D33" s="38"/>
      <c r="E33" s="38"/>
      <c r="F33" s="38"/>
      <c r="G33" s="38"/>
      <c r="H33" s="38"/>
      <c r="I33" s="38"/>
    </row>
    <row r="34" spans="1:12" s="37" customFormat="1" ht="17.100000000000001" customHeight="1" x14ac:dyDescent="0.2">
      <c r="A34" s="37" t="s">
        <v>11</v>
      </c>
      <c r="B34" s="231" t="str">
        <f>+'Contract Info and Criteria'!B35:H35</f>
        <v>Annual Assessment</v>
      </c>
      <c r="C34" s="232"/>
      <c r="D34" s="232"/>
      <c r="E34" s="232"/>
      <c r="F34" s="232"/>
      <c r="G34" s="232"/>
      <c r="H34" s="232"/>
      <c r="I34" s="233"/>
    </row>
    <row r="35" spans="1:12" x14ac:dyDescent="0.25">
      <c r="A35" s="13"/>
      <c r="C35" s="8"/>
      <c r="D35" s="8"/>
      <c r="E35" s="8"/>
      <c r="F35" s="8"/>
      <c r="G35" s="8"/>
      <c r="H35" s="8"/>
    </row>
    <row r="36" spans="1:12" ht="7.5" customHeight="1" x14ac:dyDescent="0.25">
      <c r="A36" s="13"/>
      <c r="B36" s="14"/>
      <c r="C36" s="13"/>
      <c r="D36" s="13"/>
      <c r="E36" s="13"/>
      <c r="F36" s="13"/>
      <c r="G36" s="13"/>
      <c r="H36" s="13"/>
      <c r="I36" s="13"/>
    </row>
    <row r="37" spans="1:12" s="37" customFormat="1" ht="23.25" customHeight="1" x14ac:dyDescent="0.2">
      <c r="A37" s="242" t="s">
        <v>30</v>
      </c>
      <c r="B37" s="242"/>
      <c r="C37" s="242"/>
      <c r="D37" s="242"/>
      <c r="E37" s="242"/>
      <c r="F37" s="242"/>
      <c r="G37" s="242"/>
      <c r="H37" s="242"/>
      <c r="I37" s="242"/>
    </row>
    <row r="38" spans="1:12" ht="16.5" customHeight="1" x14ac:dyDescent="0.25">
      <c r="A38" s="15"/>
      <c r="B38" s="16"/>
      <c r="C38" s="16"/>
      <c r="D38" s="16"/>
      <c r="E38" s="16"/>
      <c r="F38" s="16"/>
      <c r="G38" s="16"/>
      <c r="H38" s="16"/>
      <c r="I38" s="17"/>
    </row>
    <row r="39" spans="1:12" s="57" customFormat="1" ht="26.25" customHeight="1" x14ac:dyDescent="0.2">
      <c r="A39" s="56" t="s">
        <v>31</v>
      </c>
      <c r="B39" s="241">
        <f>+'BMW Workings'!S19</f>
        <v>0.6</v>
      </c>
      <c r="C39" s="241"/>
      <c r="D39" s="122"/>
      <c r="I39" s="58"/>
      <c r="L39" s="59"/>
    </row>
    <row r="40" spans="1:12" ht="16.5" customHeight="1" x14ac:dyDescent="0.25">
      <c r="A40" s="123"/>
      <c r="B40" s="121"/>
      <c r="C40" s="121"/>
      <c r="D40" s="121"/>
      <c r="E40" s="121"/>
      <c r="F40" s="121"/>
      <c r="G40" s="121"/>
      <c r="H40" s="121"/>
      <c r="I40" s="124"/>
    </row>
    <row r="41" spans="1:12" s="94" customFormat="1" ht="33.75" customHeight="1" x14ac:dyDescent="0.25">
      <c r="A41" s="162" t="s">
        <v>32</v>
      </c>
      <c r="B41" s="257" t="s">
        <v>33</v>
      </c>
      <c r="C41" s="257"/>
      <c r="D41" s="258" t="s">
        <v>34</v>
      </c>
      <c r="E41" s="258"/>
      <c r="F41" s="259" t="s">
        <v>35</v>
      </c>
      <c r="G41" s="259"/>
      <c r="H41" s="255" t="s">
        <v>36</v>
      </c>
      <c r="I41" s="255"/>
    </row>
    <row r="42" spans="1:12" ht="60" customHeight="1" x14ac:dyDescent="0.25">
      <c r="A42" s="18" t="s">
        <v>37</v>
      </c>
      <c r="B42" s="230" t="s">
        <v>38</v>
      </c>
      <c r="C42" s="230"/>
      <c r="D42" s="230" t="s">
        <v>39</v>
      </c>
      <c r="E42" s="230"/>
      <c r="F42" s="230" t="s">
        <v>40</v>
      </c>
      <c r="G42" s="230"/>
      <c r="H42" s="230" t="s">
        <v>41</v>
      </c>
      <c r="I42" s="230"/>
    </row>
    <row r="43" spans="1:12" ht="9" customHeight="1" x14ac:dyDescent="0.25">
      <c r="A43" s="19"/>
    </row>
    <row r="44" spans="1:12" ht="7.5" customHeight="1" x14ac:dyDescent="0.25"/>
    <row r="45" spans="1:12" ht="18.75" x14ac:dyDescent="0.3">
      <c r="A45" s="163" t="s">
        <v>42</v>
      </c>
      <c r="B45" s="164" t="s">
        <v>43</v>
      </c>
      <c r="C45" s="164" t="s">
        <v>44</v>
      </c>
      <c r="D45" s="252" t="s">
        <v>18</v>
      </c>
      <c r="E45" s="252"/>
      <c r="F45" s="252"/>
      <c r="G45" s="252"/>
      <c r="H45" s="252"/>
      <c r="I45" s="252"/>
    </row>
    <row r="46" spans="1:12" ht="6.75" customHeight="1" x14ac:dyDescent="0.25">
      <c r="A46" s="20"/>
      <c r="B46" s="21"/>
      <c r="C46" s="6"/>
      <c r="D46" s="22"/>
      <c r="E46" s="256"/>
      <c r="F46" s="256"/>
      <c r="G46" s="256"/>
      <c r="H46" s="256"/>
      <c r="I46" s="256"/>
    </row>
    <row r="47" spans="1:12" ht="56.25" customHeight="1" x14ac:dyDescent="0.25">
      <c r="A47" s="86" t="s">
        <v>45</v>
      </c>
      <c r="B47" s="81">
        <f>+'BMW Workings'!N6</f>
        <v>0.15</v>
      </c>
      <c r="C47" s="114">
        <f>+'Contract Info and Criteria'!H41</f>
        <v>3</v>
      </c>
      <c r="D47" s="199">
        <f>+'Contract Info and Criteria'!B42</f>
        <v>0</v>
      </c>
      <c r="E47" s="199"/>
      <c r="F47" s="199"/>
      <c r="G47" s="199"/>
      <c r="H47" s="199"/>
      <c r="I47" s="199"/>
    </row>
    <row r="48" spans="1:12" ht="5.25" customHeight="1" x14ac:dyDescent="0.25">
      <c r="A48" s="82"/>
      <c r="B48" s="83"/>
      <c r="C48" s="84"/>
      <c r="D48" s="82"/>
      <c r="E48" s="223"/>
      <c r="F48" s="223"/>
      <c r="G48" s="223"/>
      <c r="H48" s="223"/>
      <c r="I48" s="223"/>
    </row>
    <row r="49" spans="1:9" ht="56.25" customHeight="1" x14ac:dyDescent="0.25">
      <c r="A49" s="86" t="s">
        <v>46</v>
      </c>
      <c r="B49" s="81">
        <f>+'BMW Workings'!N8</f>
        <v>0.2</v>
      </c>
      <c r="C49" s="114">
        <f>+'Contract Info and Criteria'!H44</f>
        <v>3</v>
      </c>
      <c r="D49" s="199">
        <f>+'Contract Info and Criteria'!B45</f>
        <v>0</v>
      </c>
      <c r="E49" s="199"/>
      <c r="F49" s="199"/>
      <c r="G49" s="199"/>
      <c r="H49" s="199"/>
      <c r="I49" s="199"/>
    </row>
    <row r="50" spans="1:9" ht="4.7" customHeight="1" x14ac:dyDescent="0.25">
      <c r="A50" s="82"/>
      <c r="B50" s="83"/>
      <c r="C50" s="84"/>
      <c r="D50" s="82"/>
      <c r="E50" s="223"/>
      <c r="F50" s="223"/>
      <c r="G50" s="223"/>
      <c r="H50" s="223"/>
      <c r="I50" s="223"/>
    </row>
    <row r="51" spans="1:9" ht="56.25" customHeight="1" x14ac:dyDescent="0.25">
      <c r="A51" s="86" t="s">
        <v>47</v>
      </c>
      <c r="B51" s="81">
        <f>+'BMW Workings'!N10</f>
        <v>0.2</v>
      </c>
      <c r="C51" s="114">
        <f>+'Contract Info and Criteria'!H47</f>
        <v>3</v>
      </c>
      <c r="D51" s="199">
        <f>+'Contract Info and Criteria'!B48</f>
        <v>0</v>
      </c>
      <c r="E51" s="199"/>
      <c r="F51" s="199"/>
      <c r="G51" s="199"/>
      <c r="H51" s="199"/>
      <c r="I51" s="199"/>
    </row>
    <row r="52" spans="1:9" ht="6.75" customHeight="1" x14ac:dyDescent="0.25">
      <c r="A52" s="82"/>
      <c r="B52" s="83"/>
      <c r="C52" s="84"/>
      <c r="D52" s="82"/>
      <c r="E52" s="223"/>
      <c r="F52" s="223"/>
      <c r="G52" s="223"/>
      <c r="H52" s="223"/>
      <c r="I52" s="223"/>
    </row>
    <row r="53" spans="1:9" ht="56.25" customHeight="1" x14ac:dyDescent="0.25">
      <c r="A53" s="86" t="s">
        <v>48</v>
      </c>
      <c r="B53" s="81">
        <f>+'BMW Workings'!N12</f>
        <v>0.15</v>
      </c>
      <c r="C53" s="114">
        <f>+'Contract Info and Criteria'!H50</f>
        <v>3</v>
      </c>
      <c r="D53" s="199">
        <f>+'Contract Info and Criteria'!B51</f>
        <v>0</v>
      </c>
      <c r="E53" s="199"/>
      <c r="F53" s="199"/>
      <c r="G53" s="199"/>
      <c r="H53" s="199"/>
      <c r="I53" s="199"/>
    </row>
    <row r="54" spans="1:9" ht="5.25" customHeight="1" x14ac:dyDescent="0.25">
      <c r="A54" s="82"/>
      <c r="B54" s="83"/>
      <c r="C54" s="84"/>
      <c r="D54" s="82"/>
      <c r="E54" s="12"/>
      <c r="F54" s="12"/>
      <c r="G54" s="12"/>
      <c r="H54" s="12"/>
      <c r="I54" s="12"/>
    </row>
    <row r="55" spans="1:9" ht="56.25" customHeight="1" x14ac:dyDescent="0.25">
      <c r="A55" s="86" t="s">
        <v>49</v>
      </c>
      <c r="B55" s="81">
        <f>+'BMW Workings'!N14</f>
        <v>0.15</v>
      </c>
      <c r="C55" s="114">
        <f>+'Contract Info and Criteria'!H53</f>
        <v>3</v>
      </c>
      <c r="D55" s="199">
        <f>+'Contract Info and Criteria'!B54</f>
        <v>0</v>
      </c>
      <c r="E55" s="199"/>
      <c r="F55" s="199"/>
      <c r="G55" s="199"/>
      <c r="H55" s="199"/>
      <c r="I55" s="199"/>
    </row>
    <row r="56" spans="1:9" ht="4.7" customHeight="1" x14ac:dyDescent="0.25">
      <c r="A56" s="82"/>
      <c r="B56" s="83"/>
      <c r="C56" s="84"/>
      <c r="D56" s="253"/>
      <c r="E56" s="254"/>
      <c r="F56" s="254"/>
      <c r="G56" s="254"/>
      <c r="H56" s="254"/>
      <c r="I56" s="254"/>
    </row>
    <row r="57" spans="1:9" ht="56.25" customHeight="1" x14ac:dyDescent="0.25">
      <c r="A57" s="86" t="s">
        <v>50</v>
      </c>
      <c r="B57" s="81">
        <f>+'BMW Workings'!N16</f>
        <v>0.15</v>
      </c>
      <c r="C57" s="114">
        <f>+'Contract Info and Criteria'!H56</f>
        <v>3</v>
      </c>
      <c r="D57" s="199">
        <f>+'Contract Info and Criteria'!B57</f>
        <v>0</v>
      </c>
      <c r="E57" s="199"/>
      <c r="F57" s="199"/>
      <c r="G57" s="199"/>
      <c r="H57" s="199"/>
      <c r="I57" s="199"/>
    </row>
    <row r="58" spans="1:9" ht="9" customHeight="1" x14ac:dyDescent="0.25">
      <c r="A58" s="23"/>
      <c r="B58" s="24"/>
      <c r="C58" s="25"/>
    </row>
    <row r="59" spans="1:9" ht="22.5" customHeight="1" x14ac:dyDescent="0.25">
      <c r="A59" s="26" t="s">
        <v>51</v>
      </c>
    </row>
    <row r="60" spans="1:9" x14ac:dyDescent="0.25">
      <c r="A60" s="206"/>
      <c r="B60" s="207"/>
      <c r="C60" s="207"/>
      <c r="D60" s="207"/>
      <c r="E60" s="207"/>
      <c r="F60" s="207"/>
      <c r="G60" s="207"/>
      <c r="H60" s="207"/>
      <c r="I60" s="208"/>
    </row>
    <row r="61" spans="1:9" x14ac:dyDescent="0.25">
      <c r="A61" s="209"/>
      <c r="B61" s="210"/>
      <c r="C61" s="210"/>
      <c r="D61" s="210"/>
      <c r="E61" s="210"/>
      <c r="F61" s="210"/>
      <c r="G61" s="210"/>
      <c r="H61" s="210"/>
      <c r="I61" s="211"/>
    </row>
    <row r="62" spans="1:9" x14ac:dyDescent="0.25">
      <c r="A62" s="209"/>
      <c r="B62" s="210"/>
      <c r="C62" s="210"/>
      <c r="D62" s="210"/>
      <c r="E62" s="210"/>
      <c r="F62" s="210"/>
      <c r="G62" s="210"/>
      <c r="H62" s="210"/>
      <c r="I62" s="211"/>
    </row>
    <row r="63" spans="1:9" x14ac:dyDescent="0.25">
      <c r="A63" s="209"/>
      <c r="B63" s="210"/>
      <c r="C63" s="210"/>
      <c r="D63" s="210"/>
      <c r="E63" s="210"/>
      <c r="F63" s="210"/>
      <c r="G63" s="210"/>
      <c r="H63" s="210"/>
      <c r="I63" s="211"/>
    </row>
    <row r="64" spans="1:9" x14ac:dyDescent="0.25">
      <c r="A64" s="212"/>
      <c r="B64" s="213"/>
      <c r="C64" s="213"/>
      <c r="D64" s="213"/>
      <c r="E64" s="213"/>
      <c r="F64" s="213"/>
      <c r="G64" s="213"/>
      <c r="H64" s="213"/>
      <c r="I64" s="214"/>
    </row>
    <row r="65" spans="1:9" ht="20.25" customHeight="1" x14ac:dyDescent="0.25">
      <c r="A65" s="26" t="s">
        <v>52</v>
      </c>
    </row>
    <row r="66" spans="1:9" x14ac:dyDescent="0.25">
      <c r="A66" s="206"/>
      <c r="B66" s="207"/>
      <c r="C66" s="207"/>
      <c r="D66" s="207"/>
      <c r="E66" s="207"/>
      <c r="F66" s="207"/>
      <c r="G66" s="207"/>
      <c r="H66" s="207"/>
      <c r="I66" s="208"/>
    </row>
    <row r="67" spans="1:9" x14ac:dyDescent="0.25">
      <c r="A67" s="209"/>
      <c r="B67" s="210"/>
      <c r="C67" s="210"/>
      <c r="D67" s="210"/>
      <c r="E67" s="210"/>
      <c r="F67" s="210"/>
      <c r="G67" s="210"/>
      <c r="H67" s="210"/>
      <c r="I67" s="211"/>
    </row>
    <row r="68" spans="1:9" x14ac:dyDescent="0.25">
      <c r="A68" s="209"/>
      <c r="B68" s="210"/>
      <c r="C68" s="210"/>
      <c r="D68" s="210"/>
      <c r="E68" s="210"/>
      <c r="F68" s="210"/>
      <c r="G68" s="210"/>
      <c r="H68" s="210"/>
      <c r="I68" s="211"/>
    </row>
    <row r="69" spans="1:9" x14ac:dyDescent="0.25">
      <c r="A69" s="209"/>
      <c r="B69" s="210"/>
      <c r="C69" s="210"/>
      <c r="D69" s="210"/>
      <c r="E69" s="210"/>
      <c r="F69" s="210"/>
      <c r="G69" s="210"/>
      <c r="H69" s="210"/>
      <c r="I69" s="211"/>
    </row>
    <row r="70" spans="1:9" x14ac:dyDescent="0.25">
      <c r="A70" s="212"/>
      <c r="B70" s="213"/>
      <c r="C70" s="213"/>
      <c r="D70" s="213"/>
      <c r="E70" s="213"/>
      <c r="F70" s="213"/>
      <c r="G70" s="213"/>
      <c r="H70" s="213"/>
      <c r="I70" s="214"/>
    </row>
    <row r="71" spans="1:9" ht="31.5" customHeight="1" thickBot="1" x14ac:dyDescent="0.3">
      <c r="A71" s="27" t="s">
        <v>53</v>
      </c>
      <c r="B71" s="28"/>
      <c r="C71" s="27"/>
      <c r="D71" s="226" t="s">
        <v>163</v>
      </c>
      <c r="E71" s="226"/>
      <c r="F71" s="226"/>
      <c r="G71" s="226"/>
      <c r="H71" s="226"/>
      <c r="I71" s="226"/>
    </row>
    <row r="72" spans="1:9" ht="6.75" customHeight="1" thickTop="1" x14ac:dyDescent="0.25">
      <c r="A72" s="29"/>
      <c r="B72" s="30"/>
      <c r="C72" s="31"/>
      <c r="D72" s="31"/>
      <c r="E72" s="31"/>
      <c r="F72" s="31"/>
      <c r="G72" s="31"/>
      <c r="H72" s="31"/>
      <c r="I72" s="31"/>
    </row>
    <row r="73" spans="1:9" ht="21" customHeight="1" x14ac:dyDescent="0.25">
      <c r="A73" s="26" t="s">
        <v>54</v>
      </c>
    </row>
    <row r="74" spans="1:9" x14ac:dyDescent="0.25">
      <c r="A74" s="225"/>
      <c r="B74" s="225"/>
      <c r="C74" s="225"/>
      <c r="D74" s="225"/>
      <c r="E74" s="225"/>
      <c r="F74" s="225"/>
      <c r="G74" s="225"/>
      <c r="H74" s="225"/>
      <c r="I74" s="225"/>
    </row>
    <row r="75" spans="1:9" x14ac:dyDescent="0.25">
      <c r="A75" s="225"/>
      <c r="B75" s="225"/>
      <c r="C75" s="225"/>
      <c r="D75" s="225"/>
      <c r="E75" s="225"/>
      <c r="F75" s="225"/>
      <c r="G75" s="225"/>
      <c r="H75" s="225"/>
      <c r="I75" s="225"/>
    </row>
    <row r="76" spans="1:9" x14ac:dyDescent="0.25">
      <c r="A76" s="225"/>
      <c r="B76" s="225"/>
      <c r="C76" s="225"/>
      <c r="D76" s="225"/>
      <c r="E76" s="225"/>
      <c r="F76" s="225"/>
      <c r="G76" s="225"/>
      <c r="H76" s="225"/>
      <c r="I76" s="225"/>
    </row>
    <row r="77" spans="1:9" x14ac:dyDescent="0.25">
      <c r="A77" s="225"/>
      <c r="B77" s="225"/>
      <c r="C77" s="225"/>
      <c r="D77" s="225"/>
      <c r="E77" s="225"/>
      <c r="F77" s="225"/>
      <c r="G77" s="225"/>
      <c r="H77" s="225"/>
      <c r="I77" s="225"/>
    </row>
    <row r="78" spans="1:9" x14ac:dyDescent="0.25">
      <c r="A78" s="225"/>
      <c r="B78" s="225"/>
      <c r="C78" s="225"/>
      <c r="D78" s="225"/>
      <c r="E78" s="225"/>
      <c r="F78" s="225"/>
      <c r="G78" s="225"/>
      <c r="H78" s="225"/>
      <c r="I78" s="225"/>
    </row>
    <row r="79" spans="1:9" ht="7.5" customHeight="1" x14ac:dyDescent="0.25">
      <c r="A79" s="29"/>
      <c r="B79" s="30"/>
      <c r="C79" s="31"/>
      <c r="D79" s="31"/>
      <c r="E79" s="31"/>
      <c r="F79" s="31"/>
      <c r="G79" s="31"/>
      <c r="H79" s="31"/>
      <c r="I79" s="31"/>
    </row>
    <row r="80" spans="1:9" x14ac:dyDescent="0.25">
      <c r="A80" s="26" t="s">
        <v>55</v>
      </c>
    </row>
    <row r="81" spans="1:9" x14ac:dyDescent="0.25">
      <c r="A81" s="225"/>
      <c r="B81" s="225"/>
      <c r="C81" s="225"/>
      <c r="D81" s="225"/>
      <c r="E81" s="225"/>
      <c r="F81" s="225"/>
      <c r="G81" s="225"/>
      <c r="H81" s="225"/>
      <c r="I81" s="225"/>
    </row>
    <row r="82" spans="1:9" x14ac:dyDescent="0.25">
      <c r="A82" s="225"/>
      <c r="B82" s="225"/>
      <c r="C82" s="225"/>
      <c r="D82" s="225"/>
      <c r="E82" s="225"/>
      <c r="F82" s="225"/>
      <c r="G82" s="225"/>
      <c r="H82" s="225"/>
      <c r="I82" s="225"/>
    </row>
    <row r="83" spans="1:9" x14ac:dyDescent="0.25">
      <c r="A83" s="225"/>
      <c r="B83" s="225"/>
      <c r="C83" s="225"/>
      <c r="D83" s="225"/>
      <c r="E83" s="225"/>
      <c r="F83" s="225"/>
      <c r="G83" s="225"/>
      <c r="H83" s="225"/>
      <c r="I83" s="225"/>
    </row>
    <row r="84" spans="1:9" x14ac:dyDescent="0.25">
      <c r="A84" s="225"/>
      <c r="B84" s="225"/>
      <c r="C84" s="225"/>
      <c r="D84" s="225"/>
      <c r="E84" s="225"/>
      <c r="F84" s="225"/>
      <c r="G84" s="225"/>
      <c r="H84" s="225"/>
      <c r="I84" s="225"/>
    </row>
    <row r="85" spans="1:9" x14ac:dyDescent="0.25">
      <c r="A85" s="225"/>
      <c r="B85" s="225"/>
      <c r="C85" s="225"/>
      <c r="D85" s="225"/>
      <c r="E85" s="225"/>
      <c r="F85" s="225"/>
      <c r="G85" s="225"/>
      <c r="H85" s="225"/>
      <c r="I85" s="225"/>
    </row>
    <row r="86" spans="1:9" ht="17.25" customHeight="1" thickBot="1" x14ac:dyDescent="0.3">
      <c r="A86" s="27" t="s">
        <v>56</v>
      </c>
      <c r="B86" s="28"/>
      <c r="C86" s="27"/>
      <c r="D86" s="224" t="s">
        <v>164</v>
      </c>
      <c r="E86" s="224"/>
      <c r="F86" s="224"/>
      <c r="G86" s="224"/>
      <c r="H86" s="224"/>
      <c r="I86" s="224"/>
    </row>
    <row r="87" spans="1:9" ht="15.75" thickTop="1" x14ac:dyDescent="0.25">
      <c r="A87" s="29"/>
      <c r="B87" s="30"/>
      <c r="C87" s="31"/>
      <c r="D87" s="31"/>
      <c r="E87" s="31"/>
      <c r="F87" s="31"/>
      <c r="G87" s="31"/>
      <c r="H87" s="31"/>
      <c r="I87" s="31"/>
    </row>
    <row r="88" spans="1:9" ht="34.5" customHeight="1" x14ac:dyDescent="0.25">
      <c r="A88" s="222" t="s">
        <v>57</v>
      </c>
      <c r="B88" s="222"/>
      <c r="C88" s="222"/>
      <c r="D88" s="222"/>
      <c r="E88" s="222"/>
      <c r="F88" s="222"/>
      <c r="G88" s="222"/>
      <c r="H88" s="222"/>
      <c r="I88" s="222"/>
    </row>
    <row r="89" spans="1:9" x14ac:dyDescent="0.25">
      <c r="A89" s="206"/>
      <c r="B89" s="207"/>
      <c r="C89" s="207"/>
      <c r="D89" s="207"/>
      <c r="E89" s="207"/>
      <c r="F89" s="207"/>
      <c r="G89" s="207"/>
      <c r="H89" s="207"/>
      <c r="I89" s="208"/>
    </row>
    <row r="90" spans="1:9" x14ac:dyDescent="0.25">
      <c r="A90" s="209"/>
      <c r="B90" s="210"/>
      <c r="C90" s="210"/>
      <c r="D90" s="210"/>
      <c r="E90" s="210"/>
      <c r="F90" s="210"/>
      <c r="G90" s="210"/>
      <c r="H90" s="210"/>
      <c r="I90" s="211"/>
    </row>
    <row r="91" spans="1:9" x14ac:dyDescent="0.25">
      <c r="A91" s="209"/>
      <c r="B91" s="210"/>
      <c r="C91" s="210"/>
      <c r="D91" s="210"/>
      <c r="E91" s="210"/>
      <c r="F91" s="210"/>
      <c r="G91" s="210"/>
      <c r="H91" s="210"/>
      <c r="I91" s="211"/>
    </row>
    <row r="92" spans="1:9" x14ac:dyDescent="0.25">
      <c r="A92" s="209"/>
      <c r="B92" s="210"/>
      <c r="C92" s="210"/>
      <c r="D92" s="210"/>
      <c r="E92" s="210"/>
      <c r="F92" s="210"/>
      <c r="G92" s="210"/>
      <c r="H92" s="210"/>
      <c r="I92" s="211"/>
    </row>
    <row r="93" spans="1:9" x14ac:dyDescent="0.25">
      <c r="A93" s="212"/>
      <c r="B93" s="213"/>
      <c r="C93" s="213"/>
      <c r="D93" s="213"/>
      <c r="E93" s="213"/>
      <c r="F93" s="213"/>
      <c r="G93" s="213"/>
      <c r="H93" s="213"/>
      <c r="I93" s="214"/>
    </row>
    <row r="94" spans="1:9" ht="15.75" customHeight="1" x14ac:dyDescent="0.25">
      <c r="A94" s="26"/>
      <c r="C94" s="8"/>
      <c r="E94" s="8"/>
      <c r="F94" s="8"/>
    </row>
    <row r="95" spans="1:9" x14ac:dyDescent="0.25">
      <c r="A95" s="143" t="s">
        <v>1</v>
      </c>
      <c r="B95" s="32"/>
      <c r="C95" s="33" t="s">
        <v>58</v>
      </c>
      <c r="E95" s="33"/>
      <c r="F95" s="33" t="s">
        <v>59</v>
      </c>
      <c r="H95" s="33"/>
      <c r="I95" s="33" t="s">
        <v>60</v>
      </c>
    </row>
    <row r="96" spans="1:9" x14ac:dyDescent="0.25">
      <c r="A96" s="217">
        <f>'Contract Info and Criteria'!B11</f>
        <v>0</v>
      </c>
      <c r="B96" s="5"/>
      <c r="C96" s="200">
        <f>'Contract Info and Criteria'!B13</f>
        <v>0</v>
      </c>
      <c r="D96" s="201"/>
      <c r="F96" s="218"/>
      <c r="G96" s="219"/>
      <c r="I96" s="215"/>
    </row>
    <row r="97" spans="1:9" x14ac:dyDescent="0.25">
      <c r="A97" s="205"/>
      <c r="B97" s="5"/>
      <c r="C97" s="202"/>
      <c r="D97" s="203"/>
      <c r="F97" s="220"/>
      <c r="G97" s="221"/>
      <c r="I97" s="216"/>
    </row>
    <row r="98" spans="1:9" x14ac:dyDescent="0.25">
      <c r="B98" s="5"/>
    </row>
    <row r="99" spans="1:9" x14ac:dyDescent="0.25">
      <c r="A99" s="143" t="s">
        <v>61</v>
      </c>
      <c r="C99" s="33" t="s">
        <v>58</v>
      </c>
      <c r="E99" s="8"/>
      <c r="F99" s="33" t="s">
        <v>59</v>
      </c>
      <c r="H99" s="8"/>
      <c r="I99" s="33" t="s">
        <v>60</v>
      </c>
    </row>
    <row r="100" spans="1:9" x14ac:dyDescent="0.25">
      <c r="A100" s="204">
        <f>'Contract Info and Criteria'!B15</f>
        <v>0</v>
      </c>
      <c r="B100" s="5"/>
      <c r="C100" s="200">
        <f>'Contract Info and Criteria'!B17</f>
        <v>0</v>
      </c>
      <c r="D100" s="201"/>
      <c r="F100" s="218"/>
      <c r="G100" s="219"/>
      <c r="I100" s="215"/>
    </row>
    <row r="101" spans="1:9" x14ac:dyDescent="0.25">
      <c r="A101" s="205"/>
      <c r="B101" s="5"/>
      <c r="C101" s="202"/>
      <c r="D101" s="203"/>
      <c r="F101" s="220"/>
      <c r="G101" s="221"/>
      <c r="I101" s="216"/>
    </row>
    <row r="102" spans="1:9" x14ac:dyDescent="0.25">
      <c r="B102" s="34"/>
      <c r="C102" s="35"/>
      <c r="E102" s="35"/>
      <c r="F102" s="35"/>
      <c r="H102" s="35"/>
      <c r="I102" s="35"/>
    </row>
    <row r="103" spans="1:9" x14ac:dyDescent="0.25">
      <c r="A103" s="36"/>
    </row>
    <row r="104" spans="1:9" x14ac:dyDescent="0.25">
      <c r="A104" s="36"/>
    </row>
    <row r="108" spans="1:9" x14ac:dyDescent="0.25">
      <c r="A108" s="23"/>
    </row>
  </sheetData>
  <sheetProtection algorithmName="SHA-512" hashValue="Ous96CFuEpSc9VAp32pHDCqFkl0vjaVHB+D9k08ZL3i43qK9v9rFHF0YuXACoAuw8Ii0rItbVOaw3eDIrDVZqw==" saltValue="YTU3DyG871o47vR7vojnCw==" spinCount="100000" sheet="1" formatCells="0" formatColumns="0" formatRows="0" selectLockedCells="1"/>
  <mergeCells count="53">
    <mergeCell ref="A1:I3"/>
    <mergeCell ref="D45:I45"/>
    <mergeCell ref="A66:I70"/>
    <mergeCell ref="E48:I48"/>
    <mergeCell ref="B18:I18"/>
    <mergeCell ref="D56:I56"/>
    <mergeCell ref="B42:C42"/>
    <mergeCell ref="B22:I22"/>
    <mergeCell ref="H41:I41"/>
    <mergeCell ref="E46:I46"/>
    <mergeCell ref="E50:I50"/>
    <mergeCell ref="B41:C41"/>
    <mergeCell ref="D41:E41"/>
    <mergeCell ref="F41:G41"/>
    <mergeCell ref="B6:I6"/>
    <mergeCell ref="B8:I8"/>
    <mergeCell ref="B10:I10"/>
    <mergeCell ref="H42:I42"/>
    <mergeCell ref="B12:I12"/>
    <mergeCell ref="B14:I14"/>
    <mergeCell ref="B16:I16"/>
    <mergeCell ref="B30:I30"/>
    <mergeCell ref="F42:G42"/>
    <mergeCell ref="B28:D28"/>
    <mergeCell ref="B32:I32"/>
    <mergeCell ref="D42:E42"/>
    <mergeCell ref="B24:I24"/>
    <mergeCell ref="B26:I26"/>
    <mergeCell ref="B34:I34"/>
    <mergeCell ref="B39:C39"/>
    <mergeCell ref="A37:I37"/>
    <mergeCell ref="E52:I52"/>
    <mergeCell ref="D86:I86"/>
    <mergeCell ref="A74:I78"/>
    <mergeCell ref="A81:I85"/>
    <mergeCell ref="D71:I71"/>
    <mergeCell ref="D53:I53"/>
    <mergeCell ref="D47:I47"/>
    <mergeCell ref="D49:I49"/>
    <mergeCell ref="C96:D97"/>
    <mergeCell ref="A100:A101"/>
    <mergeCell ref="C100:D101"/>
    <mergeCell ref="A89:I93"/>
    <mergeCell ref="I100:I101"/>
    <mergeCell ref="I96:I97"/>
    <mergeCell ref="A96:A97"/>
    <mergeCell ref="F96:G97"/>
    <mergeCell ref="F100:G101"/>
    <mergeCell ref="A88:I88"/>
    <mergeCell ref="D51:I51"/>
    <mergeCell ref="D55:I55"/>
    <mergeCell ref="D57:I57"/>
    <mergeCell ref="A60:I64"/>
  </mergeCells>
  <conditionalFormatting sqref="E46:I46 E48:I48 E50:I50 E52:I52 E56:I56 E54:I54">
    <cfRule type="cellIs" dxfId="11" priority="126" operator="equal">
      <formula>0</formula>
    </cfRule>
  </conditionalFormatting>
  <conditionalFormatting sqref="C52 C56 C54">
    <cfRule type="cellIs" dxfId="10" priority="78" operator="equal">
      <formula>"Not Applicable"</formula>
    </cfRule>
    <cfRule type="cellIs" dxfId="9" priority="79" operator="equal">
      <formula>"Unsatisfactory"</formula>
    </cfRule>
    <cfRule type="cellIs" dxfId="8" priority="80" operator="equal">
      <formula>"Marginal"</formula>
    </cfRule>
    <cfRule type="cellIs" dxfId="7" priority="82" operator="equal">
      <formula>"Good"</formula>
    </cfRule>
    <cfRule type="cellIs" dxfId="6" priority="83" operator="equal">
      <formula>"Excellent"</formula>
    </cfRule>
  </conditionalFormatting>
  <conditionalFormatting sqref="C52 C56 C54">
    <cfRule type="cellIs" dxfId="5" priority="81" operator="equal">
      <formula>"Acceptable"</formula>
    </cfRule>
  </conditionalFormatting>
  <conditionalFormatting sqref="B39">
    <cfRule type="cellIs" dxfId="4" priority="1" stopIfTrue="1" operator="greaterThanOrEqual">
      <formula>86%</formula>
    </cfRule>
    <cfRule type="cellIs" dxfId="3" priority="2" stopIfTrue="1" operator="greaterThanOrEqual">
      <formula>0.75</formula>
    </cfRule>
    <cfRule type="cellIs" dxfId="2" priority="3" stopIfTrue="1" operator="greaterThanOrEqual">
      <formula>0.6</formula>
    </cfRule>
    <cfRule type="cellIs" dxfId="1" priority="4" stopIfTrue="1" operator="greaterThanOrEqual">
      <formula>0.46</formula>
    </cfRule>
    <cfRule type="cellIs" dxfId="0" priority="5" stopIfTrue="1" operator="lessThan">
      <formula>0.46</formula>
    </cfRule>
  </conditionalFormatting>
  <pageMargins left="0.62992125984251968" right="0.43307086614173229" top="0.35433070866141736" bottom="0.35433070866141736" header="0.31496062992125984" footer="0.31496062992125984"/>
  <pageSetup paperSize="9" scale="65" fitToWidth="0" fitToHeight="0" orientation="portrait" r:id="rId1"/>
  <rowBreaks count="1" manualBreakCount="1">
    <brk id="58"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2066" r:id="rId4" name="Button 18">
              <controlPr defaultSize="0" print="0" autoFill="0" autoPict="0" macro="[0]!Print_Active_Worksheet">
                <anchor moveWithCells="1" sizeWithCells="1">
                  <from>
                    <xdr:col>2</xdr:col>
                    <xdr:colOff>714375</xdr:colOff>
                    <xdr:row>102</xdr:row>
                    <xdr:rowOff>66675</xdr:rowOff>
                  </from>
                  <to>
                    <xdr:col>5</xdr:col>
                    <xdr:colOff>352425</xdr:colOff>
                    <xdr:row>104</xdr:row>
                    <xdr:rowOff>180975</xdr:rowOff>
                  </to>
                </anchor>
              </controlPr>
            </control>
          </mc:Choice>
        </mc:AlternateContent>
        <mc:AlternateContent xmlns:mc="http://schemas.openxmlformats.org/markup-compatibility/2006">
          <mc:Choice Requires="x14">
            <control shapeId="2065" r:id="rId5" name="Button 17">
              <controlPr defaultSize="0" print="0" autoFill="0" autoPict="0" macro="[0]!PDF_Summary">
                <anchor moveWithCells="1" sizeWithCells="1">
                  <from>
                    <xdr:col>6</xdr:col>
                    <xdr:colOff>85725</xdr:colOff>
                    <xdr:row>102</xdr:row>
                    <xdr:rowOff>38100</xdr:rowOff>
                  </from>
                  <to>
                    <xdr:col>8</xdr:col>
                    <xdr:colOff>752475</xdr:colOff>
                    <xdr:row>104</xdr:row>
                    <xdr:rowOff>161925</xdr:rowOff>
                  </to>
                </anchor>
              </controlPr>
            </control>
          </mc:Choice>
        </mc:AlternateContent>
        <mc:AlternateContent xmlns:mc="http://schemas.openxmlformats.org/markup-compatibility/2006">
          <mc:Choice Requires="x14">
            <control shapeId="2064" r:id="rId6" name="Button 16">
              <controlPr defaultSize="0" print="0" autoFill="0" autoPict="0" macro="[0]!Module10.PDF_Document">
                <anchor moveWithCells="1" sizeWithCells="1">
                  <from>
                    <xdr:col>0</xdr:col>
                    <xdr:colOff>2581275</xdr:colOff>
                    <xdr:row>102</xdr:row>
                    <xdr:rowOff>66675</xdr:rowOff>
                  </from>
                  <to>
                    <xdr:col>2</xdr:col>
                    <xdr:colOff>257175</xdr:colOff>
                    <xdr:row>104</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B17"/>
  <sheetViews>
    <sheetView zoomScaleNormal="100" workbookViewId="0"/>
  </sheetViews>
  <sheetFormatPr defaultColWidth="9" defaultRowHeight="15.75" x14ac:dyDescent="0.25"/>
  <cols>
    <col min="1" max="1" width="173.375" style="75" customWidth="1"/>
    <col min="2" max="16384" width="9" style="1"/>
  </cols>
  <sheetData>
    <row r="1" spans="1:2" ht="39.950000000000003" customHeight="1" thickBot="1" x14ac:dyDescent="0.25">
      <c r="A1" s="165" t="s">
        <v>62</v>
      </c>
    </row>
    <row r="2" spans="1:2" ht="16.5" thickBot="1" x14ac:dyDescent="0.3">
      <c r="A2" s="166" t="s">
        <v>45</v>
      </c>
    </row>
    <row r="3" spans="1:2" ht="68.25" customHeight="1" thickBot="1" x14ac:dyDescent="0.25">
      <c r="A3" s="78" t="s">
        <v>169</v>
      </c>
    </row>
    <row r="4" spans="1:2" s="76" customFormat="1" ht="19.5" customHeight="1" thickBot="1" x14ac:dyDescent="0.3">
      <c r="A4" s="166" t="s">
        <v>46</v>
      </c>
    </row>
    <row r="5" spans="1:2" ht="103.5" customHeight="1" thickBot="1" x14ac:dyDescent="0.25">
      <c r="A5" s="78" t="s">
        <v>168</v>
      </c>
    </row>
    <row r="6" spans="1:2" s="76" customFormat="1" ht="19.5" customHeight="1" thickBot="1" x14ac:dyDescent="0.3">
      <c r="A6" s="166" t="s">
        <v>47</v>
      </c>
    </row>
    <row r="7" spans="1:2" s="74" customFormat="1" ht="138.6" customHeight="1" thickBot="1" x14ac:dyDescent="0.25">
      <c r="A7" s="79" t="s">
        <v>167</v>
      </c>
    </row>
    <row r="8" spans="1:2" s="76" customFormat="1" ht="19.5" customHeight="1" thickBot="1" x14ac:dyDescent="0.3">
      <c r="A8" s="166" t="s">
        <v>48</v>
      </c>
    </row>
    <row r="9" spans="1:2" ht="152.44999999999999" customHeight="1" thickBot="1" x14ac:dyDescent="0.25">
      <c r="A9" s="80" t="s">
        <v>166</v>
      </c>
    </row>
    <row r="10" spans="1:2" s="76" customFormat="1" ht="19.5" customHeight="1" thickBot="1" x14ac:dyDescent="0.3">
      <c r="A10" s="166" t="s">
        <v>49</v>
      </c>
    </row>
    <row r="11" spans="1:2" ht="84.95" customHeight="1" thickBot="1" x14ac:dyDescent="0.25">
      <c r="A11" s="79" t="s">
        <v>165</v>
      </c>
    </row>
    <row r="12" spans="1:2" s="76" customFormat="1" ht="19.5" customHeight="1" thickBot="1" x14ac:dyDescent="0.3">
      <c r="A12" s="166" t="s">
        <v>63</v>
      </c>
    </row>
    <row r="13" spans="1:2" ht="123" customHeight="1" thickBot="1" x14ac:dyDescent="0.25">
      <c r="A13" s="79" t="s">
        <v>170</v>
      </c>
      <c r="B13" s="2" t="s">
        <v>64</v>
      </c>
    </row>
    <row r="14" spans="1:2" ht="27" thickBot="1" x14ac:dyDescent="0.25">
      <c r="A14" s="165" t="s">
        <v>122</v>
      </c>
    </row>
    <row r="15" spans="1:2" ht="16.5" thickBot="1" x14ac:dyDescent="0.3">
      <c r="A15" s="166" t="s">
        <v>155</v>
      </c>
    </row>
    <row r="16" spans="1:2" ht="93" customHeight="1" thickBot="1" x14ac:dyDescent="0.25">
      <c r="A16" s="79" t="s">
        <v>177</v>
      </c>
    </row>
    <row r="17" spans="1:1" ht="25.5" customHeight="1" thickBot="1" x14ac:dyDescent="0.25">
      <c r="A17" s="158" t="s">
        <v>171</v>
      </c>
    </row>
  </sheetData>
  <hyperlinks>
    <hyperlink ref="B13" location="'Contract Info and Criteria'!B78" display="BACK" xr:uid="{00000000-0004-0000-0400-000001000000}"/>
  </hyperlinks>
  <pageMargins left="0.70866141732283472" right="0.70866141732283472" top="0.74803149606299213" bottom="0.74803149606299213" header="0.31496062992125984" footer="0.31496062992125984"/>
  <pageSetup paperSize="9" scale="80" orientation="landscape" r:id="rId1"/>
  <headerFooter>
    <oddHeader>&amp;C&amp;"Calibri"&amp;12&amp;KFF0000 OFFICIAL&amp;1#_x000D_</oddHeader>
  </headerFooter>
  <rowBreaks count="1" manualBreakCount="1">
    <brk id="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5A68C-22E2-4B84-A488-7F33EB67820D}">
  <sheetPr codeName="Sheet5"/>
  <dimension ref="A1:S68"/>
  <sheetViews>
    <sheetView workbookViewId="0">
      <selection activeCell="A50" sqref="A50"/>
    </sheetView>
  </sheetViews>
  <sheetFormatPr defaultColWidth="9" defaultRowHeight="15" x14ac:dyDescent="0.25"/>
  <cols>
    <col min="1" max="1" width="43.5" style="5" customWidth="1"/>
    <col min="2" max="5" width="8.375" style="8" customWidth="1"/>
    <col min="6" max="6" width="9.375" style="8" customWidth="1"/>
    <col min="7" max="7" width="9.375" style="5" customWidth="1"/>
    <col min="8" max="9" width="10.625" style="8" customWidth="1"/>
    <col min="10" max="10" width="10.625" style="5" customWidth="1"/>
    <col min="11" max="11" width="10.625" style="8" customWidth="1"/>
    <col min="12" max="15" width="10.625" style="5" customWidth="1"/>
    <col min="16" max="17" width="10.625" style="8" customWidth="1"/>
    <col min="18" max="18" width="14.25" style="5" customWidth="1"/>
    <col min="19" max="19" width="10.625" style="5" customWidth="1"/>
    <col min="20" max="16384" width="9" style="5"/>
  </cols>
  <sheetData>
    <row r="1" spans="1:19" ht="96" customHeight="1" x14ac:dyDescent="0.25">
      <c r="B1" s="40" t="s">
        <v>65</v>
      </c>
      <c r="C1" s="40" t="s">
        <v>66</v>
      </c>
      <c r="D1" s="40" t="s">
        <v>67</v>
      </c>
      <c r="E1" s="40" t="s">
        <v>68</v>
      </c>
      <c r="F1" s="41" t="s">
        <v>69</v>
      </c>
      <c r="G1" s="41" t="s">
        <v>17</v>
      </c>
      <c r="H1" s="41" t="s">
        <v>70</v>
      </c>
      <c r="I1" s="41" t="s">
        <v>44</v>
      </c>
      <c r="J1" s="116" t="s">
        <v>71</v>
      </c>
    </row>
    <row r="2" spans="1:19" ht="30" x14ac:dyDescent="0.25">
      <c r="B2" s="42" t="s">
        <v>72</v>
      </c>
      <c r="C2" s="42" t="s">
        <v>73</v>
      </c>
      <c r="D2" s="42" t="s">
        <v>74</v>
      </c>
      <c r="E2" s="42" t="s">
        <v>75</v>
      </c>
      <c r="F2" s="43" t="s">
        <v>76</v>
      </c>
      <c r="G2" s="23"/>
      <c r="H2" s="43"/>
      <c r="J2" s="117"/>
      <c r="M2" s="23" t="s">
        <v>77</v>
      </c>
    </row>
    <row r="3" spans="1:19" x14ac:dyDescent="0.25">
      <c r="B3" s="43">
        <v>1</v>
      </c>
      <c r="C3" s="43">
        <v>2</v>
      </c>
      <c r="D3" s="43">
        <v>3</v>
      </c>
      <c r="E3" s="43">
        <v>4</v>
      </c>
      <c r="F3" s="43">
        <v>5</v>
      </c>
      <c r="G3" s="43" t="s">
        <v>17</v>
      </c>
      <c r="J3" s="117"/>
    </row>
    <row r="4" spans="1:19" ht="15.75" thickBot="1" x14ac:dyDescent="0.3">
      <c r="B4" s="43"/>
      <c r="C4" s="43"/>
      <c r="D4" s="43"/>
      <c r="E4" s="43"/>
      <c r="F4" s="43"/>
      <c r="G4" s="43"/>
      <c r="H4" s="44" t="s">
        <v>78</v>
      </c>
      <c r="I4" s="44" t="s">
        <v>79</v>
      </c>
      <c r="J4" s="118" t="s">
        <v>80</v>
      </c>
      <c r="K4" s="44" t="s">
        <v>81</v>
      </c>
      <c r="L4" s="44" t="s">
        <v>82</v>
      </c>
      <c r="M4" s="44" t="s">
        <v>83</v>
      </c>
      <c r="N4" s="44" t="s">
        <v>84</v>
      </c>
      <c r="O4" s="44" t="s">
        <v>85</v>
      </c>
      <c r="P4" s="44" t="s">
        <v>86</v>
      </c>
      <c r="Q4" s="44" t="s">
        <v>87</v>
      </c>
    </row>
    <row r="5" spans="1:19" s="94" customFormat="1" ht="31.5" customHeight="1" thickBot="1" x14ac:dyDescent="0.3">
      <c r="B5" s="134"/>
      <c r="C5" s="134"/>
      <c r="D5" s="134"/>
      <c r="E5" s="134"/>
      <c r="F5" s="134"/>
      <c r="H5" s="138" t="s">
        <v>88</v>
      </c>
      <c r="I5" s="136" t="s">
        <v>89</v>
      </c>
      <c r="J5" s="139" t="s">
        <v>90</v>
      </c>
      <c r="K5" s="135" t="s">
        <v>91</v>
      </c>
      <c r="L5" s="136" t="s">
        <v>92</v>
      </c>
      <c r="M5" s="137" t="s">
        <v>93</v>
      </c>
      <c r="N5" s="140" t="s">
        <v>94</v>
      </c>
      <c r="O5" s="141" t="s">
        <v>95</v>
      </c>
      <c r="P5" s="135" t="s">
        <v>96</v>
      </c>
      <c r="Q5" s="137" t="s">
        <v>97</v>
      </c>
      <c r="R5" s="266" t="s">
        <v>31</v>
      </c>
      <c r="S5" s="267"/>
    </row>
    <row r="6" spans="1:19" x14ac:dyDescent="0.25">
      <c r="A6" s="46" t="str">
        <f>+'Contract Info and Criteria'!A40</f>
        <v>Cost Management (15%)</v>
      </c>
      <c r="B6" s="47"/>
      <c r="C6" s="47"/>
      <c r="D6" s="47"/>
      <c r="E6" s="47"/>
      <c r="F6" s="47"/>
      <c r="G6" s="48"/>
      <c r="H6" s="60">
        <f>+'Contract Info and Criteria'!H41</f>
        <v>3</v>
      </c>
      <c r="I6" s="61">
        <f>IF(H6="N/a",0,H6)</f>
        <v>3</v>
      </c>
      <c r="J6" s="119" t="str">
        <f>IF(I6&gt;=5,"Excellent",IF(I6&gt;=4,"Very Good",IF(I6&gt;=3,"Good",IF(I6&gt;=2,"Marginal",IF(I6&gt;=1,"Unsatisfactory",IF(I6&lt;=0,"Not Applicable"))))))</f>
        <v>Good</v>
      </c>
      <c r="K6" s="62">
        <v>0.15</v>
      </c>
      <c r="L6" s="38">
        <f>IF(O6=0,0,1)</f>
        <v>1</v>
      </c>
      <c r="M6" s="63">
        <f>IF(L6=0,0,K6)</f>
        <v>0.15</v>
      </c>
      <c r="N6" s="64">
        <f>IF(L6=0,0,M6*$K$19/$M$19)</f>
        <v>0.15</v>
      </c>
      <c r="O6" s="63">
        <f>+I6/$I$21*K6</f>
        <v>0.09</v>
      </c>
      <c r="P6" s="64">
        <f>IF(L6=0,0,O6*$K$19/$O$19)</f>
        <v>0.15000000000000002</v>
      </c>
      <c r="Q6" s="130">
        <f>+I6*N6</f>
        <v>0.44999999999999996</v>
      </c>
      <c r="R6" s="125"/>
      <c r="S6" s="126">
        <f>+Q6/$I$21</f>
        <v>0.09</v>
      </c>
    </row>
    <row r="7" spans="1:19" x14ac:dyDescent="0.25">
      <c r="A7" s="20"/>
      <c r="H7" s="65"/>
      <c r="I7" s="61"/>
      <c r="J7" s="119"/>
      <c r="K7" s="61"/>
      <c r="L7" s="38"/>
      <c r="M7" s="63"/>
      <c r="N7" s="66"/>
      <c r="O7" s="63"/>
      <c r="P7" s="66"/>
      <c r="Q7" s="131"/>
      <c r="R7" s="125"/>
      <c r="S7" s="127"/>
    </row>
    <row r="8" spans="1:19" x14ac:dyDescent="0.25">
      <c r="A8" s="46" t="str">
        <f>+'Contract Info and Criteria'!A43</f>
        <v>Time Management (20%)</v>
      </c>
      <c r="B8" s="47"/>
      <c r="C8" s="47"/>
      <c r="D8" s="47"/>
      <c r="E8" s="47"/>
      <c r="F8" s="47"/>
      <c r="G8" s="48"/>
      <c r="H8" s="65">
        <f>+'Contract Info and Criteria'!H44</f>
        <v>3</v>
      </c>
      <c r="I8" s="61">
        <f>IF(H8="N/a",0,H8)</f>
        <v>3</v>
      </c>
      <c r="J8" s="119" t="str">
        <f>IF(I8&gt;=5,"Excellent",IF(I8&gt;=4,"Very Good",IF(I8&gt;=3,"Good",IF(I8&gt;=2,"Marginal",IF(I8&gt;=1,"Unsatisfactory",IF(I8&lt;=0,"Not Applicable"))))))</f>
        <v>Good</v>
      </c>
      <c r="K8" s="62">
        <v>0.2</v>
      </c>
      <c r="L8" s="38">
        <f>IF(O8=0,0,1)</f>
        <v>1</v>
      </c>
      <c r="M8" s="63">
        <f>IF(L8=0,0,K8)</f>
        <v>0.2</v>
      </c>
      <c r="N8" s="64">
        <f>IF(L8=0,0,M8*$K$19/$M$19)</f>
        <v>0.2</v>
      </c>
      <c r="O8" s="63">
        <f>+I8/$I$21*K8</f>
        <v>0.12</v>
      </c>
      <c r="P8" s="64">
        <f>IF(L8=0,0,O8*$K$19/$O$19)</f>
        <v>0.20000000000000004</v>
      </c>
      <c r="Q8" s="131">
        <f>+I8*N8</f>
        <v>0.60000000000000009</v>
      </c>
      <c r="R8" s="125"/>
      <c r="S8" s="126">
        <f>+Q8/$I$21</f>
        <v>0.12000000000000002</v>
      </c>
    </row>
    <row r="9" spans="1:19" x14ac:dyDescent="0.25">
      <c r="A9" s="20"/>
      <c r="H9" s="65"/>
      <c r="I9" s="61"/>
      <c r="J9" s="119"/>
      <c r="K9" s="61"/>
      <c r="L9" s="38"/>
      <c r="M9" s="63"/>
      <c r="N9" s="66"/>
      <c r="O9" s="63"/>
      <c r="P9" s="66"/>
      <c r="Q9" s="131"/>
      <c r="R9" s="125"/>
      <c r="S9" s="126"/>
    </row>
    <row r="10" spans="1:19" x14ac:dyDescent="0.25">
      <c r="A10" s="46" t="str">
        <f>+'Contract Info and Criteria'!A46</f>
        <v>Quality Management (20%)</v>
      </c>
      <c r="B10" s="47"/>
      <c r="C10" s="47"/>
      <c r="D10" s="47"/>
      <c r="E10" s="47"/>
      <c r="F10" s="47"/>
      <c r="G10" s="48"/>
      <c r="H10" s="65">
        <f>+'Contract Info and Criteria'!H47</f>
        <v>3</v>
      </c>
      <c r="I10" s="61">
        <f>IF(H10="N/a",0,H10)</f>
        <v>3</v>
      </c>
      <c r="J10" s="119" t="str">
        <f>IF(I10&gt;=5,"Excellent",IF(I10&gt;=4,"Very Good",IF(I10&gt;=3,"Good",IF(I10&gt;=2,"Marginal",IF(I10&gt;=1,"Unsatisfactory",IF(I10&lt;=0,"Not Applicable"))))))</f>
        <v>Good</v>
      </c>
      <c r="K10" s="62">
        <v>0.2</v>
      </c>
      <c r="L10" s="38">
        <f>IF(O10=0,0,1)</f>
        <v>1</v>
      </c>
      <c r="M10" s="63">
        <f>IF(L10=0,0,K10)</f>
        <v>0.2</v>
      </c>
      <c r="N10" s="64">
        <f>IF(L10=0,0,M10*$K$19/$M$19)</f>
        <v>0.2</v>
      </c>
      <c r="O10" s="63">
        <f>+I10/$I$21*K10</f>
        <v>0.12</v>
      </c>
      <c r="P10" s="64">
        <f>IF(L10=0,0,O10*$K$19/$O$19)</f>
        <v>0.20000000000000004</v>
      </c>
      <c r="Q10" s="131">
        <f>+I10*N10</f>
        <v>0.60000000000000009</v>
      </c>
      <c r="R10" s="125"/>
      <c r="S10" s="126">
        <f>+Q10/$I$21</f>
        <v>0.12000000000000002</v>
      </c>
    </row>
    <row r="11" spans="1:19" x14ac:dyDescent="0.25">
      <c r="A11" s="20"/>
      <c r="H11" s="65"/>
      <c r="I11" s="61"/>
      <c r="J11" s="119"/>
      <c r="K11" s="61"/>
      <c r="L11" s="38"/>
      <c r="M11" s="63"/>
      <c r="N11" s="66"/>
      <c r="O11" s="63"/>
      <c r="P11" s="66"/>
      <c r="Q11" s="131"/>
      <c r="R11" s="125"/>
      <c r="S11" s="126"/>
    </row>
    <row r="12" spans="1:19" x14ac:dyDescent="0.25">
      <c r="A12" s="46" t="str">
        <f>+'Contract Info and Criteria'!A49</f>
        <v>Resource Management (15%)</v>
      </c>
      <c r="B12" s="47"/>
      <c r="C12" s="47"/>
      <c r="D12" s="47"/>
      <c r="E12" s="47"/>
      <c r="F12" s="47"/>
      <c r="G12" s="48"/>
      <c r="H12" s="65">
        <f>+'Contract Info and Criteria'!H50</f>
        <v>3</v>
      </c>
      <c r="I12" s="61">
        <f>IF(H12="N/a",0,H12)</f>
        <v>3</v>
      </c>
      <c r="J12" s="119" t="str">
        <f>IF(I12&gt;=5,"Excellent",IF(I12&gt;=4,"Very Good",IF(I12&gt;=3,"Good",IF(I12&gt;=2,"Marginal",IF(I12&gt;=1,"Unsatisfactory",IF(I12&lt;=0,"Not Applicable"))))))</f>
        <v>Good</v>
      </c>
      <c r="K12" s="62">
        <v>0.15</v>
      </c>
      <c r="L12" s="38">
        <f>IF(O12=0,0,1)</f>
        <v>1</v>
      </c>
      <c r="M12" s="63">
        <f>IF(L12=0,0,K12)</f>
        <v>0.15</v>
      </c>
      <c r="N12" s="64">
        <f>IF(L12=0,0,M12*$K$19/$M$19)</f>
        <v>0.15</v>
      </c>
      <c r="O12" s="63">
        <f>+I12/$I$21*K12</f>
        <v>0.09</v>
      </c>
      <c r="P12" s="64">
        <f>IF(L12=0,0,O12*$K$19/$O$19)</f>
        <v>0.15000000000000002</v>
      </c>
      <c r="Q12" s="131">
        <f>+I12*N12</f>
        <v>0.44999999999999996</v>
      </c>
      <c r="R12" s="125"/>
      <c r="S12" s="126">
        <f>+Q12/$I$21</f>
        <v>0.09</v>
      </c>
    </row>
    <row r="13" spans="1:19" x14ac:dyDescent="0.25">
      <c r="A13" s="107"/>
      <c r="B13" s="108"/>
      <c r="C13" s="108"/>
      <c r="D13" s="108"/>
      <c r="E13" s="108"/>
      <c r="F13" s="108"/>
      <c r="G13" s="109"/>
      <c r="H13" s="65"/>
      <c r="I13" s="61"/>
      <c r="J13" s="119"/>
      <c r="K13" s="62"/>
      <c r="L13" s="38"/>
      <c r="M13" s="63"/>
      <c r="N13" s="64"/>
      <c r="O13" s="63"/>
      <c r="P13" s="64"/>
      <c r="Q13" s="131"/>
      <c r="R13" s="125"/>
      <c r="S13" s="126"/>
    </row>
    <row r="14" spans="1:19" x14ac:dyDescent="0.25">
      <c r="A14" s="46" t="str">
        <f>+'Contract Info and Criteria'!A52</f>
        <v>Contract Administration and Compliance (15%)</v>
      </c>
      <c r="B14" s="47"/>
      <c r="C14" s="47"/>
      <c r="D14" s="47"/>
      <c r="E14" s="47"/>
      <c r="F14" s="47"/>
      <c r="G14" s="48"/>
      <c r="H14" s="65">
        <f>+'Contract Info and Criteria'!H53</f>
        <v>3</v>
      </c>
      <c r="I14" s="61">
        <f>IF(H14="N/a",0,H14)</f>
        <v>3</v>
      </c>
      <c r="J14" s="119" t="str">
        <f>IF(I14&gt;=5,"Excellent",IF(I14&gt;=4,"Very Good",IF(I14&gt;=3,"Good",IF(I14&gt;=2,"Marginal",IF(I14&gt;=1,"Unsatisfactory",IF(I14&lt;=0,"Not Applicable"))))))</f>
        <v>Good</v>
      </c>
      <c r="K14" s="62">
        <v>0.15</v>
      </c>
      <c r="L14" s="38">
        <f>IF(O14=0,0,1)</f>
        <v>1</v>
      </c>
      <c r="M14" s="63">
        <f>IF(L14=0,0,K14)</f>
        <v>0.15</v>
      </c>
      <c r="N14" s="64">
        <f>IF(L14=0,0,M14*$K$19/$M$19)</f>
        <v>0.15</v>
      </c>
      <c r="O14" s="63">
        <f>+I14/$I$21*K14</f>
        <v>0.09</v>
      </c>
      <c r="P14" s="64">
        <f>IF(L14=0,0,O14*$K$19/$O$19)</f>
        <v>0.15000000000000002</v>
      </c>
      <c r="Q14" s="131">
        <f>+I14*N14</f>
        <v>0.44999999999999996</v>
      </c>
      <c r="R14" s="125"/>
      <c r="S14" s="126">
        <f>+Q14/$I$21</f>
        <v>0.09</v>
      </c>
    </row>
    <row r="15" spans="1:19" x14ac:dyDescent="0.25">
      <c r="A15" s="20"/>
      <c r="H15" s="65"/>
      <c r="I15" s="61"/>
      <c r="J15" s="119"/>
      <c r="K15" s="61"/>
      <c r="L15" s="38"/>
      <c r="M15" s="63"/>
      <c r="N15" s="66"/>
      <c r="O15" s="63"/>
      <c r="P15" s="66"/>
      <c r="Q15" s="131"/>
      <c r="R15" s="125"/>
      <c r="S15" s="126"/>
    </row>
    <row r="16" spans="1:19" x14ac:dyDescent="0.25">
      <c r="A16" s="46" t="str">
        <f>+'Contract Info and Criteria'!A55</f>
        <v>Communications and Relationships (15%)</v>
      </c>
      <c r="B16" s="47"/>
      <c r="C16" s="47"/>
      <c r="D16" s="47"/>
      <c r="E16" s="47"/>
      <c r="F16" s="47"/>
      <c r="G16" s="48"/>
      <c r="H16" s="65">
        <f>+'Contract Info and Criteria'!H56</f>
        <v>3</v>
      </c>
      <c r="I16" s="61">
        <f>IF(H16="N/a",0,H16)</f>
        <v>3</v>
      </c>
      <c r="J16" s="119" t="str">
        <f>IF(I16&gt;=5,"Excellent",IF(I16&gt;=4,"Very Good",IF(I16&gt;=3,"Good",IF(I16&gt;=2,"Marginal",IF(I16&gt;=1,"Unsatisfactory",IF(I16&lt;=0,"Not Applicable"))))))</f>
        <v>Good</v>
      </c>
      <c r="K16" s="62">
        <v>0.15</v>
      </c>
      <c r="L16" s="38">
        <f>IF(O16=0,0,1)</f>
        <v>1</v>
      </c>
      <c r="M16" s="63">
        <f>IF(L16=0,0,K16)</f>
        <v>0.15</v>
      </c>
      <c r="N16" s="64">
        <f>IF(L16=0,0,M16*$K$19/$M$19)</f>
        <v>0.15</v>
      </c>
      <c r="O16" s="63">
        <f>+I16/$I$21*K16</f>
        <v>0.09</v>
      </c>
      <c r="P16" s="64">
        <f>IF(L16=0,0,O16*$K$19/$O$19)</f>
        <v>0.15000000000000002</v>
      </c>
      <c r="Q16" s="131">
        <f>+I16*N16</f>
        <v>0.44999999999999996</v>
      </c>
      <c r="R16" s="125"/>
      <c r="S16" s="126">
        <f>+Q16/$I$21</f>
        <v>0.09</v>
      </c>
    </row>
    <row r="17" spans="1:19" x14ac:dyDescent="0.25">
      <c r="H17" s="65"/>
      <c r="I17" s="61"/>
      <c r="J17" s="119"/>
      <c r="K17" s="61"/>
      <c r="L17" s="38"/>
      <c r="M17" s="67"/>
      <c r="N17" s="66"/>
      <c r="O17" s="67"/>
      <c r="P17" s="66"/>
      <c r="Q17" s="131"/>
      <c r="R17" s="125"/>
      <c r="S17" s="128"/>
    </row>
    <row r="18" spans="1:19" ht="15.75" thickBot="1" x14ac:dyDescent="0.3">
      <c r="H18" s="65"/>
      <c r="I18" s="61"/>
      <c r="J18" s="119"/>
      <c r="K18" s="61"/>
      <c r="L18" s="38"/>
      <c r="M18" s="67"/>
      <c r="N18" s="66"/>
      <c r="O18" s="67"/>
      <c r="P18" s="66"/>
      <c r="Q18" s="131"/>
      <c r="R18" s="125"/>
      <c r="S18" s="128"/>
    </row>
    <row r="19" spans="1:19" ht="15.75" thickBot="1" x14ac:dyDescent="0.3">
      <c r="A19" s="23" t="s">
        <v>98</v>
      </c>
      <c r="H19" s="68"/>
      <c r="I19" s="69">
        <f>SUM(I6:I16)</f>
        <v>18</v>
      </c>
      <c r="J19" s="120"/>
      <c r="K19" s="70">
        <f>SUM(K6:K16)</f>
        <v>1</v>
      </c>
      <c r="L19" s="73"/>
      <c r="M19" s="71">
        <f>SUM(M6:M16)</f>
        <v>1</v>
      </c>
      <c r="N19" s="72">
        <f>SUM(N6:N16)</f>
        <v>1</v>
      </c>
      <c r="O19" s="71">
        <f>SUM(O6:O16)</f>
        <v>0.59999999999999987</v>
      </c>
      <c r="P19" s="72">
        <f>SUM(P6:P16)</f>
        <v>1.0000000000000002</v>
      </c>
      <c r="Q19" s="129">
        <f>SUM(Q6:Q16)</f>
        <v>3</v>
      </c>
      <c r="R19" s="68" t="str">
        <f>IF(S19&gt;=0.86,"Excellent",IF(S19&gt;=0.75,"Very Good",IF(S19&gt;=0.6,"Good",IF(S19&gt;=0.46,"Marginal",IF(S19&gt;0,"Unsatisfactory",IF(S19=0,"Not Applicable"))))))</f>
        <v>Good</v>
      </c>
      <c r="S19" s="132">
        <f>+Q19/$I$21</f>
        <v>0.6</v>
      </c>
    </row>
    <row r="20" spans="1:19" ht="15.75" thickBot="1" x14ac:dyDescent="0.3">
      <c r="Q20" s="38"/>
      <c r="R20" s="38"/>
      <c r="S20" s="38"/>
    </row>
    <row r="21" spans="1:19" ht="15.75" thickBot="1" x14ac:dyDescent="0.3">
      <c r="A21" s="5" t="s">
        <v>99</v>
      </c>
      <c r="H21" s="43"/>
      <c r="I21" s="45">
        <v>5</v>
      </c>
      <c r="Q21" s="133"/>
      <c r="R21" s="38"/>
      <c r="S21" s="38"/>
    </row>
    <row r="22" spans="1:19" x14ac:dyDescent="0.25">
      <c r="A22" s="5" t="s">
        <v>100</v>
      </c>
      <c r="Q22" s="38"/>
      <c r="R22" s="38"/>
      <c r="S22" s="38"/>
    </row>
    <row r="23" spans="1:19" x14ac:dyDescent="0.25">
      <c r="A23" s="5" t="s">
        <v>101</v>
      </c>
      <c r="O23" s="49"/>
      <c r="R23" s="38"/>
      <c r="S23" s="38"/>
    </row>
    <row r="24" spans="1:19" x14ac:dyDescent="0.25">
      <c r="H24" s="50" t="s">
        <v>102</v>
      </c>
      <c r="R24" s="38"/>
      <c r="S24" s="38"/>
    </row>
    <row r="25" spans="1:19" x14ac:dyDescent="0.25">
      <c r="A25" s="5" t="s">
        <v>103</v>
      </c>
      <c r="H25" s="44" t="s">
        <v>78</v>
      </c>
      <c r="I25" s="51" t="s">
        <v>104</v>
      </c>
    </row>
    <row r="26" spans="1:19" x14ac:dyDescent="0.25">
      <c r="H26" s="44" t="s">
        <v>79</v>
      </c>
      <c r="I26" s="51" t="s">
        <v>105</v>
      </c>
    </row>
    <row r="27" spans="1:19" ht="30" customHeight="1" x14ac:dyDescent="0.25">
      <c r="A27" s="5" t="s">
        <v>71</v>
      </c>
      <c r="H27" s="142" t="s">
        <v>80</v>
      </c>
      <c r="I27" s="254" t="s">
        <v>106</v>
      </c>
      <c r="J27" s="254"/>
      <c r="K27" s="254"/>
      <c r="L27" s="254"/>
      <c r="M27" s="254"/>
      <c r="N27" s="254"/>
      <c r="O27" s="254"/>
      <c r="P27" s="254"/>
      <c r="Q27" s="254"/>
      <c r="R27" s="254"/>
      <c r="S27" s="254"/>
    </row>
    <row r="28" spans="1:19" x14ac:dyDescent="0.25">
      <c r="H28" s="44" t="s">
        <v>81</v>
      </c>
      <c r="I28" s="51" t="s">
        <v>107</v>
      </c>
    </row>
    <row r="29" spans="1:19" ht="15.75" thickBot="1" x14ac:dyDescent="0.3">
      <c r="H29" s="44" t="s">
        <v>82</v>
      </c>
      <c r="I29" s="51" t="s">
        <v>108</v>
      </c>
    </row>
    <row r="30" spans="1:19" x14ac:dyDescent="0.25">
      <c r="A30" s="145" t="s">
        <v>109</v>
      </c>
      <c r="H30" s="44" t="s">
        <v>83</v>
      </c>
      <c r="I30" s="51" t="s">
        <v>110</v>
      </c>
    </row>
    <row r="31" spans="1:19" x14ac:dyDescent="0.25">
      <c r="A31" s="146"/>
      <c r="H31" s="44" t="s">
        <v>84</v>
      </c>
      <c r="I31" s="51" t="s">
        <v>111</v>
      </c>
    </row>
    <row r="32" spans="1:19" x14ac:dyDescent="0.25">
      <c r="A32" s="147"/>
      <c r="H32" s="44" t="s">
        <v>85</v>
      </c>
      <c r="I32" s="51" t="s">
        <v>112</v>
      </c>
    </row>
    <row r="33" spans="1:9" x14ac:dyDescent="0.25">
      <c r="A33" s="148" t="s">
        <v>9</v>
      </c>
      <c r="H33" s="44" t="s">
        <v>86</v>
      </c>
      <c r="I33" s="51" t="s">
        <v>113</v>
      </c>
    </row>
    <row r="34" spans="1:9" x14ac:dyDescent="0.25">
      <c r="A34" s="149" t="s">
        <v>10</v>
      </c>
      <c r="H34" s="44" t="s">
        <v>87</v>
      </c>
      <c r="I34" s="51" t="s">
        <v>114</v>
      </c>
    </row>
    <row r="35" spans="1:9" x14ac:dyDescent="0.25">
      <c r="A35" s="149" t="s">
        <v>115</v>
      </c>
    </row>
    <row r="36" spans="1:9" x14ac:dyDescent="0.25">
      <c r="A36" s="144"/>
    </row>
    <row r="37" spans="1:9" x14ac:dyDescent="0.25">
      <c r="A37" s="153"/>
    </row>
    <row r="38" spans="1:9" x14ac:dyDescent="0.25">
      <c r="A38" s="149"/>
      <c r="H38" s="23"/>
    </row>
    <row r="39" spans="1:9" x14ac:dyDescent="0.25">
      <c r="A39" s="150"/>
    </row>
    <row r="40" spans="1:9" x14ac:dyDescent="0.25">
      <c r="A40" s="150"/>
    </row>
    <row r="41" spans="1:9" x14ac:dyDescent="0.25">
      <c r="A41" s="147"/>
    </row>
    <row r="42" spans="1:9" x14ac:dyDescent="0.25">
      <c r="A42" s="148" t="s">
        <v>116</v>
      </c>
    </row>
    <row r="43" spans="1:9" x14ac:dyDescent="0.25">
      <c r="A43" s="85" t="s">
        <v>154</v>
      </c>
    </row>
    <row r="44" spans="1:9" x14ac:dyDescent="0.25">
      <c r="A44" s="85" t="s">
        <v>12</v>
      </c>
      <c r="H44" s="50"/>
    </row>
    <row r="45" spans="1:9" x14ac:dyDescent="0.25">
      <c r="A45" s="85" t="s">
        <v>117</v>
      </c>
      <c r="H45" s="50" t="s">
        <v>118</v>
      </c>
    </row>
    <row r="46" spans="1:9" x14ac:dyDescent="0.25">
      <c r="A46" s="85" t="s">
        <v>119</v>
      </c>
      <c r="I46" s="51"/>
    </row>
    <row r="47" spans="1:9" x14ac:dyDescent="0.25">
      <c r="A47" s="147"/>
      <c r="H47" s="8">
        <v>1</v>
      </c>
      <c r="I47" s="51" t="s">
        <v>65</v>
      </c>
    </row>
    <row r="48" spans="1:9" x14ac:dyDescent="0.25">
      <c r="A48" s="147"/>
      <c r="H48" s="8">
        <v>2</v>
      </c>
      <c r="I48" s="51" t="s">
        <v>66</v>
      </c>
    </row>
    <row r="49" spans="1:17" x14ac:dyDescent="0.25">
      <c r="A49" s="153" t="s">
        <v>155</v>
      </c>
      <c r="H49" s="8">
        <v>3</v>
      </c>
      <c r="I49" s="51" t="s">
        <v>67</v>
      </c>
    </row>
    <row r="50" spans="1:17" x14ac:dyDescent="0.25">
      <c r="A50" s="149" t="s">
        <v>182</v>
      </c>
      <c r="H50" s="8">
        <v>4</v>
      </c>
      <c r="I50" s="51" t="s">
        <v>68</v>
      </c>
    </row>
    <row r="51" spans="1:17" x14ac:dyDescent="0.25">
      <c r="A51" s="150" t="s">
        <v>158</v>
      </c>
      <c r="H51" s="8">
        <v>5</v>
      </c>
      <c r="I51" s="51" t="s">
        <v>69</v>
      </c>
    </row>
    <row r="52" spans="1:17" x14ac:dyDescent="0.25">
      <c r="A52" s="150" t="s">
        <v>159</v>
      </c>
      <c r="H52" s="8" t="s">
        <v>17</v>
      </c>
      <c r="I52" s="51" t="s">
        <v>120</v>
      </c>
    </row>
    <row r="53" spans="1:17" x14ac:dyDescent="0.25">
      <c r="A53" s="150" t="s">
        <v>162</v>
      </c>
    </row>
    <row r="54" spans="1:17" x14ac:dyDescent="0.25">
      <c r="A54" s="154" t="s">
        <v>160</v>
      </c>
      <c r="H54" s="8" t="s">
        <v>121</v>
      </c>
    </row>
    <row r="55" spans="1:17" x14ac:dyDescent="0.25">
      <c r="A55" s="154"/>
      <c r="H55" s="8">
        <v>1</v>
      </c>
      <c r="I55" s="52"/>
    </row>
    <row r="56" spans="1:17" x14ac:dyDescent="0.25">
      <c r="A56" s="156" t="s">
        <v>156</v>
      </c>
      <c r="B56" s="25"/>
      <c r="C56" s="53"/>
    </row>
    <row r="57" spans="1:17" x14ac:dyDescent="0.25">
      <c r="A57" s="150" t="s">
        <v>173</v>
      </c>
    </row>
    <row r="58" spans="1:17" ht="21" customHeight="1" x14ac:dyDescent="0.25">
      <c r="A58" s="150" t="s">
        <v>176</v>
      </c>
      <c r="F58" s="115" t="s">
        <v>44</v>
      </c>
      <c r="G58" s="263" t="s">
        <v>122</v>
      </c>
      <c r="H58" s="264"/>
      <c r="I58" s="264"/>
      <c r="J58" s="264"/>
      <c r="K58" s="265"/>
      <c r="O58" s="8"/>
      <c r="Q58" s="5"/>
    </row>
    <row r="59" spans="1:17" ht="45" customHeight="1" x14ac:dyDescent="0.25">
      <c r="A59" s="150" t="s">
        <v>172</v>
      </c>
      <c r="F59" s="55">
        <v>1</v>
      </c>
      <c r="G59" s="260" t="s">
        <v>124</v>
      </c>
      <c r="H59" s="261"/>
      <c r="I59" s="261"/>
      <c r="J59" s="261"/>
      <c r="K59" s="262"/>
      <c r="O59" s="8"/>
      <c r="Q59" s="5"/>
    </row>
    <row r="60" spans="1:17" ht="30.75" customHeight="1" x14ac:dyDescent="0.25">
      <c r="A60" s="150" t="s">
        <v>175</v>
      </c>
      <c r="F60" s="55">
        <v>2</v>
      </c>
      <c r="G60" s="260" t="s">
        <v>125</v>
      </c>
      <c r="H60" s="261"/>
      <c r="I60" s="261"/>
      <c r="J60" s="261"/>
      <c r="K60" s="262"/>
    </row>
    <row r="61" spans="1:17" x14ac:dyDescent="0.25">
      <c r="A61" s="150" t="s">
        <v>174</v>
      </c>
      <c r="F61" s="55">
        <v>3</v>
      </c>
      <c r="G61" s="260" t="s">
        <v>126</v>
      </c>
      <c r="H61" s="261"/>
      <c r="I61" s="261"/>
      <c r="J61" s="261"/>
      <c r="K61" s="262"/>
    </row>
    <row r="62" spans="1:17" ht="15" customHeight="1" x14ac:dyDescent="0.25">
      <c r="A62" s="150" t="s">
        <v>161</v>
      </c>
      <c r="F62" s="55">
        <v>4</v>
      </c>
      <c r="G62" s="260" t="s">
        <v>127</v>
      </c>
      <c r="H62" s="261"/>
      <c r="I62" s="261"/>
      <c r="J62" s="261"/>
      <c r="K62" s="262"/>
    </row>
    <row r="63" spans="1:17" ht="46.5" customHeight="1" x14ac:dyDescent="0.25">
      <c r="A63" s="150" t="s">
        <v>160</v>
      </c>
      <c r="F63" s="55">
        <v>5</v>
      </c>
      <c r="G63" s="260" t="s">
        <v>128</v>
      </c>
      <c r="H63" s="261"/>
      <c r="I63" s="261"/>
      <c r="J63" s="261"/>
      <c r="K63" s="262"/>
    </row>
    <row r="64" spans="1:17" ht="31.5" customHeight="1" x14ac:dyDescent="0.25">
      <c r="A64" s="150" t="s">
        <v>17</v>
      </c>
      <c r="F64" s="55" t="s">
        <v>17</v>
      </c>
      <c r="G64" s="260" t="s">
        <v>123</v>
      </c>
      <c r="H64" s="261"/>
      <c r="I64" s="261"/>
      <c r="J64" s="261"/>
      <c r="K64" s="262"/>
    </row>
    <row r="65" spans="1:1" x14ac:dyDescent="0.25">
      <c r="A65" s="155"/>
    </row>
    <row r="66" spans="1:1" x14ac:dyDescent="0.25">
      <c r="A66" s="54"/>
    </row>
    <row r="67" spans="1:1" x14ac:dyDescent="0.25">
      <c r="A67" s="54"/>
    </row>
    <row r="68" spans="1:1" x14ac:dyDescent="0.25">
      <c r="A68" s="54"/>
    </row>
  </sheetData>
  <mergeCells count="9">
    <mergeCell ref="G64:K64"/>
    <mergeCell ref="G63:K63"/>
    <mergeCell ref="G58:K58"/>
    <mergeCell ref="I27:S27"/>
    <mergeCell ref="R5:S5"/>
    <mergeCell ref="G59:K59"/>
    <mergeCell ref="G60:K60"/>
    <mergeCell ref="G61:K61"/>
    <mergeCell ref="G62:K62"/>
  </mergeCells>
  <pageMargins left="0.7" right="0.7" top="0.75" bottom="0.75" header="0.3" footer="0.3"/>
  <pageSetup paperSize="9" orientation="portrait" r:id="rId1"/>
  <headerFooter>
    <oddHeader>&amp;C&amp;"Calibri"&amp;12&amp;KFF0000 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W41"/>
  <sheetViews>
    <sheetView workbookViewId="0">
      <selection activeCell="Q4" sqref="Q4"/>
    </sheetView>
  </sheetViews>
  <sheetFormatPr defaultColWidth="9" defaultRowHeight="15" x14ac:dyDescent="0.25"/>
  <cols>
    <col min="1" max="1" width="24.125" style="12" customWidth="1"/>
    <col min="2" max="2" width="9" style="12"/>
    <col min="3" max="3" width="9" style="12" bestFit="1" customWidth="1"/>
    <col min="4" max="7" width="9" style="12"/>
    <col min="8" max="8" width="10.875" style="12" customWidth="1"/>
    <col min="9" max="10" width="4.375" style="12" customWidth="1"/>
    <col min="11" max="11" width="12.375" style="12" customWidth="1"/>
    <col min="12" max="12" width="4.125" style="12" customWidth="1"/>
    <col min="13" max="13" width="9" style="12"/>
    <col min="14" max="14" width="4.25" style="12" customWidth="1"/>
    <col min="15" max="15" width="12.5" style="12" customWidth="1"/>
    <col min="16" max="17" width="17.125" style="12" customWidth="1"/>
    <col min="18" max="18" width="9" style="38"/>
    <col min="19" max="20" width="2.125" style="38" customWidth="1"/>
    <col min="21" max="21" width="9" style="38"/>
    <col min="22" max="23" width="2.125" style="38" customWidth="1"/>
    <col min="24" max="24" width="9" style="38"/>
    <col min="25" max="26" width="2.125" style="38" customWidth="1"/>
    <col min="27" max="27" width="9" style="38"/>
    <col min="28" max="30" width="2.125" style="38" customWidth="1"/>
    <col min="31" max="31" width="10.375" style="38" customWidth="1"/>
    <col min="32" max="35" width="2.125" style="38" customWidth="1"/>
    <col min="36" max="36" width="9" style="38"/>
    <col min="37" max="45" width="2.125" style="38" customWidth="1"/>
    <col min="46" max="47" width="8.625" style="38" customWidth="1"/>
    <col min="48" max="49" width="32.625" style="5" customWidth="1"/>
    <col min="50" max="16384" width="9" style="5"/>
  </cols>
  <sheetData>
    <row r="1" spans="1:49" ht="18" customHeight="1" x14ac:dyDescent="0.25">
      <c r="A1" s="268" t="s">
        <v>129</v>
      </c>
      <c r="B1" s="268"/>
      <c r="C1" s="268"/>
      <c r="D1" s="268"/>
      <c r="E1" s="268"/>
      <c r="F1" s="268"/>
      <c r="G1" s="268"/>
      <c r="H1" s="268"/>
      <c r="I1" s="268"/>
      <c r="J1" s="268"/>
      <c r="K1" s="268"/>
      <c r="L1" s="268"/>
      <c r="M1" s="268"/>
      <c r="N1" s="268"/>
      <c r="O1" s="268"/>
      <c r="P1" s="268"/>
      <c r="Q1" s="101"/>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row>
    <row r="2" spans="1:49" s="96" customFormat="1" ht="39" customHeight="1" x14ac:dyDescent="0.2">
      <c r="A2" s="269" t="s">
        <v>130</v>
      </c>
      <c r="B2" s="269"/>
      <c r="C2" s="269"/>
      <c r="D2" s="269"/>
      <c r="E2" s="269"/>
      <c r="F2" s="269"/>
      <c r="G2" s="269"/>
      <c r="H2" s="269"/>
      <c r="I2" s="269"/>
      <c r="J2" s="269"/>
      <c r="K2" s="269"/>
      <c r="L2" s="269"/>
      <c r="M2" s="269"/>
      <c r="N2" s="269"/>
      <c r="O2" s="269"/>
      <c r="P2" s="270"/>
      <c r="Q2" s="102"/>
      <c r="R2" s="274" t="s">
        <v>15</v>
      </c>
      <c r="S2" s="274"/>
      <c r="T2" s="274"/>
      <c r="U2" s="274" t="s">
        <v>19</v>
      </c>
      <c r="V2" s="274"/>
      <c r="W2" s="274"/>
      <c r="X2" s="274" t="s">
        <v>20</v>
      </c>
      <c r="Y2" s="274"/>
      <c r="Z2" s="274"/>
      <c r="AA2" s="276" t="s">
        <v>21</v>
      </c>
      <c r="AB2" s="277"/>
      <c r="AC2" s="277"/>
      <c r="AD2" s="278"/>
      <c r="AE2" s="274" t="s">
        <v>131</v>
      </c>
      <c r="AF2" s="274"/>
      <c r="AG2" s="274"/>
      <c r="AH2" s="274"/>
      <c r="AI2" s="274"/>
      <c r="AJ2" s="275" t="str">
        <f>+'BMW Workings'!A16</f>
        <v>Communications and Relationships (15%)</v>
      </c>
      <c r="AK2" s="275"/>
      <c r="AL2" s="275"/>
      <c r="AM2" s="279" t="s">
        <v>132</v>
      </c>
      <c r="AN2" s="280"/>
      <c r="AO2" s="279" t="s">
        <v>133</v>
      </c>
      <c r="AP2" s="280"/>
      <c r="AQ2" s="279" t="s">
        <v>134</v>
      </c>
      <c r="AR2" s="281"/>
      <c r="AS2" s="280"/>
      <c r="AT2" s="271" t="s">
        <v>135</v>
      </c>
      <c r="AU2" s="271" t="s">
        <v>136</v>
      </c>
      <c r="AV2" s="271" t="s">
        <v>137</v>
      </c>
      <c r="AW2" s="272" t="s">
        <v>138</v>
      </c>
    </row>
    <row r="3" spans="1:49" s="100" customFormat="1" ht="54" customHeight="1" x14ac:dyDescent="0.2">
      <c r="A3" s="97" t="s">
        <v>139</v>
      </c>
      <c r="B3" s="97" t="s">
        <v>140</v>
      </c>
      <c r="C3" s="97" t="s">
        <v>141</v>
      </c>
      <c r="D3" s="97" t="s">
        <v>24</v>
      </c>
      <c r="E3" s="97" t="s">
        <v>142</v>
      </c>
      <c r="F3" s="97" t="s">
        <v>25</v>
      </c>
      <c r="G3" s="97" t="s">
        <v>143</v>
      </c>
      <c r="H3" s="97" t="s">
        <v>144</v>
      </c>
      <c r="I3" s="97" t="s">
        <v>145</v>
      </c>
      <c r="J3" s="97" t="s">
        <v>146</v>
      </c>
      <c r="K3" s="97" t="s">
        <v>147</v>
      </c>
      <c r="L3" s="97" t="s">
        <v>148</v>
      </c>
      <c r="M3" s="97" t="s">
        <v>149</v>
      </c>
      <c r="N3" s="97" t="s">
        <v>150</v>
      </c>
      <c r="O3" s="97" t="s">
        <v>9</v>
      </c>
      <c r="P3" s="97" t="s">
        <v>151</v>
      </c>
      <c r="Q3" s="97" t="s">
        <v>152</v>
      </c>
      <c r="R3" s="98" t="s">
        <v>153</v>
      </c>
      <c r="S3" s="98"/>
      <c r="T3" s="98"/>
      <c r="U3" s="99" t="s">
        <v>71</v>
      </c>
      <c r="V3" s="99"/>
      <c r="W3" s="99"/>
      <c r="X3" s="98" t="s">
        <v>153</v>
      </c>
      <c r="Y3" s="98"/>
      <c r="Z3" s="98"/>
      <c r="AA3" s="99" t="s">
        <v>71</v>
      </c>
      <c r="AB3" s="99"/>
      <c r="AC3" s="99"/>
      <c r="AD3" s="99"/>
      <c r="AE3" s="98" t="s">
        <v>71</v>
      </c>
      <c r="AF3" s="98"/>
      <c r="AG3" s="98"/>
      <c r="AH3" s="98"/>
      <c r="AI3" s="98"/>
      <c r="AJ3" s="111" t="s">
        <v>71</v>
      </c>
      <c r="AK3" s="111"/>
      <c r="AL3" s="111"/>
      <c r="AM3" s="112"/>
      <c r="AN3" s="112"/>
      <c r="AO3" s="99"/>
      <c r="AP3" s="99"/>
      <c r="AQ3" s="112"/>
      <c r="AR3" s="112"/>
      <c r="AS3" s="112"/>
      <c r="AT3" s="271"/>
      <c r="AU3" s="271"/>
      <c r="AV3" s="271"/>
      <c r="AW3" s="273"/>
    </row>
    <row r="4" spans="1:49" s="94" customFormat="1" ht="54.75" customHeight="1" x14ac:dyDescent="0.25">
      <c r="A4" s="89">
        <f>'Contract Info and Criteria'!B7</f>
        <v>0</v>
      </c>
      <c r="B4" s="89">
        <f>'Contract Info and Criteria'!B9</f>
        <v>0</v>
      </c>
      <c r="C4" s="152">
        <f>'Contract Info and Criteria'!B29</f>
        <v>0</v>
      </c>
      <c r="D4" s="89">
        <f>'Contract Info and Criteria'!B11</f>
        <v>0</v>
      </c>
      <c r="E4" s="89">
        <f>'Contract Info and Criteria'!B13</f>
        <v>0</v>
      </c>
      <c r="F4" s="89">
        <f>'Contract Info and Criteria'!B15</f>
        <v>0</v>
      </c>
      <c r="G4" s="89">
        <f>'Contract Info and Criteria'!B17</f>
        <v>0</v>
      </c>
      <c r="H4" s="90">
        <f>'Contract Info and Criteria'!B19</f>
        <v>45839</v>
      </c>
      <c r="I4" s="90"/>
      <c r="J4" s="90"/>
      <c r="K4" s="89">
        <f>'Contract Info and Criteria'!B23</f>
        <v>0</v>
      </c>
      <c r="L4" s="89"/>
      <c r="M4" s="89">
        <f>'Contract Info and Criteria'!B9</f>
        <v>0</v>
      </c>
      <c r="N4" s="89"/>
      <c r="O4" s="89" t="str">
        <f>'Contract Info and Criteria'!B33</f>
        <v>Routine Maintenance &amp; Breakdown Repairs</v>
      </c>
      <c r="P4" s="89" t="str">
        <f>'Contract Info and Criteria'!B35</f>
        <v>Annual Assessment</v>
      </c>
      <c r="Q4" s="89" t="s">
        <v>183</v>
      </c>
      <c r="R4" s="91" t="str">
        <f>'BMW Workings'!J6</f>
        <v>Good</v>
      </c>
      <c r="S4" s="92"/>
      <c r="T4" s="93"/>
      <c r="U4" s="110" t="str">
        <f>'BMW Workings'!J8</f>
        <v>Good</v>
      </c>
      <c r="V4" s="92"/>
      <c r="W4" s="93"/>
      <c r="X4" s="91" t="str">
        <f>'BMW Workings'!J10</f>
        <v>Good</v>
      </c>
      <c r="Y4" s="92"/>
      <c r="Z4" s="93"/>
      <c r="AA4" s="91" t="str">
        <f>'BMW Workings'!J12</f>
        <v>Good</v>
      </c>
      <c r="AB4" s="92"/>
      <c r="AC4" s="93"/>
      <c r="AD4" s="93"/>
      <c r="AE4" s="93" t="str">
        <f>'BMW Workings'!J14</f>
        <v>Good</v>
      </c>
      <c r="AF4" s="93"/>
      <c r="AG4" s="93"/>
      <c r="AH4" s="93"/>
      <c r="AI4" s="93"/>
      <c r="AJ4" s="91" t="str">
        <f>'BMW Workings'!J16</f>
        <v>Good</v>
      </c>
      <c r="AK4" s="92"/>
      <c r="AL4" s="93"/>
      <c r="AM4" s="93"/>
      <c r="AN4" s="93"/>
      <c r="AO4" s="93"/>
      <c r="AP4" s="93"/>
      <c r="AQ4" s="93"/>
      <c r="AR4" s="93"/>
      <c r="AS4" s="93"/>
      <c r="AT4" s="93">
        <f>'BMW Workings'!S19</f>
        <v>0.6</v>
      </c>
      <c r="AU4" s="93" t="str">
        <f>'BMW Workings'!R19</f>
        <v>Good</v>
      </c>
      <c r="AV4" s="87" t="str">
        <f>CONCATENATE('Summary and Additional Comments'!A60,"          ///          ",'Summary and Additional Comments'!A66)</f>
        <v xml:space="preserve">          ///          </v>
      </c>
      <c r="AW4" s="87">
        <f>'Summary and Additional Comments'!A74</f>
        <v>0</v>
      </c>
    </row>
    <row r="5" spans="1:49" x14ac:dyDescent="0.25">
      <c r="A5" s="95"/>
      <c r="B5" s="95"/>
      <c r="C5" s="95"/>
      <c r="D5" s="95"/>
      <c r="E5" s="95"/>
      <c r="F5" s="95"/>
      <c r="G5" s="95"/>
      <c r="H5" s="95"/>
      <c r="I5" s="95"/>
      <c r="J5" s="95"/>
      <c r="K5" s="95"/>
      <c r="L5" s="95"/>
      <c r="M5" s="95"/>
      <c r="N5" s="95"/>
      <c r="O5" s="95"/>
      <c r="P5" s="95"/>
      <c r="Q5" s="95"/>
      <c r="R5" s="88"/>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row>
    <row r="6" spans="1:49" x14ac:dyDescent="0.25">
      <c r="A6" s="95"/>
      <c r="B6" s="95"/>
      <c r="C6" s="95"/>
      <c r="D6" s="95"/>
      <c r="E6" s="95"/>
      <c r="F6" s="95"/>
      <c r="G6" s="95"/>
      <c r="H6" s="95"/>
      <c r="I6" s="95"/>
      <c r="J6" s="95"/>
      <c r="K6" s="95"/>
      <c r="L6" s="95"/>
      <c r="M6" s="95"/>
      <c r="N6" s="95"/>
      <c r="O6" s="95"/>
      <c r="P6" s="95"/>
      <c r="Q6" s="95"/>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row>
    <row r="7" spans="1:49" x14ac:dyDescent="0.25">
      <c r="A7" s="95"/>
      <c r="B7" s="95"/>
      <c r="C7" s="95"/>
      <c r="D7" s="95"/>
      <c r="E7" s="95"/>
      <c r="F7" s="95"/>
      <c r="G7" s="95"/>
      <c r="H7" s="95"/>
      <c r="I7" s="95"/>
      <c r="J7" s="95"/>
      <c r="K7" s="95"/>
      <c r="L7" s="95"/>
      <c r="M7" s="95"/>
      <c r="N7" s="95"/>
      <c r="O7" s="95"/>
      <c r="P7" s="95"/>
      <c r="Q7" s="95"/>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88"/>
      <c r="AS7" s="88"/>
      <c r="AT7" s="88"/>
      <c r="AU7" s="88"/>
    </row>
    <row r="8" spans="1:49" x14ac:dyDescent="0.25">
      <c r="A8" s="95"/>
      <c r="B8" s="95"/>
      <c r="C8" s="95"/>
      <c r="D8" s="95"/>
      <c r="E8" s="95"/>
      <c r="F8" s="95"/>
      <c r="G8" s="95"/>
      <c r="H8" s="95"/>
      <c r="I8" s="95"/>
      <c r="J8" s="95"/>
      <c r="K8" s="95"/>
      <c r="L8" s="95"/>
      <c r="M8" s="95"/>
      <c r="N8" s="95"/>
      <c r="O8" s="95"/>
      <c r="P8" s="95"/>
      <c r="Q8" s="95"/>
      <c r="R8" s="88"/>
      <c r="S8" s="88"/>
      <c r="T8" s="88"/>
      <c r="U8" s="88"/>
      <c r="V8" s="88"/>
      <c r="W8" s="88"/>
      <c r="X8" s="88"/>
      <c r="Y8" s="88"/>
      <c r="Z8" s="88"/>
      <c r="AA8" s="88"/>
      <c r="AB8" s="88"/>
      <c r="AC8" s="88"/>
      <c r="AD8" s="88"/>
      <c r="AE8" s="88"/>
      <c r="AF8" s="88"/>
      <c r="AG8" s="88"/>
      <c r="AH8" s="88"/>
      <c r="AI8" s="88"/>
      <c r="AJ8" s="88"/>
      <c r="AK8" s="88"/>
      <c r="AL8" s="88"/>
      <c r="AM8" s="88"/>
      <c r="AN8" s="88"/>
      <c r="AO8" s="88"/>
      <c r="AP8" s="88"/>
      <c r="AQ8" s="88"/>
      <c r="AR8" s="88"/>
      <c r="AS8" s="88"/>
      <c r="AT8" s="88"/>
      <c r="AU8" s="88"/>
    </row>
    <row r="9" spans="1:49" x14ac:dyDescent="0.25">
      <c r="A9" s="95"/>
      <c r="B9" s="95"/>
      <c r="C9" s="95"/>
      <c r="D9" s="95"/>
      <c r="E9" s="95"/>
      <c r="F9" s="95"/>
      <c r="G9" s="95"/>
      <c r="H9" s="95"/>
      <c r="I9" s="95"/>
      <c r="J9" s="95"/>
      <c r="K9" s="95"/>
      <c r="L9" s="95"/>
      <c r="M9" s="95"/>
      <c r="N9" s="95"/>
      <c r="O9" s="95"/>
      <c r="P9" s="95"/>
      <c r="Q9" s="95"/>
      <c r="R9" s="88"/>
      <c r="S9" s="88"/>
      <c r="T9" s="88"/>
      <c r="U9" s="88"/>
      <c r="V9" s="88"/>
      <c r="W9" s="88"/>
      <c r="X9" s="88"/>
      <c r="Y9" s="88"/>
      <c r="Z9" s="88"/>
      <c r="AA9" s="88"/>
      <c r="AB9" s="88"/>
      <c r="AC9" s="88"/>
      <c r="AD9" s="88"/>
      <c r="AE9" s="88"/>
      <c r="AF9" s="88"/>
      <c r="AG9" s="88"/>
      <c r="AH9" s="88"/>
      <c r="AI9" s="88"/>
      <c r="AJ9" s="88"/>
      <c r="AK9" s="88"/>
      <c r="AL9" s="88"/>
      <c r="AM9" s="88"/>
      <c r="AN9" s="88"/>
      <c r="AO9" s="88"/>
      <c r="AP9" s="88"/>
      <c r="AQ9" s="88"/>
      <c r="AR9" s="88"/>
      <c r="AS9" s="88"/>
      <c r="AT9" s="88"/>
      <c r="AU9" s="88"/>
    </row>
    <row r="10" spans="1:49" x14ac:dyDescent="0.25">
      <c r="A10" s="95"/>
      <c r="B10" s="95"/>
      <c r="C10" s="95"/>
      <c r="D10" s="95"/>
      <c r="E10" s="95"/>
      <c r="F10" s="95"/>
      <c r="G10" s="95"/>
      <c r="H10" s="95"/>
      <c r="I10" s="95"/>
      <c r="J10" s="95"/>
      <c r="K10" s="95"/>
      <c r="L10" s="95"/>
      <c r="M10" s="95"/>
      <c r="N10" s="95"/>
      <c r="O10" s="95"/>
      <c r="P10" s="95"/>
      <c r="Q10" s="95"/>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row>
    <row r="11" spans="1:49" x14ac:dyDescent="0.25">
      <c r="A11" s="95"/>
      <c r="B11" s="95"/>
      <c r="C11" s="95"/>
      <c r="D11" s="95"/>
      <c r="E11" s="95"/>
      <c r="F11" s="95"/>
      <c r="G11" s="95"/>
      <c r="H11" s="95"/>
      <c r="I11" s="95"/>
      <c r="J11" s="95"/>
      <c r="K11" s="95"/>
      <c r="L11" s="95"/>
      <c r="M11" s="95"/>
      <c r="N11" s="95"/>
      <c r="O11" s="95"/>
      <c r="P11" s="95"/>
      <c r="Q11" s="95"/>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row>
    <row r="12" spans="1:49" x14ac:dyDescent="0.25">
      <c r="A12" s="95"/>
      <c r="B12" s="95"/>
      <c r="C12" s="95"/>
      <c r="D12" s="95"/>
      <c r="E12" s="95"/>
      <c r="F12" s="95"/>
      <c r="G12" s="95"/>
      <c r="H12" s="95"/>
      <c r="I12" s="95"/>
      <c r="J12" s="95"/>
      <c r="K12" s="95"/>
      <c r="L12" s="95"/>
      <c r="M12" s="95"/>
      <c r="N12" s="95"/>
      <c r="O12" s="95"/>
      <c r="P12" s="95"/>
      <c r="Q12" s="95"/>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88"/>
      <c r="AQ12" s="88"/>
      <c r="AR12" s="88"/>
      <c r="AS12" s="88"/>
      <c r="AT12" s="88"/>
      <c r="AU12" s="88"/>
    </row>
    <row r="13" spans="1:49" x14ac:dyDescent="0.25">
      <c r="A13" s="95"/>
      <c r="B13" s="95"/>
      <c r="C13" s="95"/>
      <c r="D13" s="95"/>
      <c r="E13" s="95"/>
      <c r="F13" s="95"/>
      <c r="G13" s="95"/>
      <c r="H13" s="95"/>
      <c r="I13" s="95"/>
      <c r="J13" s="95"/>
      <c r="K13" s="95"/>
      <c r="L13" s="95"/>
      <c r="M13" s="95"/>
      <c r="N13" s="95"/>
      <c r="O13" s="95"/>
      <c r="P13" s="95"/>
      <c r="Q13" s="95"/>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88"/>
      <c r="AS13" s="88"/>
      <c r="AT13" s="88"/>
      <c r="AU13" s="88"/>
    </row>
    <row r="14" spans="1:49" x14ac:dyDescent="0.25">
      <c r="A14" s="95"/>
      <c r="B14" s="95"/>
      <c r="C14" s="95"/>
      <c r="D14" s="95"/>
      <c r="E14" s="95"/>
      <c r="F14" s="95"/>
      <c r="G14" s="95"/>
      <c r="H14" s="95"/>
      <c r="I14" s="95"/>
      <c r="J14" s="95"/>
      <c r="K14" s="95"/>
      <c r="L14" s="95"/>
      <c r="M14" s="95"/>
      <c r="N14" s="95"/>
      <c r="O14" s="95"/>
      <c r="P14" s="95"/>
      <c r="Q14" s="95"/>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8"/>
      <c r="AQ14" s="88"/>
      <c r="AR14" s="88"/>
      <c r="AS14" s="88"/>
      <c r="AT14" s="88"/>
      <c r="AU14" s="88"/>
    </row>
    <row r="15" spans="1:49" x14ac:dyDescent="0.25">
      <c r="A15" s="95"/>
      <c r="B15" s="95"/>
      <c r="C15" s="95"/>
      <c r="D15" s="95"/>
      <c r="E15" s="95"/>
      <c r="F15" s="95"/>
      <c r="G15" s="95"/>
      <c r="H15" s="95"/>
      <c r="I15" s="95"/>
      <c r="J15" s="95"/>
      <c r="K15" s="95"/>
      <c r="L15" s="95"/>
      <c r="M15" s="95"/>
      <c r="N15" s="95"/>
      <c r="O15" s="95"/>
      <c r="P15" s="95"/>
      <c r="Q15" s="95"/>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88"/>
      <c r="AR15" s="88"/>
      <c r="AS15" s="88"/>
      <c r="AT15" s="88"/>
      <c r="AU15" s="88"/>
    </row>
    <row r="16" spans="1:49" x14ac:dyDescent="0.25">
      <c r="A16" s="95"/>
      <c r="B16" s="95"/>
      <c r="C16" s="95"/>
      <c r="D16" s="95"/>
      <c r="E16" s="95"/>
      <c r="F16" s="95"/>
      <c r="G16" s="95"/>
      <c r="H16" s="95"/>
      <c r="I16" s="95"/>
      <c r="J16" s="95"/>
      <c r="K16" s="95"/>
      <c r="L16" s="95"/>
      <c r="M16" s="95"/>
      <c r="N16" s="95"/>
      <c r="O16" s="95"/>
      <c r="P16" s="95"/>
      <c r="Q16" s="95"/>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row>
    <row r="17" spans="1:47" x14ac:dyDescent="0.25">
      <c r="A17" s="95"/>
      <c r="B17" s="95"/>
      <c r="C17" s="95"/>
      <c r="D17" s="95"/>
      <c r="E17" s="95"/>
      <c r="F17" s="95"/>
      <c r="G17" s="95"/>
      <c r="H17" s="95"/>
      <c r="I17" s="95"/>
      <c r="J17" s="95"/>
      <c r="K17" s="95"/>
      <c r="L17" s="95"/>
      <c r="M17" s="95"/>
      <c r="N17" s="95"/>
      <c r="O17" s="95"/>
      <c r="P17" s="95"/>
      <c r="Q17" s="95"/>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88"/>
      <c r="AR17" s="88"/>
      <c r="AS17" s="88"/>
      <c r="AT17" s="88"/>
      <c r="AU17" s="88"/>
    </row>
    <row r="18" spans="1:47" x14ac:dyDescent="0.25">
      <c r="A18" s="95"/>
      <c r="B18" s="95"/>
      <c r="C18" s="95"/>
      <c r="D18" s="95"/>
      <c r="E18" s="95"/>
      <c r="F18" s="95"/>
      <c r="G18" s="95"/>
      <c r="H18" s="95"/>
      <c r="I18" s="95"/>
      <c r="J18" s="95"/>
      <c r="K18" s="95"/>
      <c r="L18" s="95"/>
      <c r="M18" s="95"/>
      <c r="N18" s="95"/>
      <c r="O18" s="95"/>
      <c r="P18" s="95"/>
      <c r="Q18" s="95"/>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row>
    <row r="19" spans="1:47" x14ac:dyDescent="0.25">
      <c r="A19" s="95"/>
      <c r="B19" s="95"/>
      <c r="C19" s="95"/>
      <c r="D19" s="95"/>
      <c r="E19" s="95"/>
      <c r="F19" s="95"/>
      <c r="G19" s="95"/>
      <c r="H19" s="95"/>
      <c r="I19" s="95"/>
      <c r="J19" s="95"/>
      <c r="K19" s="95"/>
      <c r="L19" s="95"/>
      <c r="M19" s="95"/>
      <c r="N19" s="95"/>
      <c r="O19" s="95"/>
      <c r="P19" s="95"/>
      <c r="Q19" s="95"/>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88"/>
      <c r="AR19" s="88"/>
      <c r="AS19" s="88"/>
      <c r="AT19" s="88"/>
      <c r="AU19" s="88"/>
    </row>
    <row r="20" spans="1:47" x14ac:dyDescent="0.25">
      <c r="A20" s="95"/>
      <c r="B20" s="95"/>
      <c r="C20" s="95"/>
      <c r="D20" s="95"/>
      <c r="E20" s="95"/>
      <c r="F20" s="95"/>
      <c r="G20" s="95"/>
      <c r="H20" s="95"/>
      <c r="I20" s="95"/>
      <c r="J20" s="95"/>
      <c r="K20" s="95"/>
      <c r="L20" s="95"/>
      <c r="M20" s="95"/>
      <c r="N20" s="95"/>
      <c r="O20" s="95"/>
      <c r="P20" s="95"/>
      <c r="Q20" s="95"/>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row>
    <row r="21" spans="1:47" x14ac:dyDescent="0.25">
      <c r="A21" s="95"/>
      <c r="B21" s="95"/>
      <c r="C21" s="95"/>
      <c r="D21" s="95"/>
      <c r="E21" s="95"/>
      <c r="F21" s="95"/>
      <c r="G21" s="95"/>
      <c r="H21" s="95"/>
      <c r="I21" s="95"/>
      <c r="J21" s="95"/>
      <c r="K21" s="95"/>
      <c r="L21" s="95"/>
      <c r="M21" s="95"/>
      <c r="N21" s="95"/>
      <c r="O21" s="95"/>
      <c r="P21" s="95"/>
      <c r="Q21" s="95"/>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88"/>
      <c r="AT21" s="88"/>
      <c r="AU21" s="88"/>
    </row>
    <row r="22" spans="1:47" x14ac:dyDescent="0.25">
      <c r="A22" s="95"/>
      <c r="B22" s="95"/>
      <c r="C22" s="95"/>
      <c r="D22" s="95"/>
      <c r="E22" s="95"/>
      <c r="F22" s="95"/>
      <c r="G22" s="95"/>
      <c r="H22" s="95"/>
      <c r="I22" s="95"/>
      <c r="J22" s="95"/>
      <c r="K22" s="95"/>
      <c r="L22" s="95"/>
      <c r="M22" s="95"/>
      <c r="N22" s="95"/>
      <c r="O22" s="95"/>
      <c r="P22" s="95"/>
      <c r="Q22" s="95"/>
      <c r="R22" s="88"/>
      <c r="S22" s="88"/>
      <c r="T22" s="88"/>
      <c r="U22" s="88"/>
      <c r="V22" s="88"/>
      <c r="W22" s="88"/>
      <c r="X22" s="88"/>
      <c r="Y22" s="88"/>
      <c r="Z22" s="88"/>
      <c r="AA22" s="88"/>
      <c r="AB22" s="88"/>
      <c r="AC22" s="88"/>
      <c r="AD22" s="88"/>
      <c r="AE22" s="88"/>
      <c r="AF22" s="88"/>
      <c r="AG22" s="88"/>
      <c r="AH22" s="88"/>
      <c r="AI22" s="88"/>
      <c r="AJ22" s="88"/>
      <c r="AK22" s="88"/>
      <c r="AL22" s="88"/>
      <c r="AM22" s="88"/>
      <c r="AN22" s="88"/>
      <c r="AO22" s="88"/>
      <c r="AP22" s="88"/>
      <c r="AQ22" s="88"/>
      <c r="AR22" s="88"/>
      <c r="AS22" s="88"/>
      <c r="AT22" s="88"/>
      <c r="AU22" s="88"/>
    </row>
    <row r="23" spans="1:47" x14ac:dyDescent="0.25">
      <c r="A23" s="95"/>
      <c r="B23" s="95"/>
      <c r="C23" s="95"/>
      <c r="D23" s="95"/>
      <c r="E23" s="95"/>
      <c r="F23" s="95"/>
      <c r="G23" s="95"/>
      <c r="H23" s="95"/>
      <c r="I23" s="95"/>
      <c r="J23" s="95"/>
      <c r="K23" s="95"/>
      <c r="L23" s="95"/>
      <c r="M23" s="95"/>
      <c r="N23" s="95"/>
      <c r="O23" s="95"/>
      <c r="P23" s="95"/>
      <c r="Q23" s="95"/>
      <c r="R23" s="88"/>
      <c r="S23" s="88"/>
      <c r="T23" s="88"/>
      <c r="U23" s="88"/>
      <c r="V23" s="88"/>
      <c r="W23" s="88"/>
      <c r="X23" s="88"/>
      <c r="Y23" s="88"/>
      <c r="Z23" s="88"/>
      <c r="AA23" s="88"/>
      <c r="AB23" s="88"/>
      <c r="AC23" s="88"/>
      <c r="AD23" s="88"/>
      <c r="AE23" s="88"/>
      <c r="AF23" s="88"/>
      <c r="AG23" s="88"/>
      <c r="AH23" s="88"/>
      <c r="AI23" s="88"/>
      <c r="AJ23" s="88"/>
      <c r="AK23" s="88"/>
      <c r="AL23" s="88"/>
      <c r="AM23" s="88"/>
      <c r="AN23" s="88"/>
      <c r="AO23" s="88"/>
      <c r="AP23" s="88"/>
      <c r="AQ23" s="88"/>
      <c r="AR23" s="88"/>
      <c r="AS23" s="88"/>
      <c r="AT23" s="88"/>
      <c r="AU23" s="88"/>
    </row>
    <row r="24" spans="1:47" x14ac:dyDescent="0.25">
      <c r="A24" s="95"/>
      <c r="B24" s="95"/>
      <c r="C24" s="95"/>
      <c r="D24" s="95"/>
      <c r="E24" s="95"/>
      <c r="F24" s="95"/>
      <c r="G24" s="95"/>
      <c r="H24" s="95"/>
      <c r="I24" s="95"/>
      <c r="J24" s="95"/>
      <c r="K24" s="95"/>
      <c r="L24" s="95"/>
      <c r="M24" s="95"/>
      <c r="N24" s="95"/>
      <c r="O24" s="95"/>
      <c r="P24" s="95"/>
      <c r="Q24" s="95"/>
      <c r="R24" s="88"/>
      <c r="S24" s="88"/>
      <c r="T24" s="88"/>
      <c r="U24" s="88"/>
      <c r="V24" s="88"/>
      <c r="W24" s="88"/>
      <c r="X24" s="88"/>
      <c r="Y24" s="88"/>
      <c r="Z24" s="88"/>
      <c r="AA24" s="88"/>
      <c r="AB24" s="88"/>
      <c r="AC24" s="88"/>
      <c r="AD24" s="88"/>
      <c r="AE24" s="88"/>
      <c r="AF24" s="88"/>
      <c r="AG24" s="88"/>
      <c r="AH24" s="88"/>
      <c r="AI24" s="88"/>
      <c r="AJ24" s="88"/>
      <c r="AK24" s="88"/>
      <c r="AL24" s="88"/>
      <c r="AM24" s="88"/>
      <c r="AN24" s="88"/>
      <c r="AO24" s="88"/>
      <c r="AP24" s="88"/>
      <c r="AQ24" s="88"/>
      <c r="AR24" s="88"/>
      <c r="AS24" s="88"/>
      <c r="AT24" s="88"/>
      <c r="AU24" s="88"/>
    </row>
    <row r="25" spans="1:47" x14ac:dyDescent="0.25">
      <c r="A25" s="95"/>
      <c r="B25" s="95"/>
      <c r="C25" s="95"/>
      <c r="D25" s="95"/>
      <c r="E25" s="95"/>
      <c r="F25" s="95"/>
      <c r="G25" s="95"/>
      <c r="H25" s="95"/>
      <c r="I25" s="95"/>
      <c r="J25" s="95"/>
      <c r="K25" s="95"/>
      <c r="L25" s="95"/>
      <c r="M25" s="95"/>
      <c r="N25" s="95"/>
      <c r="O25" s="95"/>
      <c r="P25" s="95"/>
      <c r="Q25" s="95"/>
      <c r="R25" s="88"/>
      <c r="S25" s="88"/>
      <c r="T25" s="88"/>
      <c r="U25" s="88"/>
      <c r="V25" s="88"/>
      <c r="W25" s="88"/>
      <c r="X25" s="88"/>
      <c r="Y25" s="88"/>
      <c r="Z25" s="88"/>
      <c r="AA25" s="88"/>
      <c r="AB25" s="88"/>
      <c r="AC25" s="88"/>
      <c r="AD25" s="88"/>
      <c r="AE25" s="88"/>
      <c r="AF25" s="88"/>
      <c r="AG25" s="88"/>
      <c r="AH25" s="88"/>
      <c r="AI25" s="88"/>
      <c r="AJ25" s="88"/>
      <c r="AK25" s="88"/>
      <c r="AL25" s="88"/>
      <c r="AM25" s="88"/>
      <c r="AN25" s="88"/>
      <c r="AO25" s="88"/>
      <c r="AP25" s="88"/>
      <c r="AQ25" s="88"/>
      <c r="AR25" s="88"/>
      <c r="AS25" s="88"/>
      <c r="AT25" s="88"/>
      <c r="AU25" s="88"/>
    </row>
    <row r="26" spans="1:47" x14ac:dyDescent="0.25">
      <c r="A26" s="95"/>
      <c r="B26" s="95"/>
      <c r="C26" s="95"/>
      <c r="D26" s="95"/>
      <c r="E26" s="95"/>
      <c r="F26" s="95"/>
      <c r="G26" s="95"/>
      <c r="H26" s="95"/>
      <c r="I26" s="95"/>
      <c r="J26" s="95"/>
      <c r="K26" s="95"/>
      <c r="L26" s="95"/>
      <c r="M26" s="95"/>
      <c r="N26" s="95"/>
      <c r="O26" s="95"/>
      <c r="P26" s="95"/>
      <c r="Q26" s="95"/>
      <c r="R26" s="88"/>
      <c r="S26" s="88"/>
      <c r="T26" s="88"/>
      <c r="U26" s="88"/>
      <c r="V26" s="88"/>
      <c r="W26" s="88"/>
      <c r="X26" s="88"/>
      <c r="Y26" s="88"/>
      <c r="Z26" s="88"/>
      <c r="AA26" s="88"/>
      <c r="AB26" s="88"/>
      <c r="AC26" s="88"/>
      <c r="AD26" s="88"/>
      <c r="AE26" s="88"/>
      <c r="AF26" s="88"/>
      <c r="AG26" s="88"/>
      <c r="AH26" s="88"/>
      <c r="AI26" s="88"/>
      <c r="AJ26" s="88"/>
      <c r="AK26" s="88"/>
      <c r="AL26" s="88"/>
      <c r="AM26" s="88"/>
      <c r="AN26" s="88"/>
      <c r="AO26" s="88"/>
      <c r="AP26" s="88"/>
      <c r="AQ26" s="88"/>
      <c r="AR26" s="88"/>
      <c r="AS26" s="88"/>
      <c r="AT26" s="88"/>
      <c r="AU26" s="88"/>
    </row>
    <row r="27" spans="1:47" x14ac:dyDescent="0.25">
      <c r="A27" s="95"/>
      <c r="B27" s="95"/>
      <c r="C27" s="95"/>
      <c r="D27" s="95"/>
      <c r="E27" s="95"/>
      <c r="F27" s="95"/>
      <c r="G27" s="95"/>
      <c r="H27" s="95"/>
      <c r="I27" s="95"/>
      <c r="J27" s="95"/>
      <c r="K27" s="95"/>
      <c r="L27" s="95"/>
      <c r="M27" s="95"/>
      <c r="N27" s="95"/>
      <c r="O27" s="95"/>
      <c r="P27" s="95"/>
      <c r="Q27" s="95"/>
      <c r="R27" s="88"/>
      <c r="S27" s="88"/>
      <c r="T27" s="88"/>
      <c r="U27" s="88"/>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row>
    <row r="28" spans="1:47" x14ac:dyDescent="0.25">
      <c r="A28" s="95"/>
      <c r="B28" s="95"/>
      <c r="C28" s="95"/>
      <c r="D28" s="95"/>
      <c r="E28" s="95"/>
      <c r="F28" s="95"/>
      <c r="G28" s="95"/>
      <c r="H28" s="95"/>
      <c r="I28" s="95"/>
      <c r="J28" s="95"/>
      <c r="K28" s="95"/>
      <c r="L28" s="95"/>
      <c r="M28" s="95"/>
      <c r="N28" s="95"/>
      <c r="O28" s="95"/>
      <c r="P28" s="95"/>
      <c r="Q28" s="95"/>
      <c r="R28" s="88"/>
      <c r="S28" s="88"/>
      <c r="T28" s="88"/>
      <c r="U28" s="88"/>
      <c r="V28" s="88"/>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row>
    <row r="29" spans="1:47" x14ac:dyDescent="0.25">
      <c r="A29" s="95"/>
      <c r="B29" s="95"/>
      <c r="C29" s="95"/>
      <c r="D29" s="95"/>
      <c r="E29" s="95"/>
      <c r="F29" s="95"/>
      <c r="G29" s="95"/>
      <c r="H29" s="95"/>
      <c r="I29" s="95"/>
      <c r="J29" s="95"/>
      <c r="K29" s="95"/>
      <c r="L29" s="95"/>
      <c r="M29" s="95"/>
      <c r="N29" s="95"/>
      <c r="O29" s="95"/>
      <c r="P29" s="95"/>
      <c r="Q29" s="95"/>
      <c r="R29" s="88"/>
      <c r="S29" s="88"/>
      <c r="T29" s="88"/>
      <c r="U29" s="88"/>
      <c r="V29" s="88"/>
      <c r="W29" s="88"/>
      <c r="X29" s="88"/>
      <c r="Y29" s="88"/>
      <c r="Z29" s="88"/>
      <c r="AA29" s="88"/>
      <c r="AB29" s="88"/>
      <c r="AC29" s="88"/>
      <c r="AD29" s="88"/>
      <c r="AE29" s="88"/>
      <c r="AF29" s="88"/>
      <c r="AG29" s="88"/>
      <c r="AH29" s="88"/>
      <c r="AI29" s="88"/>
      <c r="AJ29" s="88"/>
      <c r="AK29" s="88"/>
      <c r="AL29" s="88"/>
      <c r="AM29" s="88"/>
      <c r="AN29" s="88"/>
      <c r="AO29" s="88"/>
      <c r="AP29" s="88"/>
      <c r="AQ29" s="88"/>
      <c r="AR29" s="88"/>
      <c r="AS29" s="88"/>
      <c r="AT29" s="88"/>
      <c r="AU29" s="88"/>
    </row>
    <row r="30" spans="1:47" x14ac:dyDescent="0.25">
      <c r="A30" s="95"/>
      <c r="B30" s="95"/>
      <c r="C30" s="95"/>
      <c r="D30" s="95"/>
      <c r="E30" s="95"/>
      <c r="F30" s="95"/>
      <c r="G30" s="95"/>
      <c r="H30" s="95"/>
      <c r="I30" s="95"/>
      <c r="J30" s="95"/>
      <c r="K30" s="95"/>
      <c r="L30" s="95"/>
      <c r="M30" s="95"/>
      <c r="N30" s="95"/>
      <c r="O30" s="95"/>
      <c r="P30" s="95"/>
      <c r="Q30" s="95"/>
      <c r="R30" s="88"/>
      <c r="S30" s="88"/>
      <c r="T30" s="88"/>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8"/>
      <c r="AT30" s="88"/>
      <c r="AU30" s="88"/>
    </row>
    <row r="31" spans="1:47" x14ac:dyDescent="0.25">
      <c r="A31" s="95"/>
      <c r="B31" s="95"/>
      <c r="C31" s="95"/>
      <c r="D31" s="95"/>
      <c r="E31" s="95"/>
      <c r="F31" s="95"/>
      <c r="G31" s="95"/>
      <c r="H31" s="95"/>
      <c r="I31" s="95"/>
      <c r="J31" s="95"/>
      <c r="K31" s="95"/>
      <c r="L31" s="95"/>
      <c r="M31" s="95"/>
      <c r="N31" s="95"/>
      <c r="O31" s="95"/>
      <c r="P31" s="95"/>
      <c r="Q31" s="95"/>
      <c r="R31" s="88"/>
      <c r="S31" s="88"/>
      <c r="T31" s="88"/>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8"/>
      <c r="AT31" s="88"/>
      <c r="AU31" s="88"/>
    </row>
    <row r="32" spans="1:47" x14ac:dyDescent="0.25">
      <c r="A32" s="95"/>
      <c r="B32" s="95"/>
      <c r="C32" s="95"/>
      <c r="D32" s="95"/>
      <c r="E32" s="95"/>
      <c r="F32" s="95"/>
      <c r="G32" s="95"/>
      <c r="H32" s="95"/>
      <c r="I32" s="95"/>
      <c r="J32" s="95"/>
      <c r="K32" s="95"/>
      <c r="L32" s="95"/>
      <c r="M32" s="95"/>
      <c r="N32" s="95"/>
      <c r="O32" s="95"/>
      <c r="P32" s="95"/>
      <c r="Q32" s="95"/>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row>
    <row r="33" spans="1:47" x14ac:dyDescent="0.25">
      <c r="A33" s="95"/>
      <c r="B33" s="95"/>
      <c r="C33" s="95"/>
      <c r="D33" s="95"/>
      <c r="E33" s="95"/>
      <c r="F33" s="95"/>
      <c r="G33" s="95"/>
      <c r="H33" s="95"/>
      <c r="I33" s="95"/>
      <c r="J33" s="95"/>
      <c r="K33" s="95"/>
      <c r="L33" s="95"/>
      <c r="M33" s="95"/>
      <c r="N33" s="95"/>
      <c r="O33" s="95"/>
      <c r="P33" s="95"/>
      <c r="Q33" s="95"/>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row>
    <row r="34" spans="1:47" x14ac:dyDescent="0.25">
      <c r="A34" s="95"/>
      <c r="B34" s="95"/>
      <c r="C34" s="95"/>
      <c r="D34" s="95"/>
      <c r="E34" s="95"/>
      <c r="F34" s="95"/>
      <c r="G34" s="95"/>
      <c r="H34" s="95"/>
      <c r="I34" s="95"/>
      <c r="J34" s="95"/>
      <c r="K34" s="95"/>
      <c r="L34" s="95"/>
      <c r="M34" s="95"/>
      <c r="N34" s="95"/>
      <c r="O34" s="95"/>
      <c r="P34" s="95"/>
      <c r="Q34" s="95"/>
      <c r="R34" s="88"/>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row>
    <row r="35" spans="1:47" x14ac:dyDescent="0.25">
      <c r="A35" s="95"/>
      <c r="B35" s="95"/>
      <c r="C35" s="95"/>
      <c r="D35" s="95"/>
      <c r="E35" s="95"/>
      <c r="F35" s="95"/>
      <c r="G35" s="95"/>
      <c r="H35" s="95"/>
      <c r="I35" s="95"/>
      <c r="J35" s="95"/>
      <c r="K35" s="95"/>
      <c r="L35" s="95"/>
      <c r="M35" s="95"/>
      <c r="N35" s="95"/>
      <c r="O35" s="95"/>
      <c r="P35" s="95"/>
      <c r="Q35" s="95"/>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88"/>
      <c r="AT35" s="88"/>
      <c r="AU35" s="88"/>
    </row>
    <row r="36" spans="1:47" x14ac:dyDescent="0.25">
      <c r="A36" s="95"/>
      <c r="B36" s="95"/>
      <c r="C36" s="95"/>
      <c r="D36" s="95"/>
      <c r="E36" s="95"/>
      <c r="F36" s="95"/>
      <c r="G36" s="95"/>
      <c r="H36" s="95"/>
      <c r="I36" s="95"/>
      <c r="J36" s="95"/>
      <c r="K36" s="95"/>
      <c r="L36" s="95"/>
      <c r="M36" s="95"/>
      <c r="N36" s="95"/>
      <c r="O36" s="95"/>
      <c r="P36" s="95"/>
      <c r="Q36" s="95"/>
      <c r="R36" s="88"/>
      <c r="S36" s="88"/>
      <c r="T36" s="88"/>
      <c r="U36" s="88"/>
      <c r="V36" s="88"/>
      <c r="W36" s="88"/>
      <c r="X36" s="88"/>
      <c r="Y36" s="88"/>
      <c r="Z36" s="88"/>
      <c r="AA36" s="88"/>
      <c r="AB36" s="88"/>
      <c r="AC36" s="88"/>
      <c r="AD36" s="88"/>
      <c r="AE36" s="88"/>
      <c r="AF36" s="88"/>
      <c r="AG36" s="88"/>
      <c r="AH36" s="88"/>
      <c r="AI36" s="88"/>
      <c r="AJ36" s="88"/>
      <c r="AK36" s="88"/>
      <c r="AL36" s="88"/>
      <c r="AM36" s="88"/>
      <c r="AN36" s="88"/>
      <c r="AO36" s="88"/>
      <c r="AP36" s="88"/>
      <c r="AQ36" s="88"/>
      <c r="AR36" s="88"/>
      <c r="AS36" s="88"/>
      <c r="AT36" s="88"/>
      <c r="AU36" s="88"/>
    </row>
    <row r="37" spans="1:47" x14ac:dyDescent="0.25">
      <c r="A37" s="95"/>
      <c r="B37" s="95"/>
      <c r="C37" s="95"/>
      <c r="D37" s="95"/>
      <c r="E37" s="95"/>
      <c r="F37" s="95"/>
      <c r="G37" s="95"/>
      <c r="H37" s="95"/>
      <c r="I37" s="95"/>
      <c r="J37" s="95"/>
      <c r="K37" s="95"/>
      <c r="L37" s="95"/>
      <c r="M37" s="95"/>
      <c r="N37" s="95"/>
      <c r="O37" s="95"/>
      <c r="P37" s="95"/>
      <c r="Q37" s="95"/>
      <c r="R37" s="88"/>
      <c r="S37" s="88"/>
      <c r="T37" s="88"/>
      <c r="U37" s="88"/>
      <c r="V37" s="88"/>
      <c r="W37" s="88"/>
      <c r="X37" s="88"/>
      <c r="Y37" s="88"/>
      <c r="Z37" s="88"/>
      <c r="AA37" s="88"/>
      <c r="AB37" s="88"/>
      <c r="AC37" s="88"/>
      <c r="AD37" s="88"/>
      <c r="AE37" s="88"/>
      <c r="AF37" s="88"/>
      <c r="AG37" s="88"/>
      <c r="AH37" s="88"/>
      <c r="AI37" s="88"/>
      <c r="AJ37" s="88"/>
      <c r="AK37" s="88"/>
      <c r="AL37" s="88"/>
      <c r="AM37" s="88"/>
      <c r="AN37" s="88"/>
      <c r="AO37" s="88"/>
      <c r="AP37" s="88"/>
      <c r="AQ37" s="88"/>
      <c r="AR37" s="88"/>
      <c r="AS37" s="88"/>
      <c r="AT37" s="88"/>
      <c r="AU37" s="88"/>
    </row>
    <row r="38" spans="1:47" x14ac:dyDescent="0.25">
      <c r="A38" s="95"/>
      <c r="B38" s="95"/>
      <c r="C38" s="95"/>
      <c r="D38" s="95"/>
      <c r="E38" s="95"/>
      <c r="F38" s="95"/>
      <c r="G38" s="95"/>
      <c r="H38" s="95"/>
      <c r="I38" s="95"/>
      <c r="J38" s="95"/>
      <c r="K38" s="95"/>
      <c r="L38" s="95"/>
      <c r="M38" s="95"/>
      <c r="N38" s="95"/>
      <c r="O38" s="95"/>
      <c r="P38" s="95"/>
      <c r="Q38" s="95"/>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88"/>
      <c r="AS38" s="88"/>
      <c r="AT38" s="88"/>
      <c r="AU38" s="88"/>
    </row>
    <row r="39" spans="1:47" x14ac:dyDescent="0.25">
      <c r="A39" s="95"/>
      <c r="B39" s="95"/>
      <c r="C39" s="95"/>
      <c r="D39" s="95"/>
      <c r="E39" s="95"/>
      <c r="F39" s="95"/>
      <c r="G39" s="95"/>
      <c r="H39" s="95"/>
      <c r="I39" s="95"/>
      <c r="J39" s="95"/>
      <c r="K39" s="95"/>
      <c r="L39" s="95"/>
      <c r="M39" s="95"/>
      <c r="N39" s="95"/>
      <c r="O39" s="95"/>
      <c r="P39" s="95"/>
      <c r="Q39" s="95"/>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88"/>
      <c r="AT39" s="88"/>
      <c r="AU39" s="88"/>
    </row>
    <row r="40" spans="1:47" x14ac:dyDescent="0.25">
      <c r="A40" s="95"/>
      <c r="B40" s="95"/>
      <c r="C40" s="95"/>
      <c r="D40" s="95"/>
      <c r="E40" s="95"/>
      <c r="F40" s="95"/>
      <c r="G40" s="95"/>
      <c r="H40" s="95"/>
      <c r="I40" s="95"/>
      <c r="J40" s="95"/>
      <c r="K40" s="95"/>
      <c r="L40" s="95"/>
      <c r="M40" s="95"/>
      <c r="N40" s="95"/>
      <c r="O40" s="95"/>
      <c r="P40" s="95"/>
      <c r="Q40" s="95"/>
      <c r="R40" s="88"/>
      <c r="S40" s="88"/>
      <c r="T40" s="88"/>
      <c r="U40" s="88"/>
      <c r="V40" s="88"/>
      <c r="W40" s="88"/>
      <c r="X40" s="88"/>
      <c r="Y40" s="88"/>
      <c r="Z40" s="88"/>
      <c r="AA40" s="88"/>
      <c r="AB40" s="88"/>
      <c r="AC40" s="88"/>
      <c r="AD40" s="88"/>
      <c r="AE40" s="88"/>
      <c r="AF40" s="88"/>
      <c r="AG40" s="88"/>
      <c r="AH40" s="88"/>
      <c r="AI40" s="88"/>
      <c r="AJ40" s="88"/>
      <c r="AK40" s="88"/>
      <c r="AL40" s="88"/>
      <c r="AM40" s="88"/>
      <c r="AN40" s="88"/>
      <c r="AO40" s="88"/>
      <c r="AP40" s="88"/>
      <c r="AQ40" s="88"/>
      <c r="AR40" s="88"/>
      <c r="AS40" s="88"/>
      <c r="AT40" s="88"/>
      <c r="AU40" s="88"/>
    </row>
    <row r="41" spans="1:47" x14ac:dyDescent="0.25">
      <c r="A41" s="95"/>
      <c r="B41" s="95"/>
      <c r="C41" s="95"/>
      <c r="D41" s="95"/>
      <c r="E41" s="95"/>
      <c r="F41" s="95"/>
      <c r="G41" s="95"/>
      <c r="H41" s="95"/>
      <c r="I41" s="95"/>
      <c r="J41" s="95"/>
      <c r="K41" s="95"/>
      <c r="L41" s="95"/>
      <c r="M41" s="95"/>
      <c r="N41" s="95"/>
      <c r="O41" s="95"/>
      <c r="P41" s="95"/>
      <c r="Q41" s="95"/>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row>
  </sheetData>
  <mergeCells count="15">
    <mergeCell ref="A1:P1"/>
    <mergeCell ref="A2:P2"/>
    <mergeCell ref="AV2:AV3"/>
    <mergeCell ref="AW2:AW3"/>
    <mergeCell ref="AT2:AT3"/>
    <mergeCell ref="AU2:AU3"/>
    <mergeCell ref="R2:T2"/>
    <mergeCell ref="U2:W2"/>
    <mergeCell ref="X2:Z2"/>
    <mergeCell ref="AJ2:AL2"/>
    <mergeCell ref="AA2:AD2"/>
    <mergeCell ref="AE2:AI2"/>
    <mergeCell ref="AM2:AN2"/>
    <mergeCell ref="AO2:AP2"/>
    <mergeCell ref="AQ2:AS2"/>
  </mergeCells>
  <pageMargins left="0.7" right="0.7" top="0.75" bottom="0.75" header="0.3" footer="0.3"/>
  <pageSetup paperSize="9" orientation="portrait" r:id="rId1"/>
  <headerFooter>
    <oddHeader>&amp;C&amp;"Calibri"&amp;12&amp;KFF0000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2fa01ff-2e9b-4a40-be63-b8a920a10697">
      <Terms xmlns="http://schemas.microsoft.com/office/infopath/2007/PartnerControls"/>
    </lcf76f155ced4ddcb4097134ff3c332f>
    <TaxCatchAll xmlns="267360bf-ac65-4c1f-bfb3-b7ac7bdadc7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9A4F5AC8818F4A8AD92F179C70146A" ma:contentTypeVersion="11" ma:contentTypeDescription="Create a new document." ma:contentTypeScope="" ma:versionID="1fe2755aabb021ad5a4f2dc42de555b7">
  <xsd:schema xmlns:xsd="http://www.w3.org/2001/XMLSchema" xmlns:xs="http://www.w3.org/2001/XMLSchema" xmlns:p="http://schemas.microsoft.com/office/2006/metadata/properties" xmlns:ns2="92fa01ff-2e9b-4a40-be63-b8a920a10697" xmlns:ns3="267360bf-ac65-4c1f-bfb3-b7ac7bdadc70" targetNamespace="http://schemas.microsoft.com/office/2006/metadata/properties" ma:root="true" ma:fieldsID="2c0356a2f29ce2ab707498c807d929cc" ns2:_="" ns3:_="">
    <xsd:import namespace="92fa01ff-2e9b-4a40-be63-b8a920a10697"/>
    <xsd:import namespace="267360bf-ac65-4c1f-bfb3-b7ac7bdadc7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fa01ff-2e9b-4a40-be63-b8a920a106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ebd1d07-dfa9-44ce-be9f-3bcf6381f53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7360bf-ac65-4c1f-bfb3-b7ac7bdadc7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bd2ba9a-6fd2-4db7-ac19-a58d45192db4}" ma:internalName="TaxCatchAll" ma:showField="CatchAllData" ma:web="267360bf-ac65-4c1f-bfb3-b7ac7bdadc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8797DA-5502-4B3B-9FBF-44153D294F7F}">
  <ds:schemaRefs>
    <ds:schemaRef ds:uri="http://purl.org/dc/dcmitype/"/>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267360bf-ac65-4c1f-bfb3-b7ac7bdadc70"/>
    <ds:schemaRef ds:uri="92fa01ff-2e9b-4a40-be63-b8a920a10697"/>
    <ds:schemaRef ds:uri="http://www.w3.org/XML/1998/namespace"/>
  </ds:schemaRefs>
</ds:datastoreItem>
</file>

<file path=customXml/itemProps2.xml><?xml version="1.0" encoding="utf-8"?>
<ds:datastoreItem xmlns:ds="http://schemas.openxmlformats.org/officeDocument/2006/customXml" ds:itemID="{9CAC794F-F605-4314-B139-284DF3178F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fa01ff-2e9b-4a40-be63-b8a920a10697"/>
    <ds:schemaRef ds:uri="267360bf-ac65-4c1f-bfb3-b7ac7bdadc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64CC95-5BF7-47C0-A43A-3775290929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Contract Info and Criteria</vt:lpstr>
      <vt:lpstr>Summary and Additional Comments</vt:lpstr>
      <vt:lpstr>Guide Notes</vt:lpstr>
      <vt:lpstr>BMW Workings</vt:lpstr>
      <vt:lpstr>Data Entry</vt:lpstr>
      <vt:lpstr>'Contract Info and Criteria'!Print_Area</vt:lpstr>
      <vt:lpstr>'Guide Notes'!Print_Area</vt:lpstr>
      <vt:lpstr>'Summary and Additional Comments'!Print_Area</vt:lpstr>
      <vt:lpstr>'Guide Notes'!Print_Titles</vt:lpstr>
      <vt:lpstr>'BMW Workings'!SCORE</vt:lpstr>
    </vt:vector>
  </TitlesOfParts>
  <Manager/>
  <Company>Department of Finance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Contractor Performance Report – low value contracts</dc:title>
  <dc:subject/>
  <dc:creator>Mckelvie, Michael</dc:creator>
  <cp:keywords/>
  <dc:description/>
  <cp:lastModifiedBy>Baillie, Trina</cp:lastModifiedBy>
  <cp:revision/>
  <cp:lastPrinted>2025-02-21T02:58:19Z</cp:lastPrinted>
  <dcterms:created xsi:type="dcterms:W3CDTF">2017-01-16T07:44:43Z</dcterms:created>
  <dcterms:modified xsi:type="dcterms:W3CDTF">2025-08-18T02:13:22Z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0x010100C19A4F5AC8818F4A8AD92F179C70146A</vt:lpwstr>
  </property>
  <property fmtid="{D5CDD505-2E9C-101B-9397-08002B2CF9AE}" pid="3" name="BMWSubjectMatterExpert">
    <vt:lpwstr>1058;#Manager Builder Prequalification, Supplier Management|52cf623b-22d1-4304-9e6f-8dc703ea4075</vt:lpwstr>
  </property>
  <property fmtid="{D5CDD505-2E9C-101B-9397-08002B2CF9AE}" pid="4" name="BMWCategory">
    <vt:lpwstr>1068;#Engineering and Building Specialists|f2b28b11-5a89-4ee6-b734-f81b9a015f13;#1060;#Supplier Management|5399eb46-b783-46de-a759-7c853a8c313a</vt:lpwstr>
  </property>
  <property fmtid="{D5CDD505-2E9C-101B-9397-08002B2CF9AE}" pid="5" name="BMWType">
    <vt:lpwstr>1045;#Template|5d4fd7b1-9327-40b0-bff1-6063b858819f</vt:lpwstr>
  </property>
  <property fmtid="{D5CDD505-2E9C-101B-9397-08002B2CF9AE}" pid="6" name="BMWContentOwner">
    <vt:lpwstr>1057;#A/D Supplier Management, Policy and Procurement Services|9a9c8b4a-cea6-447d-8431-1b0b91840328</vt:lpwstr>
  </property>
  <property fmtid="{D5CDD505-2E9C-101B-9397-08002B2CF9AE}" pid="7" name="BMWBusinessUnit">
    <vt:lpwstr>1029;#Buildings and Contracts|46a2d541-b812-4f6e-bb5a-3c8b0c7413db</vt:lpwstr>
  </property>
  <property fmtid="{D5CDD505-2E9C-101B-9397-08002B2CF9AE}" pid="8" name="BMWTeam">
    <vt:lpwstr>1079;#Supplier Management|63b09e61-81f4-4382-a50e-3f3771bb2a64</vt:lpwstr>
  </property>
  <property fmtid="{D5CDD505-2E9C-101B-9397-08002B2CF9AE}" pid="9" name="_ExtendedDescription">
    <vt:lpwstr>&lt;div class="ExternalClass712A3E94E1064C2183FA3E466FB10303"&gt;Contractor performance report template for Low Value Works Contracts &lt;/div&gt;</vt:lpwstr>
  </property>
  <property fmtid="{D5CDD505-2E9C-101B-9397-08002B2CF9AE}" pid="10" name="URL">
    <vt:lpwstr/>
  </property>
  <property fmtid="{D5CDD505-2E9C-101B-9397-08002B2CF9AE}" pid="11" name="Business Unit">
    <vt:lpwstr>209;#Buildings and Contracts|46a2d541-b812-4f6e-bb5a-3c8b0c7413db</vt:lpwstr>
  </property>
  <property fmtid="{D5CDD505-2E9C-101B-9397-08002B2CF9AE}" pid="12" name="Content Owner">
    <vt:lpwstr>336;#A/D Supplier Management, Policy and Procurement Services|9a9c8b4a-cea6-447d-8431-1b0b91840328</vt:lpwstr>
  </property>
  <property fmtid="{D5CDD505-2E9C-101B-9397-08002B2CF9AE}" pid="13" name="_dlc_DocIdItemGuid">
    <vt:lpwstr>4fefb39a-81dd-4065-99ff-4e3e45c6e77b</vt:lpwstr>
  </property>
  <property fmtid="{D5CDD505-2E9C-101B-9397-08002B2CF9AE}" pid="14" name="Division">
    <vt:lpwstr>461;#Supplier Management|63b09e61-81f4-4382-a50e-3f3771bb2a64</vt:lpwstr>
  </property>
  <property fmtid="{D5CDD505-2E9C-101B-9397-08002B2CF9AE}" pid="15" name="Subject Matter Experts">
    <vt:lpwstr>391;#Manager Builder Prequalification, Supplier Management|52cf623b-22d1-4304-9e6f-8dc703ea4075</vt:lpwstr>
  </property>
  <property fmtid="{D5CDD505-2E9C-101B-9397-08002B2CF9AE}" pid="16" name="Document Type">
    <vt:lpwstr>220;#Template|5d4fd7b1-9327-40b0-bff1-6063b858819f</vt:lpwstr>
  </property>
  <property fmtid="{D5CDD505-2E9C-101B-9397-08002B2CF9AE}" pid="17" name="Category">
    <vt:lpwstr>338;#Supplier Management|5399eb46-b783-46de-a759-7c853a8c313a;#328;#Works Master - AS2124|14e03df8-d9b9-4870-bbe8-51c271ad4710;#322;#Minor Works|f187dfa3-a7d6-446c-9e27-e2eb901982fe;#390;#Performance Reporting|4cf1ed0f-8c70-41ab-857f-e4a565cf317a</vt:lpwstr>
  </property>
  <property fmtid="{D5CDD505-2E9C-101B-9397-08002B2CF9AE}" pid="18" name="MSIP_Label_c4b26fd5-3efd-4a20-8a20-f4af9baafd95_Enabled">
    <vt:lpwstr>true</vt:lpwstr>
  </property>
  <property fmtid="{D5CDD505-2E9C-101B-9397-08002B2CF9AE}" pid="19" name="MSIP_Label_c4b26fd5-3efd-4a20-8a20-f4af9baafd95_SetDate">
    <vt:lpwstr>2024-10-14T06:54:37Z</vt:lpwstr>
  </property>
  <property fmtid="{D5CDD505-2E9C-101B-9397-08002B2CF9AE}" pid="20" name="MSIP_Label_c4b26fd5-3efd-4a20-8a20-f4af9baafd95_Method">
    <vt:lpwstr>Privileged</vt:lpwstr>
  </property>
  <property fmtid="{D5CDD505-2E9C-101B-9397-08002B2CF9AE}" pid="21" name="MSIP_Label_c4b26fd5-3efd-4a20-8a20-f4af9baafd95_Name">
    <vt:lpwstr>Official</vt:lpwstr>
  </property>
  <property fmtid="{D5CDD505-2E9C-101B-9397-08002B2CF9AE}" pid="22" name="MSIP_Label_c4b26fd5-3efd-4a20-8a20-f4af9baafd95_SiteId">
    <vt:lpwstr>b734b102-a267-429a-b45e-460c8ad63ae2</vt:lpwstr>
  </property>
  <property fmtid="{D5CDD505-2E9C-101B-9397-08002B2CF9AE}" pid="23" name="MSIP_Label_c4b26fd5-3efd-4a20-8a20-f4af9baafd95_ActionId">
    <vt:lpwstr>8d376788-5bcc-487d-b02d-0d3d18b27b64</vt:lpwstr>
  </property>
  <property fmtid="{D5CDD505-2E9C-101B-9397-08002B2CF9AE}" pid="24" name="MSIP_Label_c4b26fd5-3efd-4a20-8a20-f4af9baafd95_ContentBits">
    <vt:lpwstr>1</vt:lpwstr>
  </property>
  <property fmtid="{D5CDD505-2E9C-101B-9397-08002B2CF9AE}" pid="25" name="MediaServiceImageTags">
    <vt:lpwstr/>
  </property>
</Properties>
</file>