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P:\CUA\10. CUAs Current\CUATEL2021 - Mobile Telecommunications\7 - TEL21 Contract Management\2 - Price Schedules - LS Review Pending\2 - Hardware\1 - Price Schedule\"/>
    </mc:Choice>
  </mc:AlternateContent>
  <xr:revisionPtr revIDLastSave="0" documentId="13_ncr:1_{FCFE19DD-21C6-4A0C-8566-F6049F3C6CDD}" xr6:coauthVersionLast="47" xr6:coauthVersionMax="47" xr10:uidLastSave="{00000000-0000-0000-0000-000000000000}"/>
  <workbookProtection workbookAlgorithmName="SHA-512" workbookHashValue="BKHCs/caXVM5vEL2mE1ILD10kH2vj07uozYgAx6mhxiPobFo21+0WzmKsHh6PGcLYopSTjKzNL9Wt0wYG7v5tA==" workbookSaltValue="3mERAOFpEcvt/HmwPNo7+w==" workbookSpinCount="100000" lockStructure="1"/>
  <bookViews>
    <workbookView xWindow="28965" yWindow="-120" windowWidth="29040" windowHeight="15720" tabRatio="648" xr2:uid="{00000000-000D-0000-FFFF-FFFF00000000}"/>
  </bookViews>
  <sheets>
    <sheet name="Summary" sheetId="21" r:id="rId1"/>
    <sheet name="Min_Discounts" sheetId="8" r:id="rId2"/>
    <sheet name="Sheet1" sheetId="28" state="hidden" r:id="rId3"/>
    <sheet name="1_Devices" sheetId="9" r:id="rId4"/>
    <sheet name="1_Accessories" sheetId="27" r:id="rId5"/>
    <sheet name="2_Hardware" sheetId="25" r:id="rId6"/>
    <sheet name="Delivery_SIM" sheetId="26" r:id="rId7"/>
    <sheet name="Delivery_Hardware" sheetId="29" r:id="rId8"/>
    <sheet name="Delivery_Maps" sheetId="30" r:id="rId9"/>
    <sheet name="Update_Log" sheetId="24" state="hidden" r:id="rId10"/>
  </sheets>
  <externalReferences>
    <externalReference r:id="rId11"/>
    <externalReference r:id="rId12"/>
    <externalReference r:id="rId13"/>
    <externalReference r:id="rId14"/>
    <externalReference r:id="rId15"/>
  </externalReferences>
  <definedNames>
    <definedName name="_xlnm._FilterDatabase" localSheetId="4" hidden="1">'1_Accessories'!$A$2:$AA$195</definedName>
    <definedName name="_xlnm._FilterDatabase" localSheetId="3" hidden="1">'1_Devices'!$A$2:$AA$327</definedName>
    <definedName name="_xlnm._FilterDatabase" localSheetId="5" hidden="1">'2_Hardware'!$A$2:$M$69</definedName>
    <definedName name="_xlnm._FilterDatabase" localSheetId="7" hidden="1">Delivery_Hardware!$A$1:$O$67</definedName>
    <definedName name="_xlnm._FilterDatabase" localSheetId="6" hidden="1">Delivery_SIM!$A$2:$K$25</definedName>
    <definedName name="_xlnm._FilterDatabase" localSheetId="1" hidden="1">Min_Discounts!$A$3:$P$52</definedName>
    <definedName name="AllBrands" localSheetId="7">OFFSET([1]Lookups!$L$1,0,0,(COUNTIF([1]Lookups!$M:$M,"")-COUNTIF([1]Lookups!$L:$L,"")),1)</definedName>
    <definedName name="AllBrands">OFFSET(#REF!,0,0,(COUNTIF(#REF!,"")-COUNTIF(#REF!,"")),1)</definedName>
    <definedName name="BillFrequency">#REF!</definedName>
    <definedName name="Brands">#REF!</definedName>
    <definedName name="ChargeStatus">#REF!</definedName>
    <definedName name="Gradelook" localSheetId="7">[1]Lookups!$A$1:$A$3</definedName>
    <definedName name="Gradelook">#REF!</definedName>
    <definedName name="Hardware1">[2]Lookups!$F$1:$F$12</definedName>
    <definedName name="Hardware2">[3]Lookups!$E$1:$E$10</definedName>
    <definedName name="hTypes">#REF!</definedName>
    <definedName name="Locations">[4]Lists!$R$2:$R$14</definedName>
    <definedName name="_xlnm.Print_Area" localSheetId="0">Summary!$A$1:$D$14</definedName>
    <definedName name="ProdCodes" localSheetId="4">OFFSET('1_Accessories'!#REF!, 0, 0, COUNTA('1_Accessories'!$E:$E)-1, 1)</definedName>
    <definedName name="ProdCodes" localSheetId="5">OFFSET('2_Hardware'!#REF!, 0, 0, COUNTA('2_Hardware'!$E:$E)-1, 1)</definedName>
    <definedName name="ProdCodes" localSheetId="7">OFFSET('[5]1_Devices'!$F$201, 0, 0, COUNTA('[5]1_Devices'!$F:$F)-1, 1)</definedName>
    <definedName name="ProdCodes" localSheetId="8">OFFSET('[5]1_Devices'!$F$201, 0, 0, COUNTA('[5]1_Devices'!$F:$F)-1, 1)</definedName>
    <definedName name="ProdCodes">OFFSET('1_Devices'!$F$224, 0, 0, COUNTA('1_Devices'!$F:$F)-1, 1)</definedName>
    <definedName name="ProductGrades" comment="Business or Consumer">#REF!</definedName>
    <definedName name="ProductTypes">#REF!</definedName>
    <definedName name="STypes">#REF!</definedName>
    <definedName name="TCODevTypes">[4]Lists!$A$8:$A$12</definedName>
    <definedName name="UpgCom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5" i="27" l="1"/>
  <c r="H194" i="27"/>
  <c r="H193" i="27"/>
  <c r="H192" i="27"/>
  <c r="H191" i="27"/>
  <c r="H190" i="27"/>
  <c r="H189" i="27"/>
  <c r="H188" i="27"/>
  <c r="H187" i="27"/>
  <c r="H186" i="27"/>
  <c r="H185" i="27"/>
  <c r="H184" i="27"/>
  <c r="H183" i="27"/>
  <c r="H182" i="27"/>
  <c r="H181" i="27"/>
  <c r="H180" i="27"/>
  <c r="H179" i="27"/>
  <c r="H178" i="27"/>
  <c r="I69" i="25"/>
  <c r="I68" i="25"/>
  <c r="I67" i="25"/>
  <c r="I66" i="25"/>
  <c r="I65" i="25"/>
  <c r="I64" i="25"/>
  <c r="I63" i="25"/>
  <c r="I62" i="25"/>
  <c r="H327" i="9"/>
  <c r="H326" i="9"/>
  <c r="J326" i="9" s="1"/>
  <c r="H325" i="9"/>
  <c r="J325" i="9" s="1"/>
  <c r="H324" i="9"/>
  <c r="J324" i="9" s="1"/>
  <c r="H323" i="9"/>
  <c r="J323" i="9" s="1"/>
  <c r="H322" i="9"/>
  <c r="J322" i="9" s="1"/>
  <c r="H321" i="9"/>
  <c r="J321" i="9" s="1"/>
  <c r="H320" i="9"/>
  <c r="J320" i="9" s="1"/>
  <c r="H319" i="9"/>
  <c r="J319" i="9" s="1"/>
  <c r="H318" i="9"/>
  <c r="J318" i="9" s="1"/>
  <c r="H317" i="9"/>
  <c r="H316" i="9"/>
  <c r="H315" i="9"/>
  <c r="B18" i="21"/>
  <c r="B17" i="21"/>
  <c r="M210" i="28" l="1"/>
  <c r="M209" i="28"/>
  <c r="M208" i="28"/>
  <c r="M207" i="28"/>
  <c r="M206" i="28"/>
  <c r="M205" i="28"/>
  <c r="M204" i="28"/>
  <c r="M203" i="28"/>
  <c r="M202" i="28"/>
  <c r="M201" i="28"/>
  <c r="M200" i="28"/>
  <c r="M199" i="28"/>
  <c r="M198" i="28"/>
  <c r="M197" i="28"/>
  <c r="M196" i="28"/>
  <c r="M195" i="28"/>
  <c r="M194" i="28"/>
  <c r="M193" i="28"/>
  <c r="M192" i="28"/>
  <c r="M191" i="28"/>
  <c r="M190" i="28"/>
  <c r="M189" i="28"/>
  <c r="M188" i="28"/>
  <c r="M187" i="28"/>
  <c r="M186" i="28"/>
  <c r="M185" i="28"/>
  <c r="M184" i="28"/>
  <c r="M183" i="28"/>
  <c r="M182" i="28"/>
  <c r="M181" i="28"/>
  <c r="M180" i="28"/>
  <c r="M179" i="28"/>
  <c r="M178" i="28"/>
  <c r="M177" i="28"/>
  <c r="M176" i="28"/>
  <c r="M175" i="28"/>
  <c r="M174" i="28"/>
  <c r="M173" i="28"/>
  <c r="M172" i="28"/>
  <c r="M171" i="28"/>
  <c r="M170" i="28"/>
  <c r="M169" i="28"/>
  <c r="M168" i="28"/>
  <c r="M167" i="28"/>
  <c r="M166" i="28"/>
  <c r="M165" i="28"/>
  <c r="M164" i="28"/>
  <c r="M163" i="28"/>
  <c r="M162" i="28"/>
  <c r="M161" i="28"/>
  <c r="M160" i="28"/>
  <c r="M159" i="28"/>
  <c r="M158" i="28"/>
  <c r="M157" i="28"/>
  <c r="M156" i="28"/>
  <c r="M155" i="28"/>
  <c r="M154" i="28"/>
  <c r="M153" i="28"/>
  <c r="M152" i="28"/>
  <c r="M151" i="28"/>
  <c r="M150" i="28"/>
  <c r="M149" i="28"/>
  <c r="M148" i="28"/>
  <c r="M147" i="28"/>
  <c r="M146" i="28"/>
  <c r="M145" i="28"/>
  <c r="M144" i="28"/>
  <c r="M143" i="28"/>
  <c r="M142" i="28"/>
  <c r="M141" i="28"/>
  <c r="M140" i="28"/>
  <c r="M139" i="28"/>
  <c r="M138" i="28"/>
  <c r="M137" i="28"/>
  <c r="M136" i="28"/>
  <c r="M135" i="28"/>
  <c r="M134" i="28"/>
  <c r="M133" i="28"/>
  <c r="M132" i="28"/>
  <c r="M131" i="28"/>
  <c r="M130" i="28"/>
  <c r="M129" i="28"/>
  <c r="M128" i="28"/>
  <c r="M127" i="28"/>
  <c r="M126" i="28"/>
  <c r="M125" i="28"/>
  <c r="M124" i="28"/>
  <c r="M123" i="28"/>
  <c r="M122" i="28"/>
  <c r="M121" i="28"/>
  <c r="M120" i="28"/>
  <c r="M119" i="28"/>
  <c r="M118" i="28"/>
  <c r="M117" i="28"/>
  <c r="M116" i="28"/>
  <c r="M115" i="28"/>
  <c r="M114" i="28"/>
  <c r="M113" i="28"/>
  <c r="M112" i="28"/>
  <c r="M111" i="28"/>
  <c r="M110" i="28"/>
  <c r="M109" i="28"/>
  <c r="M108" i="28"/>
  <c r="M107" i="28"/>
  <c r="M106" i="28"/>
  <c r="M105" i="28"/>
  <c r="M104" i="28"/>
  <c r="M103" i="28"/>
  <c r="M102" i="28"/>
  <c r="M101" i="28"/>
  <c r="M100" i="28"/>
  <c r="M99" i="28"/>
  <c r="M98" i="28"/>
  <c r="M97" i="28"/>
  <c r="M96" i="28"/>
  <c r="M95" i="28"/>
  <c r="M94" i="28"/>
  <c r="M93" i="28"/>
  <c r="M92" i="28"/>
  <c r="M91" i="28"/>
  <c r="M90" i="28"/>
  <c r="M89" i="28"/>
  <c r="M88" i="28"/>
  <c r="M87" i="28"/>
  <c r="M86" i="28"/>
  <c r="M85" i="28"/>
  <c r="M84" i="28"/>
  <c r="M83" i="28"/>
  <c r="M82" i="28"/>
  <c r="M81" i="28"/>
  <c r="M80" i="28"/>
  <c r="M79" i="28"/>
  <c r="M78" i="28"/>
  <c r="M77" i="28"/>
  <c r="M76" i="28"/>
  <c r="M75" i="28"/>
  <c r="M74" i="28"/>
  <c r="M73" i="28"/>
  <c r="M72" i="28"/>
  <c r="M71" i="28"/>
  <c r="M70" i="28"/>
  <c r="M69" i="28"/>
  <c r="M68" i="28"/>
  <c r="M67" i="28"/>
  <c r="M66" i="28"/>
  <c r="M65" i="28"/>
  <c r="M64" i="28"/>
  <c r="M63" i="28"/>
  <c r="M62" i="28"/>
  <c r="M61" i="28"/>
  <c r="M60" i="28"/>
  <c r="M59" i="28"/>
  <c r="M58" i="28"/>
  <c r="M57" i="28"/>
  <c r="M56" i="28"/>
  <c r="M55" i="28"/>
  <c r="M54" i="28"/>
  <c r="M53" i="28"/>
  <c r="M52" i="28"/>
  <c r="M51" i="28"/>
  <c r="M50" i="28"/>
  <c r="M49" i="28"/>
  <c r="M48" i="28"/>
  <c r="M47" i="28"/>
  <c r="M46" i="28"/>
  <c r="M45" i="28"/>
  <c r="M44" i="28"/>
  <c r="M43" i="28"/>
  <c r="M42" i="28"/>
  <c r="M41" i="28"/>
  <c r="M40" i="28"/>
  <c r="M39" i="28"/>
  <c r="M38" i="28"/>
  <c r="M37" i="28"/>
  <c r="M36" i="28"/>
  <c r="M35" i="28"/>
  <c r="M34" i="28"/>
  <c r="M33" i="28"/>
  <c r="M32" i="28"/>
  <c r="M31" i="28"/>
  <c r="M30" i="28"/>
  <c r="M29" i="28"/>
  <c r="M28" i="28"/>
  <c r="M27" i="28"/>
  <c r="M26" i="28"/>
  <c r="M25" i="28"/>
  <c r="M24" i="28"/>
  <c r="M23" i="28"/>
  <c r="M22" i="28"/>
  <c r="M21" i="28"/>
  <c r="M20" i="28"/>
  <c r="M19" i="28"/>
  <c r="M18" i="28"/>
  <c r="M17" i="28"/>
  <c r="M16" i="28"/>
  <c r="M15" i="28"/>
  <c r="M14" i="28"/>
  <c r="M13" i="28"/>
  <c r="M12" i="28"/>
  <c r="M11" i="28"/>
  <c r="M10" i="28"/>
  <c r="M9" i="28"/>
  <c r="M8" i="28"/>
  <c r="M7" i="28"/>
  <c r="M6" i="28"/>
  <c r="M5" i="28"/>
  <c r="M4" i="28"/>
  <c r="G3" i="25"/>
  <c r="G61" i="25"/>
  <c r="G60" i="25"/>
  <c r="G59" i="25"/>
  <c r="G58" i="25"/>
  <c r="G57" i="25"/>
  <c r="G56" i="25"/>
  <c r="G55" i="25"/>
  <c r="G54" i="25"/>
  <c r="G53" i="25"/>
  <c r="G52" i="25"/>
  <c r="G51" i="25"/>
  <c r="G50" i="25"/>
  <c r="G49" i="25"/>
  <c r="G48" i="25"/>
  <c r="G47" i="25"/>
  <c r="G46" i="25"/>
  <c r="G45" i="25"/>
  <c r="G44" i="25"/>
  <c r="G43" i="25"/>
  <c r="G42" i="25"/>
  <c r="G4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Larkins, Robert</author>
  </authors>
  <commentList>
    <comment ref="E3" authorId="0" shapeId="0" xr:uid="{6EF647F9-77CD-4C7D-95EB-03906CC5CD2A}">
      <text>
        <r>
          <rPr>
            <b/>
            <sz val="9"/>
            <color indexed="81"/>
            <rFont val="Tahoma"/>
            <family val="2"/>
          </rPr>
          <t xml:space="preserve">CUA Customers may add their own filter values here for ease of sorting.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Larkins, Robert</author>
    <author>Department of Finance</author>
  </authors>
  <commentList>
    <comment ref="W2" authorId="0" shapeId="0" xr:uid="{A51399BD-5EF6-4227-A87D-F7C87FDD40C8}">
      <text>
        <r>
          <rPr>
            <b/>
            <sz val="9"/>
            <color indexed="81"/>
            <rFont val="Tahoma"/>
            <family val="2"/>
          </rPr>
          <t>Larkins, Robert:</t>
        </r>
        <r>
          <rPr>
            <sz val="9"/>
            <color indexed="81"/>
            <rFont val="Tahoma"/>
            <family val="2"/>
          </rPr>
          <t xml:space="preserve">
mAh x Volts / 1000 = X wH
e.g. 3000mAh x 3.7V / 1000 = 11.1wH</t>
        </r>
      </text>
    </comment>
    <comment ref="Z2" authorId="1" shapeId="0" xr:uid="{90ED6DB8-1480-48FF-8FE0-EC43D859DFEB}">
      <text>
        <r>
          <rPr>
            <sz val="11"/>
            <color indexed="81"/>
            <rFont val="Arial"/>
            <family val="2"/>
          </rPr>
          <t xml:space="preserve">For example "2" if the standard warranty is 2 years.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Larkins, Robert</author>
    <author>Department of Finance</author>
  </authors>
  <commentList>
    <comment ref="W2" authorId="0" shapeId="0" xr:uid="{25F65296-FA01-4B34-8912-DFEBA4AEDA3B}">
      <text>
        <r>
          <rPr>
            <b/>
            <sz val="9"/>
            <color indexed="81"/>
            <rFont val="Tahoma"/>
            <family val="2"/>
          </rPr>
          <t>Larkins, Robert:</t>
        </r>
        <r>
          <rPr>
            <sz val="9"/>
            <color indexed="81"/>
            <rFont val="Tahoma"/>
            <family val="2"/>
          </rPr>
          <t xml:space="preserve">
mAh x Volts / 1000 = X wH
e.g. 3000mAh x 3.7V / 1000 = 11.1wH</t>
        </r>
      </text>
    </comment>
    <comment ref="Z2" authorId="1" shapeId="0" xr:uid="{D1395F18-6F8C-45A4-B3D0-345E80FB9330}">
      <text>
        <r>
          <rPr>
            <sz val="11"/>
            <color indexed="81"/>
            <rFont val="Arial"/>
            <family val="2"/>
          </rPr>
          <t xml:space="preserve">For example "2" if the standard warranty is 2 years.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J2" authorId="0" shapeId="0" xr:uid="{132FC44F-F2FA-4B5C-B517-241BD5895B43}">
      <text>
        <r>
          <rPr>
            <sz val="11"/>
            <color indexed="81"/>
            <rFont val="Arial"/>
            <family val="2"/>
          </rPr>
          <t xml:space="preserve">For example "2" if the standard warranty is 2 years.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D2" authorId="0" shapeId="0" xr:uid="{1AD09488-4486-45CD-BE4E-90454587107C}">
      <text>
        <r>
          <rPr>
            <sz val="11"/>
            <color indexed="81"/>
            <rFont val="Arial"/>
            <family val="2"/>
          </rPr>
          <t>List of Postcodes covering regional centres, or reference to exclusions when referencing remainder of region.
https://postcodes-australia.com/state-postcodes/wa</t>
        </r>
      </text>
    </comment>
    <comment ref="K2" authorId="0" shapeId="0" xr:uid="{C98652C2-9408-4414-AD45-BD61214AEAD7}">
      <text>
        <r>
          <rPr>
            <sz val="12"/>
            <color indexed="81"/>
            <rFont val="Arial"/>
            <family val="2"/>
          </rPr>
          <t>- Large postcodes that may have limitations; 
- areas where Products can only be shipped to a supply depot; 
- clarification where variable / alternate pricing needed for logistical reasons.</t>
        </r>
      </text>
    </comment>
    <comment ref="D5" authorId="0" shapeId="0" xr:uid="{C7123207-B910-4F62-8086-69592DE9FDE7}">
      <text>
        <r>
          <rPr>
            <sz val="11"/>
            <color indexed="81"/>
            <rFont val="Arial"/>
            <family val="2"/>
          </rPr>
          <t>Postcode covers entire LGA. Remote sections of this LGA may be excepted from this requiremen where specified in column M.</t>
        </r>
      </text>
    </comment>
    <comment ref="D7" authorId="0" shapeId="0" xr:uid="{BFA8A9A5-C505-490B-A2D5-CABE377E4749}">
      <text>
        <r>
          <rPr>
            <sz val="11"/>
            <color indexed="81"/>
            <rFont val="Arial"/>
            <family val="2"/>
          </rPr>
          <t>Postcode covers extensive area of LGA. Remote sections of this LGA may be excepted from this requiremen where specified in column 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Department of Finance</author>
  </authors>
  <commentList>
    <comment ref="O1" authorId="0" shapeId="0" xr:uid="{0539E613-4E16-48CE-9200-CF8325DD9993}">
      <text>
        <r>
          <rPr>
            <sz val="12"/>
            <color indexed="81"/>
            <rFont val="Arial"/>
            <family val="2"/>
          </rPr>
          <t>- Large postcodes that may have limitations; 
- areas where Products can only be shipped to a supply depot; 
- clarification where variable / alternate pricing needed for logistical reasons.</t>
        </r>
      </text>
    </comment>
    <comment ref="E3" authorId="0" shapeId="0" xr:uid="{D15813CF-398F-4BAD-9094-C5D6BFFCB5B9}">
      <text>
        <r>
          <rPr>
            <sz val="11"/>
            <color indexed="81"/>
            <rFont val="Arial"/>
            <family val="2"/>
          </rPr>
          <t>Postcode covers entire LGA. Remote sections of this LGA may be excepted from this requiremen where specified in column M.</t>
        </r>
      </text>
    </comment>
    <comment ref="E5" authorId="0" shapeId="0" xr:uid="{36DB7CEB-178A-400B-95FB-2BF1B5486432}">
      <text>
        <r>
          <rPr>
            <sz val="11"/>
            <color indexed="81"/>
            <rFont val="Arial"/>
            <family val="2"/>
          </rPr>
          <t>Postcode covers extensive area of LGA. Remote sections of this LGA may be excepted from this requiremen where specified in column M.</t>
        </r>
      </text>
    </comment>
    <comment ref="E25" authorId="0" shapeId="0" xr:uid="{7CE59D63-D136-490E-A094-D674C6EAC6FD}">
      <text>
        <r>
          <rPr>
            <sz val="11"/>
            <color indexed="81"/>
            <rFont val="Arial"/>
            <family val="2"/>
          </rPr>
          <t>Postcode covers entire LGA. Remote sections of this LGA may be excepted from this requiremen where specified in column M.</t>
        </r>
      </text>
    </comment>
    <comment ref="E27" authorId="0" shapeId="0" xr:uid="{01D5AB43-D5DA-490A-94BE-304AEC0F0D4F}">
      <text>
        <r>
          <rPr>
            <sz val="11"/>
            <color indexed="81"/>
            <rFont val="Arial"/>
            <family val="2"/>
          </rPr>
          <t>Postcode covers extensive area of LGA. Remote sections of this LGA may be excepted from this requiremen where specified in column M.</t>
        </r>
      </text>
    </comment>
    <comment ref="E47" authorId="0" shapeId="0" xr:uid="{C4735A3B-D9C8-40CF-9102-7C7C866A5E82}">
      <text>
        <r>
          <rPr>
            <sz val="11"/>
            <color indexed="81"/>
            <rFont val="Arial"/>
            <family val="2"/>
          </rPr>
          <t>Postcode covers entire LGA. Remote sections of this LGA may be excepted from this requiremen where specified in column M.</t>
        </r>
      </text>
    </comment>
    <comment ref="E49" authorId="0" shapeId="0" xr:uid="{65F1083F-A82D-46A1-82AF-365EED714037}">
      <text>
        <r>
          <rPr>
            <sz val="11"/>
            <color indexed="81"/>
            <rFont val="Arial"/>
            <family val="2"/>
          </rPr>
          <t>Postcode covers extensive area of LGA. Remote sections of this LGA may be excepted from this requiremen where specified in column M.</t>
        </r>
      </text>
    </comment>
  </commentList>
</comments>
</file>

<file path=xl/sharedStrings.xml><?xml version="1.0" encoding="utf-8"?>
<sst xmlns="http://schemas.openxmlformats.org/spreadsheetml/2006/main" count="8132" uniqueCount="1542">
  <si>
    <t>Product Type</t>
  </si>
  <si>
    <t>Brand</t>
  </si>
  <si>
    <t>Min Discount from List Price (%)</t>
  </si>
  <si>
    <t>Comments</t>
  </si>
  <si>
    <t>Hybrid</t>
  </si>
  <si>
    <t>Accessory</t>
  </si>
  <si>
    <t>Model Number</t>
  </si>
  <si>
    <t>Supplier Product Code</t>
  </si>
  <si>
    <t>List Unit Price</t>
  </si>
  <si>
    <t>Discount from List price (%)</t>
  </si>
  <si>
    <t>CUA Unit Price (Single Unit)</t>
  </si>
  <si>
    <t>CPU</t>
  </si>
  <si>
    <t>RAM Size (GB)</t>
  </si>
  <si>
    <t>OS Manufacturer</t>
  </si>
  <si>
    <t>OS System</t>
  </si>
  <si>
    <t>Screen size (inches)</t>
  </si>
  <si>
    <t>Screen model</t>
  </si>
  <si>
    <t>Ruggedised</t>
  </si>
  <si>
    <t>Power Supply (W)</t>
  </si>
  <si>
    <t>Battery Capacity (wH)</t>
  </si>
  <si>
    <t>Power Usage (W/h)</t>
  </si>
  <si>
    <t>Connectivity</t>
  </si>
  <si>
    <t>Standard Warranty period (years)</t>
  </si>
  <si>
    <t>Microsoft</t>
  </si>
  <si>
    <t>NO</t>
  </si>
  <si>
    <t>Google</t>
  </si>
  <si>
    <t>All Hardware</t>
  </si>
  <si>
    <t>All Brands</t>
  </si>
  <si>
    <t>Tablet</t>
  </si>
  <si>
    <t>Smartphone</t>
  </si>
  <si>
    <t>Ref</t>
  </si>
  <si>
    <t>Region / Location</t>
  </si>
  <si>
    <t>Postcodes / Areas Included</t>
  </si>
  <si>
    <t>Deliverable Location (Yes/No)</t>
  </si>
  <si>
    <t>Details/Exceptions
(see Cell Comment for exmaples)</t>
  </si>
  <si>
    <t>Lead Time (Business Days)</t>
  </si>
  <si>
    <t>Perth Metropolitan Region &amp; City of Mandurah</t>
  </si>
  <si>
    <t>All Perth Metro and City of Mandurah (6180, 6210, 6212) Postcodes</t>
  </si>
  <si>
    <t>YES</t>
  </si>
  <si>
    <t>Gascoyne Region: Shire of Carnarvon LGA
(within 20km of Carnarvon town)</t>
  </si>
  <si>
    <t>6701 (where deemed Regional, not Remote)</t>
  </si>
  <si>
    <t>Gascoyne Region: All Other Locations</t>
  </si>
  <si>
    <t>All Gascoyne except listed in 2.1</t>
  </si>
  <si>
    <t>Goldfields-Esperance: Shire of Esperance LGA (Only within 20km of Esperance Town)</t>
  </si>
  <si>
    <t>6450 (where deemed Regional, not Remote)</t>
  </si>
  <si>
    <t>Goldfields-Esperance: City Kalgoorlie-Boulder LGA (specified postcodes only)</t>
  </si>
  <si>
    <t>6430, 6431. 6432</t>
  </si>
  <si>
    <t>Goldfields-Esperance: All Other Locations</t>
  </si>
  <si>
    <t>All Goldfields-Esperenace except listed in 3.1 &amp; 3.2</t>
  </si>
  <si>
    <t>Great Southern: City of Albany LGA</t>
  </si>
  <si>
    <t>6327, 6328, 6330</t>
  </si>
  <si>
    <t>Great Southern: All Other Locations</t>
  </si>
  <si>
    <t>All Great Southern except listed in 4.1</t>
  </si>
  <si>
    <t>Kimberley: Shire of Broome LGA (Only within 20km of Broome town required)</t>
  </si>
  <si>
    <t>6725 (where deemed Regional, not Remote), 6726</t>
  </si>
  <si>
    <t>Kimberley: Shire of Wyndham-East Kimberley LGA (Only within 20km of Kununurra town)</t>
  </si>
  <si>
    <t>6740 (where deemed Regional, not Remote)</t>
  </si>
  <si>
    <t>Kimberley: Other Other Locations</t>
  </si>
  <si>
    <t>All Kimberley except listed in 5.1 and 5.2</t>
  </si>
  <si>
    <t>Mid-West: City of Greater Geraldton LGA (specified postcodes)</t>
  </si>
  <si>
    <t>6530, 6532</t>
  </si>
  <si>
    <t>Mid-West: All Other Locations</t>
  </si>
  <si>
    <t>All Mid-West except listed in 6.1</t>
  </si>
  <si>
    <t>Peel: All Locations Except City of Mandurah</t>
  </si>
  <si>
    <t>All Peel except City of Mandurah (6180, 6210, 6212)</t>
  </si>
  <si>
    <t>Pilbara: Town of Port Hedland LGA including Port Hedland, South Hedland and Wedgefield.</t>
  </si>
  <si>
    <t>6721, 6722</t>
  </si>
  <si>
    <t>Pilbara: City of Karratha LGA</t>
  </si>
  <si>
    <t xml:space="preserve">6713, 6714, 6718, 6720 </t>
  </si>
  <si>
    <t>Pilbara: All Other Locations</t>
  </si>
  <si>
    <t>All Pilbara except listed in 8.1 &amp; 8.2</t>
  </si>
  <si>
    <t>South West: City of Bunbury LGA and surrounds (including Australind)</t>
  </si>
  <si>
    <t>6230, 6231, 6232, 6233</t>
  </si>
  <si>
    <t>South West: City of Busselton LGA</t>
  </si>
  <si>
    <t>6280, 6281, 6282</t>
  </si>
  <si>
    <t>South West: All Other Locations</t>
  </si>
  <si>
    <t>All South West except listed in 9.1 &amp; 9.2</t>
  </si>
  <si>
    <t>Wheatbelt: Shire of Northam LGA</t>
  </si>
  <si>
    <t>6401, 6403, 6560, 6562, 6564</t>
  </si>
  <si>
    <t>Wheatbelt: All Other Locations</t>
  </si>
  <si>
    <t>All Wheatbelt except listed in 10.1</t>
  </si>
  <si>
    <t>Sheet</t>
  </si>
  <si>
    <t>Description</t>
  </si>
  <si>
    <t>Min_Discounts</t>
  </si>
  <si>
    <t>Apple</t>
  </si>
  <si>
    <t>Motorola</t>
  </si>
  <si>
    <t>Nokia</t>
  </si>
  <si>
    <t>Samsung</t>
  </si>
  <si>
    <t>Contractor</t>
  </si>
  <si>
    <t>Sheet Type</t>
  </si>
  <si>
    <t>Products / Hardware</t>
  </si>
  <si>
    <t>N/A</t>
  </si>
  <si>
    <t>Otterbox</t>
  </si>
  <si>
    <t>User Filter (unlocked)</t>
  </si>
  <si>
    <t>Delivery_Maps</t>
  </si>
  <si>
    <t>Location Reference</t>
  </si>
  <si>
    <t>Discount % Vol1</t>
  </si>
  <si>
    <t>Discount Qty Vol1</t>
  </si>
  <si>
    <t>Discount % Vol2</t>
  </si>
  <si>
    <t>Discount Qty Vol2</t>
  </si>
  <si>
    <t>Discount Qty Vol3</t>
  </si>
  <si>
    <t>Discount % Vol3</t>
  </si>
  <si>
    <t>Links to official maps of WA Regions, illustrating boundaries of LGAs.</t>
  </si>
  <si>
    <t>POA</t>
  </si>
  <si>
    <t>Local Stock CUA Cost ($)</t>
  </si>
  <si>
    <t>Distributor CUA Cost ($)</t>
  </si>
  <si>
    <t>OEM Air Freight CUA Cost ($)</t>
  </si>
  <si>
    <t>OEM Sea Freight CUA Cost ($)</t>
  </si>
  <si>
    <t>APPLE</t>
  </si>
  <si>
    <t>SAMSUNG</t>
  </si>
  <si>
    <t>Date</t>
  </si>
  <si>
    <t>Version</t>
  </si>
  <si>
    <t>By</t>
  </si>
  <si>
    <t>Comment</t>
  </si>
  <si>
    <t>RL</t>
  </si>
  <si>
    <t>Initial Catalogue</t>
  </si>
  <si>
    <t>Panel 1 - Device List</t>
  </si>
  <si>
    <t xml:space="preserve">Minimum Discounts are sorted by Contractor and list by:  
• Panel;  
• Brand; and 
• Product Type. </t>
  </si>
  <si>
    <t>Optus</t>
  </si>
  <si>
    <t>CAT</t>
  </si>
  <si>
    <t>OPPO</t>
  </si>
  <si>
    <t>Huawei</t>
  </si>
  <si>
    <t>Netgear</t>
  </si>
  <si>
    <t>Inseego</t>
  </si>
  <si>
    <t>50-99</t>
  </si>
  <si>
    <t>100-199</t>
  </si>
  <si>
    <t>200-499</t>
  </si>
  <si>
    <t>Volume discount applicable to individual SKUs, and not as a collective.
Discount on orders over 500 will be eligible for a 3% discount
Discount volume tiers and applicable discount are valid for 60 days</t>
  </si>
  <si>
    <t>Product Delivery Lead Times</t>
  </si>
  <si>
    <t>Warranty Period (Months)</t>
  </si>
  <si>
    <t>2 business days 
(if in stock)</t>
  </si>
  <si>
    <t>Trade-in Information</t>
  </si>
  <si>
    <t>Available via Allegre (POA)</t>
  </si>
  <si>
    <t>Telstra</t>
  </si>
  <si>
    <t>Pivotel</t>
  </si>
  <si>
    <t>Other Hardware</t>
  </si>
  <si>
    <t>Bullit</t>
  </si>
  <si>
    <t>Cradlepoint</t>
  </si>
  <si>
    <t>Wireless Modem / Router</t>
  </si>
  <si>
    <t>Panzer</t>
  </si>
  <si>
    <t>Volume discounts typically apply for volumes of 100 or greater units.  
Volume discount orders are Price On Application and impacted by stock levels and manufacturer promotional pricing as/if applicable.</t>
  </si>
  <si>
    <t>Panel</t>
  </si>
  <si>
    <t>1 - Mobile</t>
  </si>
  <si>
    <t>2-7 business days 
(metro)</t>
  </si>
  <si>
    <t>2 - Satellite</t>
  </si>
  <si>
    <t>Iridium</t>
  </si>
  <si>
    <t>Satellite Phone</t>
  </si>
  <si>
    <t>Icom</t>
  </si>
  <si>
    <t>Beam</t>
  </si>
  <si>
    <t>Cobham</t>
  </si>
  <si>
    <t>Garmin</t>
  </si>
  <si>
    <t>Globalstar</t>
  </si>
  <si>
    <t>Ground Control</t>
  </si>
  <si>
    <t>Hughes</t>
  </si>
  <si>
    <t>ICOM</t>
  </si>
  <si>
    <t>Inmarsat</t>
  </si>
  <si>
    <t>Kymeta</t>
  </si>
  <si>
    <t>Starwin</t>
  </si>
  <si>
    <t>Thales</t>
  </si>
  <si>
    <t>Thuraya</t>
  </si>
  <si>
    <t>*varies</t>
  </si>
  <si>
    <t>Not currently offered</t>
  </si>
  <si>
    <t>1-2 metro
2 - 4 regional</t>
  </si>
  <si>
    <r>
      <t xml:space="preserve">Pivotel offers a fixed 5% on </t>
    </r>
    <r>
      <rPr>
        <b/>
        <u/>
        <sz val="10"/>
        <color theme="1"/>
        <rFont val="Arial"/>
        <family val="2"/>
      </rPr>
      <t>all Hardware</t>
    </r>
    <r>
      <rPr>
        <b/>
        <sz val="10"/>
        <color theme="1"/>
        <rFont val="Arial"/>
        <family val="2"/>
      </rPr>
      <t xml:space="preserve">. </t>
    </r>
    <r>
      <rPr>
        <sz val="10"/>
        <color theme="1"/>
        <rFont val="Arial"/>
        <family val="2"/>
      </rPr>
      <t xml:space="preserve">
*Additional volume discounts are on a POA basis.</t>
    </r>
  </si>
  <si>
    <t>Contractor Comments</t>
  </si>
  <si>
    <t>P1 - Mobile Last Updated</t>
  </si>
  <si>
    <t>P2 - Satellite Last Updated</t>
  </si>
  <si>
    <t>Delivery_SIM</t>
  </si>
  <si>
    <t>Delivery Services</t>
  </si>
  <si>
    <t>Storage Capacity (GB)</t>
  </si>
  <si>
    <t>Weight (Grams)</t>
  </si>
  <si>
    <t>Device List - Panel 1 (Mobile)</t>
  </si>
  <si>
    <t>Product Description</t>
  </si>
  <si>
    <t>APPLE IPHONE SE GEN3 64GB 5G MIDNIGHT</t>
  </si>
  <si>
    <t>APPLE IPHONE SE GEN3 128GB 5G MIDNIGHT</t>
  </si>
  <si>
    <t>APPLE IPHONE 13 128GB 5G MIDNIGHT</t>
  </si>
  <si>
    <t>APPLE IPHONE 14 128GB 5G MIDNIGHT</t>
  </si>
  <si>
    <t>APPLE IPHONE 14 256GB 5G MIDNIGHT</t>
  </si>
  <si>
    <t>HD Retina Display</t>
  </si>
  <si>
    <t>Cellular (5G)</t>
  </si>
  <si>
    <t>GPU</t>
  </si>
  <si>
    <t>Apple A15 Bionic</t>
  </si>
  <si>
    <t>Apple GPU 
(4-core graphics)</t>
  </si>
  <si>
    <t>Resolution (Pixels)</t>
  </si>
  <si>
    <t>1334 x 750</t>
  </si>
  <si>
    <t>Mobile Broadband</t>
  </si>
  <si>
    <t>ZTE</t>
  </si>
  <si>
    <t>NETGEAR</t>
  </si>
  <si>
    <t>NETGEAR NIGHTHAWK M6 (MR6110)</t>
  </si>
  <si>
    <t>Model</t>
  </si>
  <si>
    <t>iPhone SE 3rd Gen</t>
  </si>
  <si>
    <t xml:space="preserve"> iPhone 11</t>
  </si>
  <si>
    <t>iPhone 12</t>
  </si>
  <si>
    <t>iPhone 13</t>
  </si>
  <si>
    <t>iPhone 14</t>
  </si>
  <si>
    <t>iPhone 14 Plus</t>
  </si>
  <si>
    <t>GOOGLE</t>
  </si>
  <si>
    <t>B818 Router</t>
  </si>
  <si>
    <t>iPad (9th  Gen)</t>
  </si>
  <si>
    <t>iPad Pro 11</t>
  </si>
  <si>
    <t>64GB Midnight</t>
  </si>
  <si>
    <t>128GB Midnight</t>
  </si>
  <si>
    <t>256GB Midnight</t>
  </si>
  <si>
    <t>64GB Black</t>
  </si>
  <si>
    <t>128GB Black</t>
  </si>
  <si>
    <t>256GB Blue</t>
  </si>
  <si>
    <t>128GB Graphite</t>
  </si>
  <si>
    <t xml:space="preserve">256GB Midnight </t>
  </si>
  <si>
    <t>128GB Grey</t>
  </si>
  <si>
    <t>128GB Phantom Black</t>
  </si>
  <si>
    <t>256GB Black</t>
  </si>
  <si>
    <t>512GB Black</t>
  </si>
  <si>
    <t>White</t>
  </si>
  <si>
    <t>Black</t>
  </si>
  <si>
    <t>64GB Silver</t>
  </si>
  <si>
    <t>64GB Space Grey</t>
  </si>
  <si>
    <t>256GB Space Grey</t>
  </si>
  <si>
    <t>128GB Space Grey</t>
  </si>
  <si>
    <t>CUA CUATEL2021 - Hardware Price Schedule (Panels 1 and 2)</t>
  </si>
  <si>
    <r>
      <rPr>
        <b/>
        <sz val="11"/>
        <rFont val="Arial"/>
        <family val="2"/>
      </rPr>
      <t>Please note:</t>
    </r>
    <r>
      <rPr>
        <sz val="11"/>
        <rFont val="Arial"/>
        <family val="2"/>
      </rPr>
      <t xml:space="preserve"> All pricing within this Schedule is </t>
    </r>
    <r>
      <rPr>
        <b/>
        <u/>
        <sz val="11"/>
        <rFont val="Arial"/>
        <family val="2"/>
      </rPr>
      <t xml:space="preserve">GST Inclusive. </t>
    </r>
    <r>
      <rPr>
        <sz val="11"/>
        <rFont val="Arial"/>
        <family val="2"/>
      </rPr>
      <t xml:space="preserve">
CUA Pricing is based on Minimum Discount off List Price. Devices sheets list the most commonly sold items, however Contractors may also offer devices not listed in this workbook for approved Brands in accordance with minimum discounts.</t>
    </r>
  </si>
  <si>
    <t>Table - Delivery Timelines by Location</t>
  </si>
  <si>
    <t>Comments / Exceptions</t>
  </si>
  <si>
    <t>CUA Cost ($)</t>
  </si>
  <si>
    <t>All Goldfields-Esperance except listed in 3.1 &amp; 3.2</t>
  </si>
  <si>
    <t>Kimberley: Other  Locations</t>
  </si>
  <si>
    <t>Optus SIM Delivery</t>
  </si>
  <si>
    <t>Delivery_Hardware</t>
  </si>
  <si>
    <t>Device Specifications - Panel 1 (Mobile)</t>
  </si>
  <si>
    <t>Pivotel SIM Delivery</t>
  </si>
  <si>
    <t>Telstra SIM Delivery</t>
  </si>
  <si>
    <t>1-2</t>
  </si>
  <si>
    <t>2-4</t>
  </si>
  <si>
    <t>Device List - Panel 2 (Satellite)</t>
  </si>
  <si>
    <t>Antenna/Terminal</t>
  </si>
  <si>
    <t>TBA</t>
  </si>
  <si>
    <t>Opex Monthly Charge 
(12 Month Term)</t>
  </si>
  <si>
    <t>Opex Monthly Charge 
(24 Month Term)</t>
  </si>
  <si>
    <t>4-5</t>
  </si>
  <si>
    <t>2-3</t>
  </si>
  <si>
    <t>Wireless Modems/Routers</t>
  </si>
  <si>
    <t>Personnel Tracking</t>
  </si>
  <si>
    <t>Peripherals</t>
  </si>
  <si>
    <t>Accessories</t>
  </si>
  <si>
    <t>Extreme 9575 (Full Kit)</t>
  </si>
  <si>
    <t>9555 (Full Kit)</t>
  </si>
  <si>
    <t>GO!</t>
  </si>
  <si>
    <t>IsatPhone2</t>
  </si>
  <si>
    <t>Iridium Extreme PTT (Push to Talk)</t>
  </si>
  <si>
    <t>IC-SAT100 (Push to Talk)</t>
  </si>
  <si>
    <t>Missionlink Certus</t>
  </si>
  <si>
    <t>MCD Missionlink (Iridium)</t>
  </si>
  <si>
    <t>9502 (Two Piece)</t>
  </si>
  <si>
    <t>9502 (One Piece)</t>
  </si>
  <si>
    <t>EXPLORER 540</t>
  </si>
  <si>
    <t>EXPLORER 510</t>
  </si>
  <si>
    <t>EXPLORER 710</t>
  </si>
  <si>
    <t>EXPLORER 323</t>
  </si>
  <si>
    <t>EXPLORER 325</t>
  </si>
  <si>
    <t>EXPLORER 727</t>
  </si>
  <si>
    <t>MCD Voyager (Thuraya)</t>
  </si>
  <si>
    <t>Flexmove Terminal (Intelsat)</t>
  </si>
  <si>
    <t>Certus Vesselink</t>
  </si>
  <si>
    <t>SAILOR Fleet One</t>
  </si>
  <si>
    <t>SPOT Gen4</t>
  </si>
  <si>
    <t>inReach Mini 2</t>
  </si>
  <si>
    <t>inReach SE+</t>
  </si>
  <si>
    <t>inReach Explorer+</t>
  </si>
  <si>
    <t>GPSMAP66i</t>
  </si>
  <si>
    <t>GPSMAP86i</t>
  </si>
  <si>
    <t>Montana 700i</t>
  </si>
  <si>
    <t>Montana 750i</t>
  </si>
  <si>
    <t>Safeworker App</t>
  </si>
  <si>
    <t>SPOT Trace</t>
  </si>
  <si>
    <t>SmartOne C</t>
  </si>
  <si>
    <t>SmartOne Solar</t>
  </si>
  <si>
    <t>Rockfleet</t>
  </si>
  <si>
    <t>Iridium 9555 Vehicle Kit</t>
  </si>
  <si>
    <t>IsatPhone2 Vehicle Dock</t>
  </si>
  <si>
    <t>RAM Mount for SPOT Gen3/4</t>
  </si>
  <si>
    <t>IR-IR-HS-9575</t>
  </si>
  <si>
    <t>Iridium feature rich handset. Voice Calls. SMS. Email. Voicemail. IP65. GPS Tracking.  SOS.</t>
  </si>
  <si>
    <t>IR-IR-HS-9555</t>
  </si>
  <si>
    <t>Iridium entry level satellite phone.  Voice Calls. SMS. Email. Voicemail.</t>
  </si>
  <si>
    <t>IR-IR-TE-GO</t>
  </si>
  <si>
    <t>Smart satellite companion device.  Voice Calls. SMS. Email. Voicemail.  Apps.  Wifi to IOS and Android Smart Phones.</t>
  </si>
  <si>
    <t>IN-IN-HS-ISAT2</t>
  </si>
  <si>
    <t>Robust handset with long battery life. Voice Calls. SMS. Email. Voicemail. IP65. Programmable assistance button.</t>
  </si>
  <si>
    <t>IR-IR-HS-9575PTT</t>
  </si>
  <si>
    <t>Dual satellite phone and satellite enabled group communication device.  Global PTT capabilities.  Configurable talk groups.  GPS.  SOS.</t>
  </si>
  <si>
    <t>IC-PTT-HS</t>
  </si>
  <si>
    <t>Satellite enabled group communication device.  Low Latency. Built in Emergency Key.  Configurable talk groups. Short data message function.</t>
  </si>
  <si>
    <t>TL-IR-TE-ML350</t>
  </si>
  <si>
    <t>Military grade satellite terminal which supports 3 independent voice lines.  Apps and data sessions to 700 kbps down and 352 kbps up.  Email. Wifi Access Point for up to 5 users.  IP66.</t>
  </si>
  <si>
    <t>GC-IR-TE-MCDML</t>
  </si>
  <si>
    <t>Military grade satellite terminal within fully portable Pelican case which supports 3 independent voice lines. Apps and data sessions to 700 kbps down and 352 kbps up. Email. Wifi Access Point for up to 5 users. IP66.</t>
  </si>
  <si>
    <t>HU-IN-TE-9502-2</t>
  </si>
  <si>
    <t>Two piece modem and antenna.  IP connectivity to 448 kbps.  Suits SCADA and M2M applications.</t>
  </si>
  <si>
    <t>HU-IN-TE-9502-1</t>
  </si>
  <si>
    <t>Single outdoor modem and antenna unit. IP connectivity to 448 kbps. Suits SCADA and M2M Applications.</t>
  </si>
  <si>
    <t>CO-IN-TE-E540LTE</t>
  </si>
  <si>
    <t>Dual Mode BGAN M2M and Cellular Terminal. IP connectivity to 464 kbps.</t>
  </si>
  <si>
    <t>CO-IN-TE-E510</t>
  </si>
  <si>
    <t>BGAN Terminal connects your Android and IOS smartphones and tablets, with high quality voice and broadband up to 464 kbps</t>
  </si>
  <si>
    <t>CO-IN-TE-E710</t>
  </si>
  <si>
    <t>High speed ultra-portable satellite streaming BGAN terminal. Streaming rates over 600 kbps </t>
  </si>
  <si>
    <t>CO-IN-TE-E323</t>
  </si>
  <si>
    <t>Lowest profile BGAN on the move vehicular terminal. One piece integrated, switched beam with no moving parts. Data speeds up to 384 / 225 kbp, streaming to 64kbps</t>
  </si>
  <si>
    <t>CO-IN-TE-E325</t>
  </si>
  <si>
    <t>Cost-effective vehicular internet connectivity, video streaming, voice communication, email and even VPN access. Data speeds up to 384kbps standard IP and up to 128kbps streaming</t>
  </si>
  <si>
    <t>CO-IN-TE-E727</t>
  </si>
  <si>
    <t>GC-TH-TE-MCDVOYAGER</t>
  </si>
  <si>
    <t>Satellite broadband terminal within Pelican case delivering up to 444 kbps bandwidth and muiltple voice channels.  Supports multiple internet enabled devices simultaneously.</t>
  </si>
  <si>
    <t>Flat panel terminal designed for low profile installation on a vehicle.  The device connects to satellite networks and maintains communication while vehicle is moving.  Supports voice, text, data and web communications</t>
  </si>
  <si>
    <t>Highly compact and portable satellite terminal is designed for temporary/mobile use.  Antenna can be assisted or automated in connecting to the Satellite. Supports voice, text, data and web communications</t>
  </si>
  <si>
    <t>TL-IR-TE-VL350</t>
  </si>
  <si>
    <t>Satellite terminal suitable for large fleets and single vessels.  Supports 3 independent voice lines, Apps and data sessions to 700 kbps down and 352 kbps up.  Email. Wifi Access Point for up to 5 users.  IP66.</t>
  </si>
  <si>
    <t>CO-IN-TE-SLF1</t>
  </si>
  <si>
    <t>Ideal satellite terminal for small to mid-size leisure and fishing boat users.  Voice Calls, SMS and Internet connectivity to 150 kbps</t>
  </si>
  <si>
    <t>GS-GS-TE-SPT4</t>
  </si>
  <si>
    <t>SPOT is a compact, rugged handheld personnel tracker that supports location tracking and OH&amp;S Sked reporting as well as help and duress functions.</t>
  </si>
  <si>
    <t>GR-TT-TE-INMINI</t>
  </si>
  <si>
    <t xml:space="preserve">Track, locate and communicate (two-way) when out of mobile coverage. With Pivotel Tracertrak, the Garmin inReach provides a tracking, monitoring and exception management system to help achieve the highest standard in remote worker safety compliance. </t>
  </si>
  <si>
    <t>GR-TT-TE-INSEPLS</t>
  </si>
  <si>
    <t>GR-TT-TE-INEXPLS</t>
  </si>
  <si>
    <t>GR-TT-TE-66I</t>
  </si>
  <si>
    <t>GR-TT-TE-86I</t>
  </si>
  <si>
    <t>GR-TT-TE-MONTANA700I</t>
  </si>
  <si>
    <t>GR-TT-TE-MONTANA750I</t>
  </si>
  <si>
    <t>PRD1990</t>
  </si>
  <si>
    <t>The Tracertrak SafeWorker™ App enables an organisation's smartphones to operate as fully featured remote worker safety tools. The App provides SOS alert with location, one touch worker check-in with in-app reminders, 2-way logged messaging between remote workers and the office and tracking so during a workplace safety incident you know where to search.</t>
  </si>
  <si>
    <t>GS-GS-TE-ST</t>
  </si>
  <si>
    <t>Compact, low cost asset tracking and motion alert device. This tiny, lightweight device is simple to install and when used with Pivotel Tracertrak gives full visibility of asset location as well as alerting the user to any unauthorised movement.</t>
  </si>
  <si>
    <t>GS-TT-TE-S1C</t>
  </si>
  <si>
    <t>Capable &amp; cost effective Asset Tracking device. Runs for up to 500 days on a single set of batteries and supports location tracking and two independent alarm inputs. Used with Pivotel Tracertrak, SmartOne C provides a low cost solution for tracking remote assets and monitoring external alarms.</t>
  </si>
  <si>
    <t>GS-TT-TE-S1S</t>
  </si>
  <si>
    <t>Rugged, solar battery powered device designed for remote asset tracking and monitoring. Used with Pivotel Tracertrak, SmartOne Solar units provide a low cost solution to track remote assets and monitor the status of remote equipment.</t>
  </si>
  <si>
    <t>Rugged vessel monitoring system (VMS) that can automatically transmit locations. Supplied with antenna cable and deck mount (optional pole mount available at extra cost).  Can be used with Pivotel Tracertrak.</t>
  </si>
  <si>
    <t>PS-IR-HFBDL-9555</t>
  </si>
  <si>
    <t>Fully integrated cradle with power and handsfree audio via base.  Includes Ext Magnetic Mount Antenna. Ideal for boats, vehicle and aircraft.</t>
  </si>
  <si>
    <t>BM-IN-HF-ISDDAM2</t>
  </si>
  <si>
    <t>IsatDock2 Drive Hands Free Car Kit (incl. Mag Active Antenna +6m cable kit + IsatDock2 adapter) for IsatPhone 2</t>
  </si>
  <si>
    <t>RM-GS-TEMT-WS-SPT3</t>
  </si>
  <si>
    <t>Standard windscreen RAM Mount - composite mount with suction cup base.</t>
  </si>
  <si>
    <t>https://www.pivotel.com.au/products/iridium-extreme/</t>
  </si>
  <si>
    <t>https://www.pivotel.com.au/products/iridium-9555/</t>
  </si>
  <si>
    <t>https://www.pivotel.com.au/products/iridium-go/</t>
  </si>
  <si>
    <t>https://www.pivotel.com.au/products/inmarsat-isatphone2/</t>
  </si>
  <si>
    <t>https://www.pivotel.com.au/products/iridium-extreme-ptt/</t>
  </si>
  <si>
    <t>https://www.pivotel.com.au/products/icom-ic-sat100/</t>
  </si>
  <si>
    <t>https://www.pivotel.com.au/solutions/iridium-data-solutions/</t>
  </si>
  <si>
    <t>https://www.pivotel.com.au/products/hughes-9502-two-piece/</t>
  </si>
  <si>
    <t>https://www.pivotel.com.au/products/hughes-9502-one-piece/</t>
  </si>
  <si>
    <t>https://www.pivotel.com.au/products/cobham-explorer-540/</t>
  </si>
  <si>
    <t>https://www.pivotel.com.au/products/bgan-cobham-explorer-510-portable/</t>
  </si>
  <si>
    <t>https://www.pivotel.com.au/products/bgan-cobham-explorer-710-portable/</t>
  </si>
  <si>
    <t>https://www.pivotel.com.au/products/bgan-cobham-explorer-323/</t>
  </si>
  <si>
    <t>https://www.pivotel.com.au/products/bgan-cobham-explorer-325-vehicular/</t>
  </si>
  <si>
    <t>https://www.pivotel.com.au/products/bgan-cobham-explorer-727-vehicular/</t>
  </si>
  <si>
    <t>https://www.pivotel.com.au/products/thales-vesselink-terminal/</t>
  </si>
  <si>
    <t>https://www.pivotel.com.au/products/fleet-one/</t>
  </si>
  <si>
    <t>https://www.tracertrak.com.au/products/spot-gen4/</t>
  </si>
  <si>
    <t>https://www.tracertrak.com.au/products/inreach-mini-2/</t>
  </si>
  <si>
    <t>https://www.tracertrak.com.au/products/inreach-se-plus/</t>
  </si>
  <si>
    <t>https://www.tracertrak.com.au/products/inreach-explorer-plus/</t>
  </si>
  <si>
    <t>https://www.tracertrak.com.au/products/gpsmap-66i/</t>
  </si>
  <si>
    <t>https://www.tracertrak.com.au/products/gpsmap-86i/</t>
  </si>
  <si>
    <t>https://www.tracertrak.com.au/products/montana-700i/</t>
  </si>
  <si>
    <t>https://www.tracertrak.com.au/products/montana-750i/</t>
  </si>
  <si>
    <t>https://www.tracertrak.com.au/products/tracertrak-safeworker-app/</t>
  </si>
  <si>
    <t>https://www.tracertrak.com.au/products/spot-trace/</t>
  </si>
  <si>
    <t>https://www.tracertrak.com.au/products/smartone-c/</t>
  </si>
  <si>
    <t>https://www.tracertrak.com.au/products/smartone-solar/</t>
  </si>
  <si>
    <t>https://www.tracertrak.com.au/rockfleet/</t>
  </si>
  <si>
    <t>Timeframes and costs for delivery of Hardware such as mobile and satellite devices.</t>
  </si>
  <si>
    <t>Timeframes for delivery of SIM Cards for mobile and satellite.</t>
  </si>
  <si>
    <t xml:space="preserve">2 to 7 </t>
  </si>
  <si>
    <t xml:space="preserve">4 to 9 </t>
  </si>
  <si>
    <t xml:space="preserve">7 to 9 </t>
  </si>
  <si>
    <t>Telstra has implemented a national standard distribution approach for the supply of hardware, with delivery timeframes as follows:
1.	Perth Metropolitan Area:  2-7 Business Days 
2.	Regional Locations:         4-9 Business Days 
3.	Remote Locations:           7-9 Business Days</t>
  </si>
  <si>
    <t>iOS16</t>
  </si>
  <si>
    <t>Not in box</t>
  </si>
  <si>
    <t>1335 x 750</t>
  </si>
  <si>
    <t>Cellular (4G)</t>
  </si>
  <si>
    <t>Super Retina XDR display</t>
  </si>
  <si>
    <t>2532 x 1170</t>
  </si>
  <si>
    <t>5-core GPU</t>
  </si>
  <si>
    <t>2556 x 1179</t>
  </si>
  <si>
    <t>2796 x 1290</t>
  </si>
  <si>
    <t>Octa-Core</t>
  </si>
  <si>
    <t>Android</t>
  </si>
  <si>
    <t>Octa-core </t>
  </si>
  <si>
    <t>Dynamic AMOLED 2X</t>
  </si>
  <si>
    <t>2340 x 1080</t>
  </si>
  <si>
    <t>Super AMOLED</t>
  </si>
  <si>
    <t>1080 x 2400</t>
  </si>
  <si>
    <t>TFT</t>
  </si>
  <si>
    <t>Octa-core</t>
  </si>
  <si>
    <t>IPS LCD</t>
  </si>
  <si>
    <t>Android 13</t>
  </si>
  <si>
    <t>4-Core GPU</t>
  </si>
  <si>
    <t>1920 x 1200</t>
  </si>
  <si>
    <t>TFT LCD</t>
  </si>
  <si>
    <t>Qualcomm SDX62</t>
  </si>
  <si>
    <t>PC &amp; MAC</t>
  </si>
  <si>
    <t>LCD Touch Screen </t>
  </si>
  <si>
    <t>Catalog update to v1.1, added accessories sheet for Panel 1.</t>
  </si>
  <si>
    <t>Accessories List - Panel 1 (Mobile)</t>
  </si>
  <si>
    <t>Yes</t>
  </si>
  <si>
    <t>No</t>
  </si>
  <si>
    <t>Adreno 730</t>
  </si>
  <si>
    <t>LCD</t>
  </si>
  <si>
    <t>MU5001 5G</t>
  </si>
  <si>
    <t>Qualcomm SDX55</t>
  </si>
  <si>
    <t>320 x 240</t>
  </si>
  <si>
    <t>no</t>
  </si>
  <si>
    <t>2360 x 1640</t>
  </si>
  <si>
    <t>2732 x 2048</t>
  </si>
  <si>
    <t>APPLE 20W USB-C POWER ADAPTER</t>
  </si>
  <si>
    <t>SAMSUNG 25W TRAVEL ADAPTOR BLACK</t>
  </si>
  <si>
    <t>CYGNETT</t>
  </si>
  <si>
    <t>OTTERBOX</t>
  </si>
  <si>
    <t>Keyboard / Cover - Smart Keyboard Folio for iPad 9th Gen (MX3L2ZA/A)</t>
  </si>
  <si>
    <t>Apple AirPods 2 with Lightning Case (MV7N2ZA/A)</t>
  </si>
  <si>
    <t>Apple Airpods 3 with Magsafe Case (MME73ZA/A)</t>
  </si>
  <si>
    <t>Apple EarPods with Lightning Connector (MMTN2FE/A)</t>
  </si>
  <si>
    <t>Compatability</t>
  </si>
  <si>
    <t>Compatible with charging cables that have USB-C on one end</t>
  </si>
  <si>
    <t>iPad 9th Gen</t>
  </si>
  <si>
    <t>All iPhones</t>
  </si>
  <si>
    <t>End of Life</t>
  </si>
  <si>
    <t>Galaxy Tab Active4 Pro</t>
  </si>
  <si>
    <t>Panel 1 - Accessories</t>
  </si>
  <si>
    <t>Version:</t>
  </si>
  <si>
    <t>Last Uploaded</t>
  </si>
  <si>
    <r>
      <t xml:space="preserve">List of common accessories for use with </t>
    </r>
    <r>
      <rPr>
        <b/>
        <sz val="10"/>
        <rFont val="Arial"/>
        <family val="2"/>
      </rPr>
      <t xml:space="preserve">Panel 1 (Mobile) </t>
    </r>
    <r>
      <rPr>
        <sz val="10"/>
        <rFont val="Arial"/>
        <family val="2"/>
      </rPr>
      <t>Hardware devices available from CUA Contractors, meeting or exceeding minimum Discounts.</t>
    </r>
  </si>
  <si>
    <r>
      <t xml:space="preserve">List of common </t>
    </r>
    <r>
      <rPr>
        <b/>
        <sz val="10"/>
        <rFont val="Arial"/>
        <family val="2"/>
      </rPr>
      <t>Panel 1 (Mobile)</t>
    </r>
    <r>
      <rPr>
        <sz val="10"/>
        <rFont val="Arial"/>
        <family val="2"/>
      </rPr>
      <t xml:space="preserve"> devices available from CUA Contractors, meeting or exceeding minimum Discounts.</t>
    </r>
  </si>
  <si>
    <t>1080x2340</t>
  </si>
  <si>
    <t>1080x2408</t>
  </si>
  <si>
    <t>Galaxy XCover6 Pro</t>
  </si>
  <si>
    <t>PLS LCD</t>
  </si>
  <si>
    <t>Galaxy S22 Enterprise Edition</t>
  </si>
  <si>
    <t>MF971RS4 (Optus Portable Modem)</t>
  </si>
  <si>
    <t>iPad (10th  Gen)</t>
  </si>
  <si>
    <t>512GB Space Grey</t>
  </si>
  <si>
    <t>Nighthawk M6</t>
  </si>
  <si>
    <t>Update Optus, add model number to Telstra Panel 1</t>
  </si>
  <si>
    <t>IOT Wireless Modem / Router</t>
  </si>
  <si>
    <t xml:space="preserve">Peplink </t>
  </si>
  <si>
    <t xml:space="preserve">IOT Device </t>
  </si>
  <si>
    <t xml:space="preserve">Captis </t>
  </si>
  <si>
    <t>Track and Monitor</t>
  </si>
  <si>
    <t>Sierra Wireless</t>
  </si>
  <si>
    <t>Verge</t>
  </si>
  <si>
    <t>IOT Accessories</t>
  </si>
  <si>
    <t>Volume discount orders are POA and impacted by stock levels and manufacturer promotional pricing as/if applicable.</t>
  </si>
  <si>
    <t>Update Telstra to add IoT Hardware</t>
  </si>
  <si>
    <t>Rl</t>
  </si>
  <si>
    <t>Telstra new pricing added</t>
  </si>
  <si>
    <t>Panel 2 - Device &amp; Accessories</t>
  </si>
  <si>
    <t>Add Starlink, update Panel 2 sheet.</t>
  </si>
  <si>
    <t>Antenna / Portable Terminal</t>
  </si>
  <si>
    <t>Starlink</t>
  </si>
  <si>
    <t>Flat High Performance Kit (includes wedge mount)</t>
  </si>
  <si>
    <t>With a wide field of view and enhanced GPS capabilities, the Pivotel Starlink Flat High Performance can connect to more satellites, allowing for consistent connectivity on the go. The hardware is designed for permanent installation on your vehicle or vessell and is resilient in harsh environments. Ideal for mobile businesses and public sector use cases, including trucking, buses, shuttles, and emergency response. Available on land and/or Maritime.</t>
  </si>
  <si>
    <t xml:space="preserve">Pivotel may provide further discounts to Customers upon application for large volume* orders. Indicatively, Pivotel would expect 50 devices as a minimum for volume discounts, however there are no set volumes. </t>
  </si>
  <si>
    <t>SL-SL-ACC-CBL25MPOE</t>
  </si>
  <si>
    <t>SL-SL-ACC-PIPE_ADPTF</t>
  </si>
  <si>
    <t>SL-SL-ACC-PIPE_ADPT</t>
  </si>
  <si>
    <t>SL-SL-ACC-ETH_ADPT</t>
  </si>
  <si>
    <t>SL-SL-ACC-PS</t>
  </si>
  <si>
    <t>SL-SL-ACC-WEDGEMOUNT</t>
  </si>
  <si>
    <t>SL-SL-ACC-FLASHMNT</t>
  </si>
  <si>
    <t>SL-SL-ACC-LWALLMNT</t>
  </si>
  <si>
    <t>SL-SL-ACC-SWALLMNT</t>
  </si>
  <si>
    <t>SL-SL-ACC-GPOLEMNT</t>
  </si>
  <si>
    <t>SL-SL-ACC-PIVOTMNT</t>
  </si>
  <si>
    <t>SL-SL-ACC-RIDGEMNT</t>
  </si>
  <si>
    <t>SL-SL-ACC-MAS_ROUT</t>
  </si>
  <si>
    <t>SL-SL-ACC-CBL_ROUT</t>
  </si>
  <si>
    <t>SL-SL-ACC-CABLE2M</t>
  </si>
  <si>
    <t>SL-SL-ACC-CABLE30M</t>
  </si>
  <si>
    <t>SL-SL-ACC-CBL5M_ETH</t>
  </si>
  <si>
    <t>SL-SL-ACC-CBL30M_ETH</t>
  </si>
  <si>
    <t>SL-SL-ACC-CBL0M5POEF</t>
  </si>
  <si>
    <t>SL-SL-ACC-CBL8MPOEF</t>
  </si>
  <si>
    <t>SL-SL-ACC-CBL25MPOEF</t>
  </si>
  <si>
    <t>Standard HP Starlink POE Cable 25m</t>
  </si>
  <si>
    <t>Flat High Performance Pipe Adapter</t>
  </si>
  <si>
    <t>Standard High Performance Pipe Adapter</t>
  </si>
  <si>
    <t>Ethernet Adapter</t>
  </si>
  <si>
    <t>Power Supply</t>
  </si>
  <si>
    <t>Wedge Mount (spare)</t>
  </si>
  <si>
    <t>Flashing Mount</t>
  </si>
  <si>
    <t>Long Wall Mount</t>
  </si>
  <si>
    <t>Short Wall Mount</t>
  </si>
  <si>
    <t>Ground Pole Mount</t>
  </si>
  <si>
    <t>Pivot Mount</t>
  </si>
  <si>
    <t>Ridgeline Mount Kit</t>
  </si>
  <si>
    <t>Masonary Routing Kit</t>
  </si>
  <si>
    <t>Cable Routing Kit</t>
  </si>
  <si>
    <t>HP Starlink Router Cable 2m</t>
  </si>
  <si>
    <t>HP Starlink Router Cable 30m</t>
  </si>
  <si>
    <t>HP Starlink Ethernet Cable 5m</t>
  </si>
  <si>
    <t>HP Starlink Ethernet Cable 30m</t>
  </si>
  <si>
    <t>Flat HP Starlink POE Cable 0.5m</t>
  </si>
  <si>
    <t>Flat HP Starlink POE Cable 8m</t>
  </si>
  <si>
    <t>Flat HP Starlink POE Cable 25m</t>
  </si>
  <si>
    <r>
      <t>List of common</t>
    </r>
    <r>
      <rPr>
        <b/>
        <sz val="10"/>
        <rFont val="Arial"/>
        <family val="2"/>
      </rPr>
      <t xml:space="preserve"> Panel 2 (Satellite)</t>
    </r>
    <r>
      <rPr>
        <sz val="10"/>
        <rFont val="Arial"/>
        <family val="2"/>
      </rPr>
      <t xml:space="preserve"> devices &amp; accessories available from CUA Contractors, meeting or exceeding minimum Discounts.</t>
    </r>
  </si>
  <si>
    <t>APPLE IPHONE 15 128GB 5G BLACK</t>
  </si>
  <si>
    <t>APPLE IPHONE 15 256GB 5G BLACK</t>
  </si>
  <si>
    <t>iPhone 15</t>
  </si>
  <si>
    <t>iPhone 15 Plus</t>
  </si>
  <si>
    <t>iPhone 15 Pro</t>
  </si>
  <si>
    <t>iPhone 15 Pro Max</t>
  </si>
  <si>
    <t>Update iPhone Pricing for Telstra. Adding 15s and legacy price reductions.</t>
  </si>
  <si>
    <r>
      <t xml:space="preserve">This worksheet: </t>
    </r>
    <r>
      <rPr>
        <sz val="12"/>
        <rFont val="Arial"/>
        <family val="2"/>
      </rPr>
      <t xml:space="preserve"> Includes all minimum discounts applicable to either </t>
    </r>
    <r>
      <rPr>
        <b/>
        <sz val="12"/>
        <rFont val="Arial"/>
        <family val="2"/>
      </rPr>
      <t xml:space="preserve">direct purchases </t>
    </r>
    <r>
      <rPr>
        <sz val="12"/>
        <rFont val="Arial"/>
        <family val="2"/>
      </rPr>
      <t xml:space="preserve">or quotes. 
Discounts at the Order level must </t>
    </r>
    <r>
      <rPr>
        <u/>
        <sz val="12"/>
        <rFont val="Arial"/>
        <family val="2"/>
      </rPr>
      <t>meet or exceed</t>
    </r>
    <r>
      <rPr>
        <sz val="12"/>
        <rFont val="Arial"/>
        <family val="2"/>
      </rPr>
      <t xml:space="preserve"> minimum discounts specified on this worksheet.</t>
    </r>
    <r>
      <rPr>
        <b/>
        <sz val="12"/>
        <rFont val="Arial"/>
        <family val="2"/>
      </rPr>
      <t xml:space="preserve">
</t>
    </r>
    <r>
      <rPr>
        <sz val="12"/>
        <rFont val="Arial"/>
        <family val="2"/>
      </rPr>
      <t xml:space="preserve">Lists of commonly sold devices are provided on the </t>
    </r>
    <r>
      <rPr>
        <b/>
        <sz val="12"/>
        <rFont val="Arial"/>
        <family val="2"/>
      </rPr>
      <t>"1_Devices"</t>
    </r>
    <r>
      <rPr>
        <sz val="12"/>
        <rFont val="Arial"/>
        <family val="2"/>
      </rPr>
      <t xml:space="preserve"> (Panel 1) and "</t>
    </r>
    <r>
      <rPr>
        <b/>
        <sz val="12"/>
        <rFont val="Arial"/>
        <family val="2"/>
      </rPr>
      <t xml:space="preserve">2_Devices" </t>
    </r>
    <r>
      <rPr>
        <sz val="12"/>
        <rFont val="Arial"/>
        <family val="2"/>
      </rPr>
      <t>(Panel 2) worksheets in accordance with the minimum discounts specified on this sheet.</t>
    </r>
  </si>
  <si>
    <t>256GB Graphite</t>
  </si>
  <si>
    <t>128GB Obsidian</t>
  </si>
  <si>
    <t>256GB Obsidian</t>
  </si>
  <si>
    <t>Mali-G68 MP2</t>
  </si>
  <si>
    <t>Galaxy Tab S9</t>
  </si>
  <si>
    <t>Adreno 740</t>
  </si>
  <si>
    <t>256GB Grey</t>
  </si>
  <si>
    <t>512GB Grey</t>
  </si>
  <si>
    <t>Min Discount from List price (%)</t>
  </si>
  <si>
    <t>Update iPhone Pricing for Optus. Adding 15s and legacy price reductions.</t>
  </si>
  <si>
    <t>Case - ZAGG iPhone SE Crystal Case Clear</t>
  </si>
  <si>
    <t>iPad 10th Gen</t>
  </si>
  <si>
    <t>Samsung devices</t>
  </si>
  <si>
    <t>Galaxy Buds2 Pro Black</t>
  </si>
  <si>
    <t>Universal</t>
  </si>
  <si>
    <t>Cables with USB-C on one end</t>
  </si>
  <si>
    <t>Accessory Specifications - Panel 1 (Mobile)</t>
  </si>
  <si>
    <t>Samsung GALAXY TAB S9 Grey 128GB</t>
  </si>
  <si>
    <t>1600 x 2560</t>
  </si>
  <si>
    <t>Samsung GALAXY TAB S9 Grey 256GB</t>
  </si>
  <si>
    <t xml:space="preserve">100252444     </t>
  </si>
  <si>
    <t>Update Telstra price lists for quarterly updates.</t>
  </si>
  <si>
    <t>SL-SL-TE-MOB</t>
  </si>
  <si>
    <t>https://www.pivotel.com.au/products-starlink-business-mobility.html</t>
  </si>
  <si>
    <t xml:space="preserve">128GB Starlight </t>
  </si>
  <si>
    <t xml:space="preserve">128GB Purple </t>
  </si>
  <si>
    <t>Update Optus Price list received 6 Nov 2023.</t>
  </si>
  <si>
    <t>Adreno 619</t>
  </si>
  <si>
    <t>Pixel 8</t>
  </si>
  <si>
    <t>Android 14</t>
  </si>
  <si>
    <t>1200 x 1920</t>
  </si>
  <si>
    <t>TG</t>
  </si>
  <si>
    <t>Add Starlink for Telstra, update Panel 2 sheet.</t>
  </si>
  <si>
    <t>700+</t>
  </si>
  <si>
    <t>No committed volume discounts apply at this time.
For orders of 700 units or more then Price and Solution on application.</t>
  </si>
  <si>
    <t>Update Telstra pricing. No change to satellite pricing this qtr.</t>
  </si>
  <si>
    <t>Apple Pencil Pro</t>
  </si>
  <si>
    <t>Apple SMART FOLIO IPAD AIR 13IN M2 GRY</t>
  </si>
  <si>
    <t>APPLE SMART FOLIO IPAD AIR 11IN M2 GRY</t>
  </si>
  <si>
    <t>APPLE SMART FOLIO IPAD PRO 13IN M4 BLACK</t>
  </si>
  <si>
    <t>Apple SMART FOLIO IPAD PRO 11IN M4 BLACK</t>
  </si>
  <si>
    <t>APPLE MAGIC KEYBOARD IPAD PRO 13 INCH M4 BLACK</t>
  </si>
  <si>
    <t>Apple MAGIC KEYBOARD IPAD PRO 11 INCH M4 BLACK</t>
  </si>
  <si>
    <t>NA</t>
  </si>
  <si>
    <t>Cygnett USB-C WALL CHARGER</t>
  </si>
  <si>
    <t>GALAXY WATCH 6 CLASSIC 47MM BLACK</t>
  </si>
  <si>
    <t>APPLE AIRPODS PRO (GEN 2)</t>
  </si>
  <si>
    <t>APPLE EARPODS (USB-C)</t>
  </si>
  <si>
    <t>SPROUT</t>
  </si>
  <si>
    <t>SPROUT SAMSUNG A35 COMBI CASE SCREEN PRPTECTOR BUNDLE</t>
  </si>
  <si>
    <t>SPROUT SAMSUNG A55 COMBI CASE SCREEN PRPTECTOR BUNDLE</t>
  </si>
  <si>
    <t>Telstra SAMSUNG A15 COMBI CASE AND SCREEN PROTECTOR BUNDLE</t>
  </si>
  <si>
    <t>SPROUT SAMSUNG S24+ GLADIATOR CASE</t>
  </si>
  <si>
    <t>SPROUT SAMSUNG S24 ULTRA GLADIATOR CASE</t>
  </si>
  <si>
    <t>SPROUT SAMSUNG S24 GLADIATOR CASE</t>
  </si>
  <si>
    <t>Telstra SAMSUNG S24+ COMBI CASE SCREEN PROTECTOR BUNDLE</t>
  </si>
  <si>
    <t>Telstra SAMSUNG S24 ULTRA SCREEN PROTECTOR</t>
  </si>
  <si>
    <t>Telstra SAMSUNG S24+ SCREEN PROTECTOR</t>
  </si>
  <si>
    <t>Telstra SAMSUNG S24 SCREEN PROTECTOR</t>
  </si>
  <si>
    <t>Telstra SAMSUNG S24 COMBI CASE SCREEN PROTECTOR BUNDLE</t>
  </si>
  <si>
    <t>Telstra SAMSUNG S24 ULTRA COMBI CASE SCREEN PROTECTOR BUNDLE</t>
  </si>
  <si>
    <t>Telstra DUAL USB-A USB-C 30W CAR CHARGER</t>
  </si>
  <si>
    <t>Apple iPhone 13 Bundle 128GB Midnight  (clear Case, Screen Protector, Wall Charger)</t>
  </si>
  <si>
    <t>Apple iPhone 14 Bundle 128GB Midnight (clear Case, Screen Protector, Wall Charger)</t>
  </si>
  <si>
    <t>Apple iPhone 14 Bundle 256GB Midnight (clear Case, Screen Protector, Wall Charger)</t>
  </si>
  <si>
    <t>Apple iPhone 15 Bundle 128GB Midnight (clear Case, Screen Protector, Wall Charger)</t>
  </si>
  <si>
    <t>Apple iPhone 15 Plus Bundle 128GB Midnight (clear Case, Screen Protector, Wall Charger)</t>
  </si>
  <si>
    <t xml:space="preserve">Apple A16 Bionic </t>
  </si>
  <si>
    <t>iOS17</t>
  </si>
  <si>
    <t>APPLE IPHONE 15 PLUS 128GB 5G MIDNIGHT</t>
  </si>
  <si>
    <t>Samsung GALAXY XCOVER7 5G Enterprise Edition Black 128GB</t>
  </si>
  <si>
    <t>Mali-G57 MC2</t>
  </si>
  <si>
    <t>Samsung GALAXY S24 ULTRA Enterprise Edition Black Titanium 256GB</t>
  </si>
  <si>
    <t>8-core </t>
  </si>
  <si>
    <t>Andreno 750 (1GHz)</t>
  </si>
  <si>
    <t>Dynamic LTPO AMOLED 2X</t>
  </si>
  <si>
    <t>1440x3120</t>
  </si>
  <si>
    <t>Samsung GALAXY S24 5G Enterprise Edition Black 256GB</t>
  </si>
  <si>
    <t>8-core</t>
  </si>
  <si>
    <t>Xclipse 940</t>
  </si>
  <si>
    <t>Feature Phone</t>
  </si>
  <si>
    <t>Nokia 215</t>
  </si>
  <si>
    <t>1.0 GHz Cortex-A7</t>
  </si>
  <si>
    <t>Nokia Series 30+</t>
  </si>
  <si>
    <t>240 x 320</t>
  </si>
  <si>
    <t>Android15</t>
  </si>
  <si>
    <t>Motorola G34 Black 128GB</t>
  </si>
  <si>
    <t>Oct-Core</t>
  </si>
  <si>
    <t>Andorid 14</t>
  </si>
  <si>
    <t>720x1600</t>
  </si>
  <si>
    <t>Motorola THINKPHONE Carbon 256GB</t>
  </si>
  <si>
    <t>Qualcomm SM8475 Snapdragon 8+ Gen 1 (4 nm)</t>
  </si>
  <si>
    <t>P-OLED</t>
  </si>
  <si>
    <t>Apple iPad Pro 13 (M4) 256GB</t>
  </si>
  <si>
    <t>9-core 4.4 GHz </t>
  </si>
  <si>
    <t>Apple GPU (10-core graphics)</t>
  </si>
  <si>
    <t>iOS17.5.1</t>
  </si>
  <si>
    <t>Ultra Retina Tandem OLED</t>
  </si>
  <si>
    <t>2064 x 2752</t>
  </si>
  <si>
    <t>Apple iPad Pro 13 (M4) 512GB</t>
  </si>
  <si>
    <t>2065 x 2752</t>
  </si>
  <si>
    <t>Apple iPad Pro 13 (M4) 1TB</t>
  </si>
  <si>
    <t>10-core 4.4 GHz</t>
  </si>
  <si>
    <t>2066 x 2752</t>
  </si>
  <si>
    <t>Apple iPad Pro 13 (M4) 2TB</t>
  </si>
  <si>
    <t>2067 x 2752</t>
  </si>
  <si>
    <t>Apple iPad Pro 11 (M4) 256GB</t>
  </si>
  <si>
    <t>1668 x 2420</t>
  </si>
  <si>
    <t>Apple iPad Pro 11 (M4) 512GB</t>
  </si>
  <si>
    <t>1669 x 2420</t>
  </si>
  <si>
    <t>Apple iPad Pro 11 (M4) 1TB</t>
  </si>
  <si>
    <t>1670 x 2420</t>
  </si>
  <si>
    <t>Apple iPad Pro 11 (M4) 2TB</t>
  </si>
  <si>
    <t>1671 x 2420</t>
  </si>
  <si>
    <t>Apple GPU (9-core graphics)</t>
  </si>
  <si>
    <t>Liquid Retina IPS LCD</t>
  </si>
  <si>
    <t>2048 x 2732</t>
  </si>
  <si>
    <t>1640 x 2360</t>
  </si>
  <si>
    <t>GALAXY TAB A9+ 64GB 5G GRAPHITE</t>
  </si>
  <si>
    <t>2304 x 1440</t>
  </si>
  <si>
    <t>Samsung Galaxy Tab Active5 Black 128GB</t>
  </si>
  <si>
    <t>1920x1200</t>
  </si>
  <si>
    <t>Telstra 5G HOTSPOT</t>
  </si>
  <si>
    <t>SDX62</t>
  </si>
  <si>
    <t>Smartphone Bundle</t>
  </si>
  <si>
    <t>Network Extension</t>
  </si>
  <si>
    <t>Celfi</t>
  </si>
  <si>
    <t>Telstra GO ROAM R41 Mobile Repeater with Antenna Bundle</t>
  </si>
  <si>
    <t>Telstra GO ROAM R41 Mobile Repeater Kit</t>
  </si>
  <si>
    <t>Telstra GO ROAM R41 Mobile Repeater Bull Bar Antenna Bundle</t>
  </si>
  <si>
    <t>Enterprise Wireless</t>
  </si>
  <si>
    <t>Cradlepoint W1850 5GB + 3YR ESSEN LICENCE</t>
  </si>
  <si>
    <t>Cortex A7 + Qualcomm SDX55</t>
  </si>
  <si>
    <t>Nano Flash/4GB</t>
  </si>
  <si>
    <t>Linux</t>
  </si>
  <si>
    <t>Cradlepoint R1900 5G Ruggedised Modem / Router</t>
  </si>
  <si>
    <t>Cradlepoint W2005 - 5GB RUGGEDISED OUTDOOR MODEM</t>
  </si>
  <si>
    <t>Cradlepoint E3000 - 5GB 5G Modem / Router</t>
  </si>
  <si>
    <t>Cradlepoint E300 - Enterprise Modem Router</t>
  </si>
  <si>
    <t>Cradlepoint IBR900 (600) + 3YR NETCLOUD</t>
  </si>
  <si>
    <t>Qualcomm MDM9240 </t>
  </si>
  <si>
    <t>Cradlepoint E3000 4G Modem / Router</t>
  </si>
  <si>
    <t>Cortex A7 + Qualcomm SDX20</t>
  </si>
  <si>
    <t>NAND Flash /512MB</t>
  </si>
  <si>
    <t>Cradlepoint W2000 5G Indoor Adaptor</t>
  </si>
  <si>
    <t>1 GB DRAM, 8 GB eMMC Flash</t>
  </si>
  <si>
    <t>Cradlepoint CBA850</t>
  </si>
  <si>
    <t>Inseego Wavemaker PRO Outdoor Modem - FW2000</t>
  </si>
  <si>
    <t>Proprietary</t>
  </si>
  <si>
    <t>Tab A9+</t>
  </si>
  <si>
    <t>iPad Pro 13</t>
  </si>
  <si>
    <t>Galaxy XCover7</t>
  </si>
  <si>
    <t>Apple iPhone 15 Bundle 256GB Midnight (clear Case, Screen Protector, Wall Charger)</t>
  </si>
  <si>
    <t>APPLE IPHONE 16 128GB 5G BLACK</t>
  </si>
  <si>
    <t>Apple A18 (3 nm)</t>
  </si>
  <si>
    <t>Apple GPU (5-core graphics)</t>
  </si>
  <si>
    <t>iOS18</t>
  </si>
  <si>
    <t>Super Retina XDR OLED</t>
  </si>
  <si>
    <t>1179 x 2556</t>
  </si>
  <si>
    <t>APPLE IPHONE 16 256GB 5G BLACK</t>
  </si>
  <si>
    <t>APPLE IPHONE 16 512GB 5G BLACK</t>
  </si>
  <si>
    <t>APPLE IPHONE 16 PLUS 128GB 5G BLACK</t>
  </si>
  <si>
    <t>1290 x 2796</t>
  </si>
  <si>
    <t>APPLE IPHONE 16 PLUS 256GB 5G BLACK</t>
  </si>
  <si>
    <t>APPLE IPHONE 16 PLUS 512GB 5G BLACK</t>
  </si>
  <si>
    <t>APPLE IPHONE 16 PRO 128GB 5G BLACK TTM</t>
  </si>
  <si>
    <t>Apple A18 Pro (3 nm)</t>
  </si>
  <si>
    <t>Apple GPU (6-core graphics)</t>
  </si>
  <si>
    <t>LTPO Super Retina XDR OLED</t>
  </si>
  <si>
    <t>1206 x 2622</t>
  </si>
  <si>
    <t>APPLE IPHONE 16 PRO 256GB 5G BLK TTM</t>
  </si>
  <si>
    <t>APPLE IPHONE 16 PRO 512GB 5G BLK TTM</t>
  </si>
  <si>
    <t>APPLE IPHONE 16 PRO 1TB 5G BLK TTM</t>
  </si>
  <si>
    <t>APPLE IPHONE 16 PROMAX 256GB 5G BLK TTM</t>
  </si>
  <si>
    <t>1320 x 2868</t>
  </si>
  <si>
    <t>APPLE IPHONE 16 PROMAX 512GB 5G BLK TTM</t>
  </si>
  <si>
    <t>APPLE IPHONE 16 PROMAX 1TB 5G BLK TTM</t>
  </si>
  <si>
    <t>iPhone 16</t>
  </si>
  <si>
    <t>iPhone 16 Plus</t>
  </si>
  <si>
    <t>iPhone 16 Pro</t>
  </si>
  <si>
    <t>iPhone 16 Pro Max</t>
  </si>
  <si>
    <t>Order Code</t>
  </si>
  <si>
    <t>MAKE</t>
  </si>
  <si>
    <t>MODEL</t>
  </si>
  <si>
    <t>SIZE / COLOUR</t>
  </si>
  <si>
    <t>SIM Type</t>
  </si>
  <si>
    <t>Network *</t>
  </si>
  <si>
    <t>Best for Regional #</t>
  </si>
  <si>
    <t>Status</t>
  </si>
  <si>
    <t xml:space="preserve"> Unit Price (Excl GST) </t>
  </si>
  <si>
    <t xml:space="preserve"> Unit Price </t>
  </si>
  <si>
    <t xml:space="preserve">(Incl GST) </t>
  </si>
  <si>
    <t>64GB Graphite</t>
  </si>
  <si>
    <t>Nano</t>
  </si>
  <si>
    <t>**5G/4G Plus</t>
  </si>
  <si>
    <t>Current</t>
  </si>
  <si>
    <t>Galaxy Tab Active5</t>
  </si>
  <si>
    <t>128GB Green</t>
  </si>
  <si>
    <t>4G Plus</t>
  </si>
  <si>
    <t>64GB Blue</t>
  </si>
  <si>
    <t xml:space="preserve"> iPad Air 11 M2</t>
  </si>
  <si>
    <t>128GB Blue</t>
  </si>
  <si>
    <t>eSIM</t>
  </si>
  <si>
    <t>128GB Starlight</t>
  </si>
  <si>
    <t>256GB Purple</t>
  </si>
  <si>
    <t xml:space="preserve"> iPad Air 13 M2</t>
  </si>
  <si>
    <t>256GB Starlight</t>
  </si>
  <si>
    <t xml:space="preserve"> iPad Pro 11 M4</t>
  </si>
  <si>
    <t>256GB Space Black</t>
  </si>
  <si>
    <t>256GB Silver</t>
  </si>
  <si>
    <t>512GB Space Black</t>
  </si>
  <si>
    <t>512GB Silver</t>
  </si>
  <si>
    <t>1TB Space Black</t>
  </si>
  <si>
    <t xml:space="preserve"> iPad Pro 13 M4</t>
  </si>
  <si>
    <t>HUAWEI</t>
  </si>
  <si>
    <t>Micro</t>
  </si>
  <si>
    <t>Optus 5G Modem Gen 3</t>
  </si>
  <si>
    <t>Zyxel / Arcadyan</t>
  </si>
  <si>
    <t>Optus Ultra WiFi Modem Arc2</t>
  </si>
  <si>
    <t xml:space="preserve"> Galaxy S24 </t>
  </si>
  <si>
    <t>256GB Violet</t>
  </si>
  <si>
    <t>256GB Yellow</t>
  </si>
  <si>
    <t>512GB Violet</t>
  </si>
  <si>
    <t xml:space="preserve"> Galaxy S24+</t>
  </si>
  <si>
    <t xml:space="preserve"> Galaxy S24 Ultra</t>
  </si>
  <si>
    <t>Galaxy Z Flip6</t>
  </si>
  <si>
    <t>256GB Mint</t>
  </si>
  <si>
    <t>512GB Blue</t>
  </si>
  <si>
    <t>512GB Mint</t>
  </si>
  <si>
    <t>512GB Yellow</t>
  </si>
  <si>
    <t>Galaxy Z Fold6</t>
  </si>
  <si>
    <t>256GB Navy</t>
  </si>
  <si>
    <t>256GB Pink</t>
  </si>
  <si>
    <t>512GB Navy</t>
  </si>
  <si>
    <t>512GB Pink</t>
  </si>
  <si>
    <t>1TB Navy</t>
  </si>
  <si>
    <t>1TB Pink</t>
  </si>
  <si>
    <t>1TB Silver</t>
  </si>
  <si>
    <t>Pixel 8a</t>
  </si>
  <si>
    <t>128GB Bay</t>
  </si>
  <si>
    <t xml:space="preserve"> 128GB Obsidian </t>
  </si>
  <si>
    <t>Pixel 9</t>
  </si>
  <si>
    <t>128GB Obsidian 5G</t>
  </si>
  <si>
    <t xml:space="preserve">Pixel 9 </t>
  </si>
  <si>
    <t>128GB Porcelain 5G</t>
  </si>
  <si>
    <t xml:space="preserve">128GB Wintergreen 5G </t>
  </si>
  <si>
    <t xml:space="preserve">128GB Peony 5G </t>
  </si>
  <si>
    <t>256GB Obsidian 5G</t>
  </si>
  <si>
    <t>25GB Porcelain 5G</t>
  </si>
  <si>
    <t>Pixel 9 Pro XL</t>
  </si>
  <si>
    <t xml:space="preserve">Pixel 9 Pro XL </t>
  </si>
  <si>
    <t>256GB Porcelain 5G</t>
  </si>
  <si>
    <t>256GB Hazel 5G</t>
  </si>
  <si>
    <t>256GB Rose Quartz 5G</t>
  </si>
  <si>
    <t>512GB Obsidian 5G</t>
  </si>
  <si>
    <t xml:space="preserve"> 1TB Obsidian 5G</t>
  </si>
  <si>
    <t xml:space="preserve">Pixel 9 Pro Fold </t>
  </si>
  <si>
    <t>Pixel 9 Pro Fold</t>
  </si>
  <si>
    <t>Galaxy A15 5G</t>
  </si>
  <si>
    <t>Galaxy A35 5G</t>
  </si>
  <si>
    <t>128GB Navy</t>
  </si>
  <si>
    <t>Galaxy A55 5G</t>
  </si>
  <si>
    <t>128GB Purple</t>
  </si>
  <si>
    <t xml:space="preserve"> Galaxy S23 FE</t>
  </si>
  <si>
    <t>128GB Cream</t>
  </si>
  <si>
    <t>128GB Mint</t>
  </si>
  <si>
    <t xml:space="preserve"> 128GB Black Titanium </t>
  </si>
  <si>
    <t xml:space="preserve"> 128GB White Titanium </t>
  </si>
  <si>
    <t xml:space="preserve"> 128GB Desert Titanium </t>
  </si>
  <si>
    <t xml:space="preserve"> 128GB Natural Titanium </t>
  </si>
  <si>
    <t xml:space="preserve">256GB Black Titanium </t>
  </si>
  <si>
    <t xml:space="preserve">256GB White Titanium </t>
  </si>
  <si>
    <t xml:space="preserve">256GB Desert Titanium </t>
  </si>
  <si>
    <t xml:space="preserve">256GB Natural Titanium </t>
  </si>
  <si>
    <t xml:space="preserve"> 512GB Black Titanium </t>
  </si>
  <si>
    <t xml:space="preserve"> 512GB White Titanium </t>
  </si>
  <si>
    <t xml:space="preserve"> 512GB Desert Titanium </t>
  </si>
  <si>
    <t xml:space="preserve"> 512GB Natural Titanium </t>
  </si>
  <si>
    <t xml:space="preserve"> 1TB Black Titanium </t>
  </si>
  <si>
    <t xml:space="preserve"> 1TB White Titanium </t>
  </si>
  <si>
    <t xml:space="preserve"> 1TB Desert Titanium </t>
  </si>
  <si>
    <t xml:space="preserve"> 1TB Natural Titanium </t>
  </si>
  <si>
    <t>128GB White</t>
  </si>
  <si>
    <t>128GB Pink</t>
  </si>
  <si>
    <t>128GB Ultramarine</t>
  </si>
  <si>
    <t>128GB Teal</t>
  </si>
  <si>
    <t>256GB White</t>
  </si>
  <si>
    <t>256GB Ultramarine</t>
  </si>
  <si>
    <t>256GB Teal</t>
  </si>
  <si>
    <t>512GB White</t>
  </si>
  <si>
    <t>512GB Ultramarine</t>
  </si>
  <si>
    <t>512GB Teal</t>
  </si>
  <si>
    <t xml:space="preserve"> 128GB Blue Titanium </t>
  </si>
  <si>
    <t xml:space="preserve"> 256GB Natural Titanium </t>
  </si>
  <si>
    <t xml:space="preserve"> 256GB Blue Titanium </t>
  </si>
  <si>
    <t xml:space="preserve"> 256GB White Titanium </t>
  </si>
  <si>
    <t>yes</t>
  </si>
  <si>
    <t xml:space="preserve"> 128GB Midnight </t>
  </si>
  <si>
    <t>Update Telstra iPhone pricing, add new Optus iPhones, remove Thuraya from Pivotel.</t>
  </si>
  <si>
    <t>Update Telstra price schedule for remaining Sep/Oct updates.</t>
  </si>
  <si>
    <t>Mali-G715 MC7</t>
  </si>
  <si>
    <t>1080 x 2424</t>
  </si>
  <si>
    <t>Update Optus price schedule for remaining October pricing updates.</t>
  </si>
  <si>
    <t>APPLE IPHONE 16 128GB BLACK BUNDLE</t>
  </si>
  <si>
    <t>APPLE IPHONE 16 256GB BLACK BUNDLE</t>
  </si>
  <si>
    <t>APPLE IPHONE 16 PLUS 128GB BLACK BUNDLE</t>
  </si>
  <si>
    <t>APPLE IPHONE 16 PLUS 256GB BLACK BUNDLE</t>
  </si>
  <si>
    <t>APPLE IPHONE 16 PRO 128GB BLACK TITANIUM BUNDLE</t>
  </si>
  <si>
    <t>APPLE IPHONE 16 PRO 256GB BLACK TITANIUM BUNDLE</t>
  </si>
  <si>
    <t>APPLE IPHONE 16 PROMAX 256GB BLACK TITANIUM BUNDLE</t>
  </si>
  <si>
    <t>APPLE IPHONE 16 PROMAX 512GB BLACK TITANIUM BUNDLE</t>
  </si>
  <si>
    <t>Samsung GALAXY A16 5G Blue Black 128GB</t>
  </si>
  <si>
    <t>Samsung GALAXY A16 5G Blue Black 128GB Bundle</t>
  </si>
  <si>
    <t>64MB</t>
  </si>
  <si>
    <t xml:space="preserve">128MB expandable </t>
  </si>
  <si>
    <t>APPLE IPAD MINI (A17 PRO) 128GB 5G PURP</t>
  </si>
  <si>
    <t>Apple A17 Pro (3 nm)</t>
  </si>
  <si>
    <t>iPadOS 18</t>
  </si>
  <si>
    <t>1488 x 2266</t>
  </si>
  <si>
    <t>Sonim</t>
  </si>
  <si>
    <t>SONIM H700 5G MOBILE HOTSPOT BLACK</t>
  </si>
  <si>
    <t>ARM Cortex-A55 Quad core</t>
  </si>
  <si>
    <t>OpenWRT</t>
  </si>
  <si>
    <t>NETGEAR NIGHTHAWK M7 ULTRA BLACK</t>
  </si>
  <si>
    <t>IRIDIUM GO FIXED KIT BUNDLE</t>
  </si>
  <si>
    <t>IRIDIUM 9555 SATELLITE PHONE</t>
  </si>
  <si>
    <t>IRIDIUM Litedock 9575 Extreme Handset Bundle 2014</t>
  </si>
  <si>
    <t>IRIDIUM Drivedock 9575 Extreme</t>
  </si>
  <si>
    <t>IRIDIUM Go!</t>
  </si>
  <si>
    <t>Iridium 9575 Sat Phone</t>
  </si>
  <si>
    <t>CN</t>
  </si>
  <si>
    <t>Update Telstra price schedule for quarterly updates, add new iPad mini.</t>
  </si>
  <si>
    <t>Update Optus price schedule for quarterly updates.</t>
  </si>
  <si>
    <t>128GB Black (Rugged Handset)</t>
  </si>
  <si>
    <t>iOS 18</t>
  </si>
  <si>
    <t>2622 x 1206</t>
  </si>
  <si>
    <t>1TB</t>
  </si>
  <si>
    <t>2868 x 1320</t>
  </si>
  <si>
    <t>Google Tensor G4</t>
  </si>
  <si>
    <t>4700 mAh</t>
  </si>
  <si>
    <t>Google Pixel 9 Pro</t>
  </si>
  <si>
    <t>LTPO OLED</t>
  </si>
  <si>
    <t>1280 x 2856</t>
  </si>
  <si>
    <t>Andrioid 14</t>
  </si>
  <si>
    <t>1344 x 2992</t>
  </si>
  <si>
    <t>5060mAh</t>
  </si>
  <si>
    <t>Andriod 14</t>
  </si>
  <si>
    <t>1080 x 2340</t>
  </si>
  <si>
    <t xml:space="preserve">Samsung </t>
  </si>
  <si>
    <t>Galaxy S24 FE</t>
  </si>
  <si>
    <t>4700MAh</t>
  </si>
  <si>
    <t>1080 x2408</t>
  </si>
  <si>
    <t>4050Mah</t>
  </si>
  <si>
    <t>Exynos 1380</t>
  </si>
  <si>
    <t>ARM Mali-G68 MP5</t>
  </si>
  <si>
    <t>5050 mAh</t>
  </si>
  <si>
    <t>iPad mini (7th Gen)</t>
  </si>
  <si>
    <t>Apple A17 Pro chip</t>
  </si>
  <si>
    <t>Apple-designed 5-core GPU</t>
  </si>
  <si>
    <t>IPADOS 18</t>
  </si>
  <si>
    <t xml:space="preserve">Liquid Retina </t>
  </si>
  <si>
    <t>2266 1488</t>
  </si>
  <si>
    <t>6974mAh</t>
  </si>
  <si>
    <t xml:space="preserve">APPLE </t>
  </si>
  <si>
    <t>ipadOS 17</t>
  </si>
  <si>
    <t xml:space="preserve">Apple M4 Chip </t>
  </si>
  <si>
    <t>Apple GPU 10 Core</t>
  </si>
  <si>
    <t>2420 x 1668</t>
  </si>
  <si>
    <t>iPad Pro 13 M4</t>
  </si>
  <si>
    <t>2752 x 2064</t>
  </si>
  <si>
    <t>10290 mAh (38.5 Wh)</t>
  </si>
  <si>
    <t>Compatible with adapters that have USB-C on one end</t>
  </si>
  <si>
    <t>iPhone 8 or later</t>
  </si>
  <si>
    <t>Power - Apple AC Wall Charger 20W with USB-C input - High Output 20w (MWVT3X/A)</t>
  </si>
  <si>
    <t>Cable - CYGNETT USB-C to Lightning Cable only 1m White</t>
  </si>
  <si>
    <t>Apple Magsafe Charger 1 m</t>
  </si>
  <si>
    <t>Case - TECH21 IPHONE clear case for iPhone 12</t>
  </si>
  <si>
    <t>Case - Cygnett iPhone 15 Pro Ecoshield Clear Case</t>
  </si>
  <si>
    <t>Case - Cygnett iPhone 15 Pro Max Ecoshield Clear Case</t>
  </si>
  <si>
    <t xml:space="preserve">Case - Apple MagSafe Clear Case for iPhone 16 </t>
  </si>
  <si>
    <t>Case - Apple MagSafe Black Silicone Case for iPhone 16</t>
  </si>
  <si>
    <t>Case - Apple MagSafe Clear Case for iPhone 16 Plus</t>
  </si>
  <si>
    <t>Case - Apple MagSafe Clear Case for iPhone 16 Pro</t>
  </si>
  <si>
    <t>Case - Apple MagSafe Black Silicone Case for iPhone 16 Pro</t>
  </si>
  <si>
    <t>Case - Apple MagSafe Clear Case for iPhone 16 Pro Max</t>
  </si>
  <si>
    <t>Case - Apple MagSafe Black Silicone Case for iPhone 16 Pro Max</t>
  </si>
  <si>
    <t>Case - CYGNETT iPhone 16 Ecoshield clear case</t>
  </si>
  <si>
    <t>Case - CYGNETT iPhone 16 Plus Ecoshield clear case</t>
  </si>
  <si>
    <t>Case - CYGNETT iPhone 16 Pro Ecoshield clear case</t>
  </si>
  <si>
    <t>Case - CYGNETT iPhone 16 Pro Max Ecoshield clear case</t>
  </si>
  <si>
    <t>Screen Protector - ZAGG InvisibleShield Glass Elite Screen Protector iPad 10.9" 10th Gen</t>
  </si>
  <si>
    <t>Screen Protector - ZAGG InvisibleShield Elite for iPhone SE</t>
  </si>
  <si>
    <t>Screen Protector - CYGNETT iPhone 16 Plus Tough Screen Protector</t>
  </si>
  <si>
    <t>Screen Protector - CYGNETT iPhone 16 Pro Max Tough Screen Protector</t>
  </si>
  <si>
    <t>Apple Airpods 4</t>
  </si>
  <si>
    <t>Apple Airpods 4 Active Noise Cancellation</t>
  </si>
  <si>
    <t>Apple Airpods Pro 2 with MagSafe Case with USB-C Charger input (MTJV3ZA/A)</t>
  </si>
  <si>
    <t>Apple EarPods with USB-C Connector (MTJY3FE/A)</t>
  </si>
  <si>
    <t>Stylus - Apple Pencil Pro</t>
  </si>
  <si>
    <t>Power - SAMSUNG 45W Power Adapter with Type-C to Type-C Cable</t>
  </si>
  <si>
    <t>ZAGG Essentials Bundle Sam S24 Ultra - includes Case, SP, Adapter</t>
  </si>
  <si>
    <t xml:space="preserve">Case - CYGNETT Samsung Galaxy S24+ Ecoshield clear case </t>
  </si>
  <si>
    <t xml:space="preserve">Case - CYGNETT Samsung Galaxy S24 Ultra Ecoshield clear case </t>
  </si>
  <si>
    <t>Case - CYGNETT Samsung Galaxy A35 AEROSHIELD clear case</t>
  </si>
  <si>
    <t>Screen Protector - CYGNETT Tough Screenguard Samsung S24+</t>
  </si>
  <si>
    <t>Screen Protector - CYGNETT Tough Screenguard Samsung S24 Ultra</t>
  </si>
  <si>
    <t>Samsung Galaxy Buds3 Pro Silver</t>
  </si>
  <si>
    <t>Galaxy Watch6 44mm Graphite/Black band</t>
  </si>
  <si>
    <t>Galaxy Watch6 43mm Graphite/Black band</t>
  </si>
  <si>
    <t>Galaxy Watch Ultra 47mm Silver with Dark Grey band</t>
  </si>
  <si>
    <t>Galaxy Watch7 40mm Green with Green band</t>
  </si>
  <si>
    <t>Galaxy Watch7 44mm Green with Green band</t>
  </si>
  <si>
    <t>Samsung Galaxy S24 Ultra</t>
  </si>
  <si>
    <t>Samsung Galaxy A35</t>
  </si>
  <si>
    <t>Power - Cygnett 30W Adapter USB-C input. White. No Cable.</t>
  </si>
  <si>
    <t>Cable - CYGNETT USB-C to USB-C cable 1m black</t>
  </si>
  <si>
    <t>Cel-Fi G0 G41 Repeater and Yagi Antenna</t>
  </si>
  <si>
    <t>Cel Fi G0 G51 Repeater and Yagi Antenna</t>
  </si>
  <si>
    <t>CEL-FI ROAM R41 Repeater (Note the Magnetic Mount Antenna is sold separately).</t>
  </si>
  <si>
    <t>ECE INDOOR DOME ANTENNA 3G/4G/5G</t>
  </si>
  <si>
    <t>RFI BULL BAR ANTENNA</t>
  </si>
  <si>
    <t>All USB Type C handsets and iPad Air 11/13 M2, iPad 10th Gen, iPad Pro 11/13 M4</t>
  </si>
  <si>
    <t>Adreno 830</t>
  </si>
  <si>
    <t>Updated Telstra price schedule with new Galaxy S25 and iPhone 16e.</t>
  </si>
  <si>
    <t>iPhone 16e</t>
  </si>
  <si>
    <t>Apple GPU</t>
  </si>
  <si>
    <t>iOS</t>
  </si>
  <si>
    <t>1170 x 2532</t>
  </si>
  <si>
    <t>iPhone 16e 256GB Black</t>
  </si>
  <si>
    <t>iPhone 16e 512GB Black</t>
  </si>
  <si>
    <t>GALAXY S25 5G 256GB SLV SHADOW ENTERPRISE EDITION</t>
  </si>
  <si>
    <t>Android 15</t>
  </si>
  <si>
    <t>Dynamic LTPO AMOLED</t>
  </si>
  <si>
    <t>1440 x 3120</t>
  </si>
  <si>
    <t>GALAXY S25 ULTRA 5G 256GB TITANIUM BLACK ENTERPRISE EDITION</t>
  </si>
  <si>
    <t>Galaxy S25+ 5G</t>
  </si>
  <si>
    <t>APPLE IPAD MINI (A17 PRO) 128GB 5G STAR</t>
  </si>
  <si>
    <t>1489 x 2266</t>
  </si>
  <si>
    <t>APPLE IPAD MINI (A17 PRO) 128GB 5G SPGRY</t>
  </si>
  <si>
    <t>1490 x 2266</t>
  </si>
  <si>
    <t>APPLE IPAD MINI (A17 PRO) 128GB 5G BLUE</t>
  </si>
  <si>
    <t>1491 x 2266</t>
  </si>
  <si>
    <t>APPLE IPAD MINI (A17 PRO) 256GB 5G PURP</t>
  </si>
  <si>
    <t>1492 x 2266</t>
  </si>
  <si>
    <t>APPLE IPAD MINI (A17 PRO) 256GB 5G SPGRY</t>
  </si>
  <si>
    <t>1493 x 2266</t>
  </si>
  <si>
    <t>APPLE IPAD MINI (A17 PRO) 256GB 5G BLUE</t>
  </si>
  <si>
    <t>1494 x 2266</t>
  </si>
  <si>
    <t>APPLE IPAD MINI (A17 PRO) 256GB 5G STAR</t>
  </si>
  <si>
    <t>1495 x 2266</t>
  </si>
  <si>
    <t xml:space="preserve">Satellite </t>
  </si>
  <si>
    <t>Go! Grab N Go Bundle</t>
  </si>
  <si>
    <t>Grab N Go 9575 Handset Orange Kit</t>
  </si>
  <si>
    <t>Updated Optus price schedule with iPhone 163, and removed many older models.</t>
  </si>
  <si>
    <t>Galaxy S25 Enterprise Edition</t>
  </si>
  <si>
    <t>256GB Silver Shadow</t>
  </si>
  <si>
    <t>Galaxy S25 Plus Consumer Edition</t>
  </si>
  <si>
    <t>Galaxy S25 Ultra Enterprise Edition</t>
  </si>
  <si>
    <t>256GB Titanium Black</t>
  </si>
  <si>
    <t>Case - CYGNETT iPhone 13/14/16e Aeroshield clear case</t>
  </si>
  <si>
    <t>Case - Zagg Essential iPhone 15 Clear Case</t>
  </si>
  <si>
    <t>iPhone 13/14/16e</t>
  </si>
  <si>
    <t>iPhone 15 and 16/16e Range</t>
  </si>
  <si>
    <t>Zagg Starter Bundle Samsung S25 - includes Case, SP, Adapter</t>
  </si>
  <si>
    <t>Zagg Starter Bundle Samsung S25 Plus - includes Case, SP, Adapter</t>
  </si>
  <si>
    <t>Zagg Starter Bundle Samsung S25 Ultra - includes Case, SP, Adapter</t>
  </si>
  <si>
    <t>Case - Zagg Essential Black Folio case for Galaxy A16</t>
  </si>
  <si>
    <t>Samsung Galaxy S24 +</t>
  </si>
  <si>
    <t>Samsung Galaxy A16</t>
  </si>
  <si>
    <t>Samsung Galaxy S25</t>
  </si>
  <si>
    <t>Samsung Galaxy S25+</t>
  </si>
  <si>
    <t>Samsung Galaxy S25 Ultra</t>
  </si>
  <si>
    <t xml:space="preserve"> Apple A18 chip</t>
  </si>
  <si>
    <t>Apple-designed 4-core GPU</t>
  </si>
  <si>
    <t>4005mAH</t>
  </si>
  <si>
    <t>5000 mAh</t>
  </si>
  <si>
    <t>Qualcomm Snapdragon 8 Elite (3 nm)</t>
  </si>
  <si>
    <t>4000 mAh</t>
  </si>
  <si>
    <t>Dynamic LTPO AMOLED 2X, 120Hz refresh rate, HDR10+</t>
  </si>
  <si>
    <t>4900 mAh</t>
  </si>
  <si>
    <t>Qualcomm Snapdragon X65 5G Modem-RF System</t>
  </si>
  <si>
    <t>iPad A16 (11th Gen)</t>
  </si>
  <si>
    <t>128GB Silver</t>
  </si>
  <si>
    <t>Apple A16 chip (5-core CPU)</t>
  </si>
  <si>
    <t>Liquid Retina display with LED backlighting and IPS technology</t>
  </si>
  <si>
    <t>128GB Yellow</t>
  </si>
  <si>
    <t xml:space="preserve"> iPad Air 11 M3</t>
  </si>
  <si>
    <t>Apple M3 chip</t>
  </si>
  <si>
    <t>Apple-designed 9-core GPU</t>
  </si>
  <si>
    <t xml:space="preserve"> iPad Air 13 M3</t>
  </si>
  <si>
    <t>Liquid Retina IPS LCD with LED backlighting</t>
  </si>
  <si>
    <t>2733 x 2048</t>
  </si>
  <si>
    <t>2734 x 2048</t>
  </si>
  <si>
    <t>2735 x 2048</t>
  </si>
  <si>
    <t>2736 x 2048</t>
  </si>
  <si>
    <t>2737 x 2048</t>
  </si>
  <si>
    <t>BUNDLE - ZAGG Denali Case &amp; Fusion Screen protector for iPad Air11 M2/M3 Black</t>
  </si>
  <si>
    <t>BUNDLE - ZAGG Denali Case &amp; Fusion Screen protector for iPad Air13 M2/M3 Black</t>
  </si>
  <si>
    <t>Case - ZAGG Crystal Palace Folio Case for iPad 11th Gen (A16) Clear</t>
  </si>
  <si>
    <t>Keyboard / Cover - Magic Keyboard for iPad 11th Gen (A16) (MQDP3ZA/A)</t>
  </si>
  <si>
    <t>iPad Air 11" M2/M3</t>
  </si>
  <si>
    <t>iPad Air 13" M2/M3</t>
  </si>
  <si>
    <t>iPad 10th / 11th (A16) Gen</t>
  </si>
  <si>
    <t>Updated Optus price schedule with iPad A16 + Air M3</t>
  </si>
  <si>
    <t>via Assurant (POA)</t>
  </si>
  <si>
    <t>Samsung Galaxy A56 5G Enterprise Edition Navy</t>
  </si>
  <si>
    <t>Xclipse 540</t>
  </si>
  <si>
    <t>Samsung Galaxy A56 5G Enterprise Edition Navy Bundle (clear Case, Screen Protector, Wall Charger)</t>
  </si>
  <si>
    <t>Samsung Galaxy A36 5G Enterprise Edition Navy</t>
  </si>
  <si>
    <t>Adreno 710</t>
  </si>
  <si>
    <t>Samsung Galaxy A36 5G Enterprise Edition Navy Bundle (clear Case, Screen Protector, Wall Charger)</t>
  </si>
  <si>
    <t>Google PIXEL 9A 5G Obsidian 128GB</t>
  </si>
  <si>
    <t>Mali-G715 MP7</t>
  </si>
  <si>
    <t>Google PIXEL 9A 5G Obsidian 256GB</t>
  </si>
  <si>
    <t>Mali-G715 MP8</t>
  </si>
  <si>
    <t>100254961</t>
  </si>
  <si>
    <t>Apple IPAD (A16) 5G BLUE 128GB</t>
  </si>
  <si>
    <t>849.00</t>
  </si>
  <si>
    <t>A16 Bionic</t>
  </si>
  <si>
    <t>100251660</t>
  </si>
  <si>
    <t>Apple IPAD (A16) 5G BLUE 256GB</t>
  </si>
  <si>
    <t>1049.00</t>
  </si>
  <si>
    <t>1641 x 2360</t>
  </si>
  <si>
    <t>100254981</t>
  </si>
  <si>
    <t>Apple IPAD (A16) 5G BLUE 512GB</t>
  </si>
  <si>
    <t>1399.00</t>
  </si>
  <si>
    <t>1642 x 2360</t>
  </si>
  <si>
    <t>100254836</t>
  </si>
  <si>
    <t>Apple IPAD AIR 11 (M3) 5G SPACE GREY 1000GB</t>
  </si>
  <si>
    <t>2149.00</t>
  </si>
  <si>
    <t>iOS18.3.1</t>
  </si>
  <si>
    <t>100254805</t>
  </si>
  <si>
    <t>Apple IPAD AIR 11 (M3) 5G SPACE GREY 128GB</t>
  </si>
  <si>
    <t>1249.00</t>
  </si>
  <si>
    <t>100254823</t>
  </si>
  <si>
    <t>Apple IPAD AIR 11 (M3) 5G SPACE GREY 256GB</t>
  </si>
  <si>
    <t>1449.00</t>
  </si>
  <si>
    <t>100254826</t>
  </si>
  <si>
    <t>Apple IPAD AIR 11 (M3) 5G SPACE GREY 512GB</t>
  </si>
  <si>
    <t>1799.00</t>
  </si>
  <si>
    <t>1643 x 2360</t>
  </si>
  <si>
    <t>100255042</t>
  </si>
  <si>
    <t>Apple IPAD AIR 13 (M3) 5G SPACE GREY 1000GB</t>
  </si>
  <si>
    <t>2499.00</t>
  </si>
  <si>
    <t>100254853</t>
  </si>
  <si>
    <t>Apple IPAD AIR 13 (M3) 5G SPACE GREY 128GB</t>
  </si>
  <si>
    <t>1599.00</t>
  </si>
  <si>
    <t>2049 x 2732</t>
  </si>
  <si>
    <t>100254874</t>
  </si>
  <si>
    <t>Apple IPAD AIR 13 (M3) 5G SPACE GREY 256GB</t>
  </si>
  <si>
    <t>2050 x 2732</t>
  </si>
  <si>
    <t>100254864</t>
  </si>
  <si>
    <t>Apple IPAD AIR 13 (M3) 5G SPACE GREY 512GB</t>
  </si>
  <si>
    <t>2051 x 2732</t>
  </si>
  <si>
    <t>SAM GALAXY TAB S10FE 5G 128GB GREY</t>
  </si>
  <si>
    <t>SAM GALAXY TAB S10FE+ 5G 128GB GREY</t>
  </si>
  <si>
    <t>3840 x 2160</t>
  </si>
  <si>
    <t>iPhone SE Gen3</t>
  </si>
  <si>
    <t>Connected Accessories</t>
  </si>
  <si>
    <t xml:space="preserve">Otterbox Defender for iPhone 15 Black                                         </t>
  </si>
  <si>
    <t>100254550</t>
  </si>
  <si>
    <t>WATCH ULTRA 2 49MM BLACK/BLACK OCEAN BAND</t>
  </si>
  <si>
    <t>Dual Core</t>
  </si>
  <si>
    <t>WatchOS 10</t>
  </si>
  <si>
    <t>Retina LTPO OLED</t>
  </si>
  <si>
    <t>502 x 410</t>
  </si>
  <si>
    <t>100253346</t>
  </si>
  <si>
    <t>WATCH S10 CELLULAR 46MM BLACK/BLACK SPORTS BAND S/M</t>
  </si>
  <si>
    <t>859.00</t>
  </si>
  <si>
    <t>Retina LTPO3 OLED</t>
  </si>
  <si>
    <t>496 x 416</t>
  </si>
  <si>
    <t>100253351</t>
  </si>
  <si>
    <t>WATCH S10 CELLULAR 42MM BLACK/BLACK SPORTS BAND S/M</t>
  </si>
  <si>
    <t>809.00</t>
  </si>
  <si>
    <t>100253369</t>
  </si>
  <si>
    <t>WATCH SE 2024 CELLULAR 44MM MIDNIGHT SPORTS BAND M/L</t>
  </si>
  <si>
    <t>WatchOS 9</t>
  </si>
  <si>
    <t>448 x 368</t>
  </si>
  <si>
    <t>100253347</t>
  </si>
  <si>
    <t>WATCH S10 CELLULAR 46MM BLACK/BLACK SPORTS BAND M/L</t>
  </si>
  <si>
    <t>100254329</t>
  </si>
  <si>
    <t xml:space="preserve">PIXEL WATCH 3 LTE 45MM BLACLK/OBSIDIAN </t>
  </si>
  <si>
    <t>Qualcomm SW5100</t>
  </si>
  <si>
    <t>Android Wear OS 5</t>
  </si>
  <si>
    <t>LTPO AMOLED</t>
  </si>
  <si>
    <t>456 x 456</t>
  </si>
  <si>
    <t>100254242</t>
  </si>
  <si>
    <t>GALAXY WATCH ULTRA 47MM SLIVER/GREY</t>
  </si>
  <si>
    <t>1299.00</t>
  </si>
  <si>
    <t>Penta-core</t>
  </si>
  <si>
    <t>480 x 480</t>
  </si>
  <si>
    <t>100254241</t>
  </si>
  <si>
    <t>GALAXY WATCH ULTRA 47MM WHITE/WHITE</t>
  </si>
  <si>
    <t>100254259</t>
  </si>
  <si>
    <t>GALAXY WATCH ULTRA 47MM GREY/ORANGE</t>
  </si>
  <si>
    <t>100254247</t>
  </si>
  <si>
    <t>GALAXY WATCH 7 44MM SILVER MEDIUM/LARGE BAND</t>
  </si>
  <si>
    <t>699.00</t>
  </si>
  <si>
    <t>100254246</t>
  </si>
  <si>
    <t>GALAXY WATCH 7 44MM GREEN MEDIUM/LARGE BAND</t>
  </si>
  <si>
    <t>100254211</t>
  </si>
  <si>
    <t>GALAXY WATCH 7 40MM GREEN SMALL/MEDIUM BAND</t>
  </si>
  <si>
    <t>649.00</t>
  </si>
  <si>
    <t>100254212</t>
  </si>
  <si>
    <t>GALAXY WATCH 7 40MM CREAM SMALL/MEDIUM BAND</t>
  </si>
  <si>
    <t>Updated Optus and Telstra price schedules with new devices and removals</t>
  </si>
  <si>
    <t>Galaxy A36 Enterprise Edition</t>
  </si>
  <si>
    <t>Galaxy A56 Enterprise Edition</t>
  </si>
  <si>
    <t>Super AMOLED, 120Hz refresh rate</t>
  </si>
  <si>
    <t>Qualcomm Adreno 710</t>
  </si>
  <si>
    <t>IP67 dust/water resistance</t>
  </si>
  <si>
    <t>BUNDLE - Zagg Starter for iPhone 16. Incl. case, screen protector, USB-C adapter</t>
  </si>
  <si>
    <t>BUNDLE - Zagg Starter for iPhone 16 Plus. Incl. case, screen protector, USB-C adapter</t>
  </si>
  <si>
    <t>BUNDLE - Zagg Starter for iPhone 16 Pro. Incl. case, screen protector, USB-C adapter</t>
  </si>
  <si>
    <t>Keyboard / Cover - Magic Keyboard Folio for iPad Air 11" M2/M3 (MXQT2BX/A)</t>
  </si>
  <si>
    <t>Keyboard / Cover - Magic Keyboard Folio for iPad Air 13" M2/M3 (MJQK3ZA/A)</t>
  </si>
  <si>
    <t>Zagg Starter Bundle Samsung A36 - includes Case, SP, Adapter</t>
  </si>
  <si>
    <t>Samsung Galaxy A36</t>
  </si>
  <si>
    <t>Samsung Galaxy A56</t>
  </si>
  <si>
    <t>Reference Map Button</t>
  </si>
  <si>
    <t>Note: Please click on the below button to launch the PlanWA map viewer region to view the Local Government Area (LGA) boundaries within each region.</t>
  </si>
  <si>
    <t>Updated Optus price schedule with new devices and removals</t>
  </si>
  <si>
    <t>Pixel 9a</t>
  </si>
  <si>
    <t>128GB Iris</t>
  </si>
  <si>
    <t>Andrioid 15</t>
  </si>
  <si>
    <t>P-OLED, HDR</t>
  </si>
  <si>
    <t>5100 mAh</t>
  </si>
  <si>
    <t xml:space="preserve">128GB Obsidian </t>
  </si>
  <si>
    <t xml:space="preserve">128GB Porcelain </t>
  </si>
  <si>
    <t xml:space="preserve">256GB Obsidian </t>
  </si>
  <si>
    <t>Galaxy Tab S10 FE</t>
  </si>
  <si>
    <t>Exynos 1580</t>
  </si>
  <si>
    <t>1440 x 2304</t>
  </si>
  <si>
    <t>8000 mAh</t>
  </si>
  <si>
    <t>Galaxy Tab S10 FE Plus</t>
  </si>
  <si>
    <t>2880 X 1800</t>
  </si>
  <si>
    <t>10090 mAh</t>
  </si>
  <si>
    <t>Galaxy S25 Edge</t>
  </si>
  <si>
    <t>Qualcomm Snapdragon 8 Elite</t>
  </si>
  <si>
    <t>LTPO AMOLED 2X</t>
  </si>
  <si>
    <t xml:space="preserve">1440 x 3120 </t>
  </si>
  <si>
    <t>3900 mAh</t>
  </si>
  <si>
    <t>Galaxy Tab Active5 Pro</t>
  </si>
  <si>
    <t>Qualcomm Snapdragon 7s Gen 3</t>
  </si>
  <si>
    <t>TFT LCD, 120Hz</t>
  </si>
  <si>
    <t>USB Type-C 3.2 charging</t>
  </si>
  <si>
    <t>10100 mAh</t>
  </si>
  <si>
    <t>Screen Protector - ZAGG InvisibleShield Elite for IPH13/14/16E</t>
  </si>
  <si>
    <t>Screen Protector - CYGNETT iPhone 15 Defence Shield Screen Protector</t>
  </si>
  <si>
    <t>Stylus - Apple Pencil USB-C</t>
  </si>
  <si>
    <t xml:space="preserve">ECE PANEL ANTENNA 5G </t>
  </si>
  <si>
    <t>All USB-C iPads</t>
  </si>
  <si>
    <t>Google Pixel 9a</t>
  </si>
  <si>
    <t>APPLE IPHONE 16e 128GB BLACK BUNDLE (clear Case, Screen Protector, Wall Charger)</t>
  </si>
  <si>
    <t>APPLE IPHONE 16e 256GB BLACK BUNDLE (clear Case, Screen Protector, Wall Charger)</t>
  </si>
  <si>
    <t>Samsung XCover7 Pro Enterprise Edition</t>
  </si>
  <si>
    <t>Adreno 810</t>
  </si>
  <si>
    <t>1080 x 2408</t>
  </si>
  <si>
    <t>Samsung S25 Edge Jet Black 256GB</t>
  </si>
  <si>
    <t>LTPO AMOLED </t>
  </si>
  <si>
    <t>Samsung S25 Edge Jet Black 512GB</t>
  </si>
  <si>
    <t>Samsung Galaxy Tab Active5 Pro 5G 128GB Enterprise Edition</t>
  </si>
  <si>
    <t>Samsung Galaxy Tab Active5 Pro 5G 256GB Enterprise Edition</t>
  </si>
  <si>
    <t>Updated Telstra price schedule with new devices and removals.</t>
  </si>
  <si>
    <t>Telstra updated Jul 2025 with new devices and removals.
Optus updated Jun 2025 (New Samsung models added, 4G only modems/routers to be EOL)
Optus updated Apr 2025 (New Samsung models added, previous device models removed)</t>
  </si>
  <si>
    <t>iOS 15</t>
  </si>
  <si>
    <t>Super Retina XDR Display</t>
  </si>
  <si>
    <t xml:space="preserve">128GB Midnight </t>
  </si>
  <si>
    <t>Apple GPU 
(5-core graphics)</t>
  </si>
  <si>
    <t>iOS 16</t>
  </si>
  <si>
    <t>Apple A16 Bionic</t>
  </si>
  <si>
    <t>iOS 17</t>
  </si>
  <si>
    <t>Galaxy S23 FE</t>
  </si>
  <si>
    <t>Xclipse 920</t>
  </si>
  <si>
    <t>4500mAh</t>
  </si>
  <si>
    <t>Immortalis-G715s MC10</t>
  </si>
  <si>
    <t>OLED, HDR10+</t>
  </si>
  <si>
    <t>4575mAh</t>
  </si>
  <si>
    <t xml:space="preserve"> White</t>
  </si>
  <si>
    <t>Hisilicon Balong 765</t>
  </si>
  <si>
    <t>n/a</t>
  </si>
  <si>
    <t>4G</t>
  </si>
  <si>
    <t>M6 Nighthawk</t>
  </si>
  <si>
    <t>7600mAh</t>
  </si>
  <si>
    <t>Adreno 642L</t>
  </si>
  <si>
    <t>Android 12</t>
  </si>
  <si>
    <t>2560 x 1600</t>
  </si>
  <si>
    <t xml:space="preserve">A18 chip
New 6‑core CPU </t>
  </si>
  <si>
    <t>3561mAh</t>
  </si>
  <si>
    <t>4674mAh</t>
  </si>
  <si>
    <t>Google Tensor G3</t>
  </si>
  <si>
    <t>4492mAh</t>
  </si>
  <si>
    <t>Galaxy Z Fold7</t>
  </si>
  <si>
    <t>Qualcomm Snapdragon 8 Elite </t>
  </si>
  <si>
    <t>Android 16 </t>
  </si>
  <si>
    <t>Foldable Dynamic LTPO AMOLED 2X</t>
  </si>
  <si>
    <t>1080 × 2520 </t>
  </si>
  <si>
    <t>4400 mAh</t>
  </si>
  <si>
    <t>1TBGB Black</t>
  </si>
  <si>
    <t xml:space="preserve">1TBGB </t>
  </si>
  <si>
    <t>1TBGB Blue</t>
  </si>
  <si>
    <t>Galaxy Z Flip7</t>
  </si>
  <si>
    <t>1080 × 2640</t>
  </si>
  <si>
    <t>4300 mAh</t>
  </si>
  <si>
    <t>256GB Red</t>
  </si>
  <si>
    <t>512GB Red</t>
  </si>
  <si>
    <t>Galaxy XCover7 Pro</t>
  </si>
  <si>
    <t>Pixel 10</t>
  </si>
  <si>
    <t>128GB Frost</t>
  </si>
  <si>
    <t>Octa-core Google Tensor G5</t>
  </si>
  <si>
    <t>PowerVR DXT-48-1536 @ 1100 MH</t>
  </si>
  <si>
    <t>Android 16</t>
  </si>
  <si>
    <t>1080x2424</t>
  </si>
  <si>
    <t>4970 mAh</t>
  </si>
  <si>
    <t>128GB Lemongrass</t>
  </si>
  <si>
    <t>128GB Indigo</t>
  </si>
  <si>
    <t>256GB Indigo</t>
  </si>
  <si>
    <t>Pixel 10 Pro</t>
  </si>
  <si>
    <t>Imagination DXT-48-1536</t>
  </si>
  <si>
    <t>128GB Moonstone</t>
  </si>
  <si>
    <t xml:space="preserve">256GB Porcelain </t>
  </si>
  <si>
    <t>256GB Jade</t>
  </si>
  <si>
    <t>256GB Moonstone</t>
  </si>
  <si>
    <t xml:space="preserve">512GB Obsidian </t>
  </si>
  <si>
    <t>512GB Moonstone</t>
  </si>
  <si>
    <t>1TB Obsidian</t>
  </si>
  <si>
    <t>Pixel 10 Pro XL</t>
  </si>
  <si>
    <t>PowerVR DXT-48-1536</t>
  </si>
  <si>
    <t>1344x2992</t>
  </si>
  <si>
    <t>5200 mAh</t>
  </si>
  <si>
    <t>iPhone 17</t>
  </si>
  <si>
    <t>Apple A19 chip</t>
  </si>
  <si>
    <t>Apple 5-core GPU</t>
  </si>
  <si>
    <t>iOS 26</t>
  </si>
  <si>
    <t>3692 mAh</t>
  </si>
  <si>
    <t>256GB Mist Blue</t>
  </si>
  <si>
    <t>256GB Lavender</t>
  </si>
  <si>
    <t>256GB Sage</t>
  </si>
  <si>
    <t>512GB Mist Blue</t>
  </si>
  <si>
    <t>512GB Lavender</t>
  </si>
  <si>
    <t>512GB Sage</t>
  </si>
  <si>
    <t>iPhone Air</t>
  </si>
  <si>
    <t>Apple A19 pro</t>
  </si>
  <si>
    <t>2736 × 1260</t>
  </si>
  <si>
    <t>3149 mAh</t>
  </si>
  <si>
    <t>256GB Cloud White</t>
  </si>
  <si>
    <t>256GB Light Gold</t>
  </si>
  <si>
    <t>256GB Sky Blue</t>
  </si>
  <si>
    <t>512GB Cloud White</t>
  </si>
  <si>
    <t>512GB Light Gold</t>
  </si>
  <si>
    <t>512GB Sky Blue</t>
  </si>
  <si>
    <t>1TB Cloud White</t>
  </si>
  <si>
    <t>1TB Light Gold</t>
  </si>
  <si>
    <t>1TB Sky Blue</t>
  </si>
  <si>
    <t>iPhone 17 Pro</t>
  </si>
  <si>
    <t>Apple 6-core GPU</t>
  </si>
  <si>
    <t>3988 mAh</t>
  </si>
  <si>
    <t>256GB Cosmic Orange</t>
  </si>
  <si>
    <t>256GB Deep Blue</t>
  </si>
  <si>
    <t>512GB Cosmic Orange</t>
  </si>
  <si>
    <t>512GB Deep Blue</t>
  </si>
  <si>
    <t>1TB Cosmic Orange</t>
  </si>
  <si>
    <t>1TB Deep Blue</t>
  </si>
  <si>
    <t>iPhone 17 Pro Max</t>
  </si>
  <si>
    <t>Apple A19 Pro chip</t>
  </si>
  <si>
    <t>5088 mAh</t>
  </si>
  <si>
    <t>2TB Silver</t>
  </si>
  <si>
    <t>2TB</t>
  </si>
  <si>
    <t>2TB Cosmic Orange</t>
  </si>
  <si>
    <t>2TB Deep Blue</t>
  </si>
  <si>
    <t>Galaxy S25 FE Enterprise Edition</t>
  </si>
  <si>
    <t>Samsung Exynos 2400</t>
  </si>
  <si>
    <t>Moto</t>
  </si>
  <si>
    <t>Motorola G56</t>
  </si>
  <si>
    <t>MediaTek Dimensity</t>
  </si>
  <si>
    <t>IMG BXM-8-256</t>
  </si>
  <si>
    <t>TP-Link</t>
  </si>
  <si>
    <t>TP Link MX515V 4G Home Modem</t>
  </si>
  <si>
    <t>Qualcomm Snapdragon X12 LTE modem</t>
  </si>
  <si>
    <t>TP-Link Aginet OS</t>
  </si>
  <si>
    <t>Galaxy Tab S11</t>
  </si>
  <si>
    <t>MediaTek Dimensity 9400+</t>
  </si>
  <si>
    <t>Immortalis G925 MC12</t>
  </si>
  <si>
    <t>8400 mAh</t>
  </si>
  <si>
    <t>Galaxy Tab S11 Ultra</t>
  </si>
  <si>
    <t>1848 x 2960</t>
  </si>
  <si>
    <t>Apple iPad Pro 11 M5</t>
  </si>
  <si>
    <t>Apple M5 chip</t>
  </si>
  <si>
    <t>Apple-designed 10-core GPU</t>
  </si>
  <si>
    <t>iPadOS 26</t>
  </si>
  <si>
    <t xml:space="preserve">Ultra Retina XDR display </t>
  </si>
  <si>
    <t>tablet</t>
  </si>
  <si>
    <t>Apple iPad Pro 13 M5</t>
  </si>
  <si>
    <t>BUNDLE - Zagg Essentials iPhone 17. Case, screen and camera protector, USB-C adapter</t>
  </si>
  <si>
    <t>BUNDLE - Zagg Essentials iPhone Air. Case, screen and camera protector, USB-C adapter</t>
  </si>
  <si>
    <t>BUNDLE - Zagg Essentials iPhone 17 Pro. Case, screen and camera protector, USB-C adapter</t>
  </si>
  <si>
    <t>BUNDLE - Zagg Essentials iPhone 17 Pro Max. Case, screen and camera protector, USB-Cadapter</t>
  </si>
  <si>
    <t>iPhone 13/14/15/16e</t>
  </si>
  <si>
    <t>Case - Otterbox Defender XT for iPhone 16e/13/14/15 Black</t>
  </si>
  <si>
    <t>Case - CYGNETT iPhone 17 Aeromag Clear Case</t>
  </si>
  <si>
    <t>Case - CYGNETT iPhone Air Aeromag Clear Case</t>
  </si>
  <si>
    <t>Case - CYGNETT iPhone 17 Pro Aeromag Clear Case</t>
  </si>
  <si>
    <t>Case - CYGNETT iPhone 17 Pro Max Aeromag Clear Case</t>
  </si>
  <si>
    <t>iPad 10th Gen / A16 (11th Gen)</t>
  </si>
  <si>
    <t xml:space="preserve">Case - Otterbox Defender Kickstand for iPad 11th Gen (A16) and 10th Gen </t>
  </si>
  <si>
    <t>Apple Case iPhone 17 Silicone Black MagSafe</t>
  </si>
  <si>
    <t>Apple Case iPhone 17 Clear MagSafe</t>
  </si>
  <si>
    <t>Apple Case iPhone 17 Pro Silicone Black MagSafe</t>
  </si>
  <si>
    <t>Apple Case iPhone 17 Pro Max Silicone Black MagSafe</t>
  </si>
  <si>
    <t>Apple Case iPhone 17 Pro Clear MagSafe</t>
  </si>
  <si>
    <t>Apple Case iPhone 17 Pro Max Clear MagSafe</t>
  </si>
  <si>
    <t>Apple iPhone Air Case with MagSafe Frost</t>
  </si>
  <si>
    <t>Apple iPhone Air Case Black Bumper</t>
  </si>
  <si>
    <t>Screen Protector - ZAGG InvisibleShield Glass Elite Screen Protector iPad A16 (11th Gen)</t>
  </si>
  <si>
    <t>Screen Protector - CYGNETT iPhone 17 Opticshield</t>
  </si>
  <si>
    <t>Screen Protector - CYGNETT iPhone Air Opticshield</t>
  </si>
  <si>
    <t>Screen Protector - CYGNETT iPhone 17 Pro Opticshield</t>
  </si>
  <si>
    <t>Keyboard / Cover - Magic Keyboard Folio for iPad Pro 11" M4/M5 Black</t>
  </si>
  <si>
    <t>iPad Pro 11" M4/M5</t>
  </si>
  <si>
    <t>Keyboard / Cover - Magic Keyboard Folio for iPad Pro 13" M4/M5 Black</t>
  </si>
  <si>
    <t>iPad Pro 13" M4/M5</t>
  </si>
  <si>
    <t>Apple Magic Keyboard iPad Air M3 11 Black</t>
  </si>
  <si>
    <t>iPad Air 11" M3</t>
  </si>
  <si>
    <t>Apple Magic Keyboard iPad Air M3 13 Black</t>
  </si>
  <si>
    <t>iPad Air 13" M3</t>
  </si>
  <si>
    <t>Apple Magic Keyboard iPad Air M3 11 White</t>
  </si>
  <si>
    <t xml:space="preserve">Apple Airpods Pro 3 </t>
  </si>
  <si>
    <t>iPad Pro 11/13 (M4),  iPad Air 11/13 (M2) and (M3), iPad mini 7th Gen</t>
  </si>
  <si>
    <t>Apple Watch SE 3 40 Starlight Aluminium Starlight Sport Band S/M</t>
  </si>
  <si>
    <t>Apple Watch SE 3 40 Midnight Aluminium Midnight Sport Band S/M</t>
  </si>
  <si>
    <t>Apple Watch SE 3 44 Starlight Aluminium Starlight Sport Band M/L</t>
  </si>
  <si>
    <t>Apple Watch SE 3 44 Midnight Aluminium Midnight Sport Band M/L</t>
  </si>
  <si>
    <t>Apple Watch Series 11 42 Jet Black Aluminium Black Sport Band S/M</t>
  </si>
  <si>
    <t>Apple Watch Series 11 42 Space Grey Aluminium Black Sport Band S/M</t>
  </si>
  <si>
    <t>Apple Watch Series 11 42 Rose Gold Aluminium Light Blush Sport Band S/M</t>
  </si>
  <si>
    <t>Apple Watch Series 11 42 Silver Aluminium Purple Fog Sport Band S/M</t>
  </si>
  <si>
    <t>Apple Watch Series 11 46 Jet Black Aluminium Black Sport Band M/L</t>
  </si>
  <si>
    <t>Apple Watch Series 11 46 Space Grey Aluminium Black Sport Band M/L</t>
  </si>
  <si>
    <t>Apple Watch Series 11 46 Rose Gold Aluminium Light Blush Sport Band M/L</t>
  </si>
  <si>
    <t>Apple Watch Series 11 46 Silver Aluminium Purple Fog Sport Band M/L</t>
  </si>
  <si>
    <t>Apple Watch Ultra 3 49 Natural Titanium Anchor Blue Ocean Band</t>
  </si>
  <si>
    <t>Apple Watch Ultra 3 49 Natural Titanium Light Blue Alpine Loop M</t>
  </si>
  <si>
    <t>Apple Watch Ultra 3 49 Natural Titanium Light Blue Alpine Loop L</t>
  </si>
  <si>
    <t>Apple Watch Ultra 3 49 Natural Titanium Blue Trail Loop S/M</t>
  </si>
  <si>
    <t>Apple Watch Ultra 3 49 Natural Titanium Blue Trail Loop M/L</t>
  </si>
  <si>
    <t>Apple Watch Ultra 3 49 Natural Titanium Milanese Loop M</t>
  </si>
  <si>
    <t>Watch Ultra 3 49 Natural Titanium Milanese Loop L</t>
  </si>
  <si>
    <t>Apple Watch Ultra 3 49 Black Titanium Black Ocean Band</t>
  </si>
  <si>
    <t>Apple Watch Ultra 3 49 Black Titanium Black Alpine Loop M</t>
  </si>
  <si>
    <t>Apple Watch Ultra 3 49 Black Titanium Black Alpine Loop L</t>
  </si>
  <si>
    <t>Apple Watch Ultra 3 49 Black Titanium Black Charcoal Trail Loop S/M</t>
  </si>
  <si>
    <t>Apple Watch Ultra 3 49 Black Titanium Black Charcoal Trail Loop M/L</t>
  </si>
  <si>
    <t>Apple Watch Ultra 3 49 Black Titanium Milanese Loop M</t>
  </si>
  <si>
    <t>Apple Watch Ultra 3 49 Black Titanium Milanese Loop L</t>
  </si>
  <si>
    <t>ZAGG Bundle for A16 - inclues Case and SP (no Adapter)</t>
  </si>
  <si>
    <t>Zagg Essential Bundle Samsung S25 FE - includes Case, SP, Adapter</t>
  </si>
  <si>
    <t>Samsung Galaxy S25 FE</t>
  </si>
  <si>
    <t>Case - Otterbox Defender for Samsung A56 Black</t>
  </si>
  <si>
    <t>Galaxy Watch Ultra 2025 Titanium Silver</t>
  </si>
  <si>
    <t>Galaxy Watch Classic 46 Black</t>
  </si>
  <si>
    <t>Galaxy Watch8 44 Graphite</t>
  </si>
  <si>
    <t>Galaxy Watch8 40 Graphite</t>
  </si>
  <si>
    <t>ZAGG Bundle for Pixel 9a - inclues Case and SP (no Adapter)</t>
  </si>
  <si>
    <t xml:space="preserve">A2783 </t>
  </si>
  <si>
    <t xml:space="preserve">iPhone SE Gen3 </t>
  </si>
  <si>
    <t>A2783 </t>
  </si>
  <si>
    <t>A2633 </t>
  </si>
  <si>
    <t>A2882 </t>
  </si>
  <si>
    <t>iPhone 16 Promax</t>
  </si>
  <si>
    <t xml:space="preserve">iPhone 16e 128GB Black </t>
  </si>
  <si>
    <t>100255157</t>
  </si>
  <si>
    <t>Apple iPhone 17 5G 256 GB BLACK BLACK 256GB</t>
  </si>
  <si>
    <t>A19</t>
  </si>
  <si>
    <t>100255111</t>
  </si>
  <si>
    <t>Apple iPhone 17 5G BLACK 512GB</t>
  </si>
  <si>
    <t>100255218</t>
  </si>
  <si>
    <t>Apple iPhone 17 Pro 5G DEEP BLUE 256GB</t>
  </si>
  <si>
    <t>A19 Pro</t>
  </si>
  <si>
    <t>100255245</t>
  </si>
  <si>
    <t>Apple iPhone 17 Pro 5G DEEP BLUE 512GB</t>
  </si>
  <si>
    <t>100255225</t>
  </si>
  <si>
    <t>Apple iPhone 17 Pro 5G DEEP BLUE 1000GB</t>
  </si>
  <si>
    <t>100255233</t>
  </si>
  <si>
    <t>Apple iPhone 17 Pro Max 5G DEEP BLUE 256GB</t>
  </si>
  <si>
    <t>100255284</t>
  </si>
  <si>
    <t>Apple iPhone 17 Pro Max 5G DEEP BLUE 512GB</t>
  </si>
  <si>
    <t>1321 x 2868</t>
  </si>
  <si>
    <t>100255275</t>
  </si>
  <si>
    <t>Apple iPhone 17 Pro Max 5G DEEP BLUE 1000GB</t>
  </si>
  <si>
    <t>1322 x 2868</t>
  </si>
  <si>
    <t>100255309</t>
  </si>
  <si>
    <t>Apple iPhone 17 Pro Max 5G DEEP BLUE 2000GB</t>
  </si>
  <si>
    <t>1323 x 2868</t>
  </si>
  <si>
    <t>iPhone Air 5G</t>
  </si>
  <si>
    <t>100253108</t>
  </si>
  <si>
    <t>Apple iPhone Air 5G SPACE BLACK 256GB</t>
  </si>
  <si>
    <t>1260 x 2736</t>
  </si>
  <si>
    <t>100253119</t>
  </si>
  <si>
    <t>Apple iPhone Air 5G SPACE BLACK 512GB</t>
  </si>
  <si>
    <t>100253164</t>
  </si>
  <si>
    <t>Apple iPhone Air 5G SPACE BLACK 1000GB</t>
  </si>
  <si>
    <t>IPHONE 15</t>
  </si>
  <si>
    <t>A3090</t>
  </si>
  <si>
    <t>IPHONE 15 Plus</t>
  </si>
  <si>
    <t>A3094</t>
  </si>
  <si>
    <t>Samsung Galaxy Xcover7</t>
  </si>
  <si>
    <t>Samsung Galaxy A17</t>
  </si>
  <si>
    <t xml:space="preserve">Samsung GALAXY A17 5G  Black 128GB Enterprise Edition </t>
  </si>
  <si>
    <t xml:space="preserve">Samsung GALAXY A17 5G  Black 128GB Enterprise Edition Bundle with Telstra Cler Case, Screen Proctector and Cygnett 30W Charger </t>
  </si>
  <si>
    <t>Samsung Galaxy S25 ULTRA</t>
  </si>
  <si>
    <t>Samsung S25+ 5G</t>
  </si>
  <si>
    <t>Samsung GALAXY S24 Ultra</t>
  </si>
  <si>
    <t>Samsung GALAXY S24</t>
  </si>
  <si>
    <t>Samsung XCover7 Pro</t>
  </si>
  <si>
    <t>Samsung S25 Edge</t>
  </si>
  <si>
    <t>Google Pixel 9A</t>
  </si>
  <si>
    <t xml:space="preserve">Google Pixel 10 </t>
  </si>
  <si>
    <t>100255883</t>
  </si>
  <si>
    <t>Google PIXEL 10 5G OBSIDIAN 128GB</t>
  </si>
  <si>
    <t>1349.00</t>
  </si>
  <si>
    <t>PowerVR DXT</t>
  </si>
  <si>
    <t>Android16</t>
  </si>
  <si>
    <t>OLED</t>
  </si>
  <si>
    <t>100255898</t>
  </si>
  <si>
    <t>Google PIXEL 10 5G OBSIDIAN 256GB</t>
  </si>
  <si>
    <t>1499.00</t>
  </si>
  <si>
    <t>Google Pixel 10 Pro</t>
  </si>
  <si>
    <t>100255932</t>
  </si>
  <si>
    <t>Google PIXEL 10 Pro 5G OBSIDIAN 128GB</t>
  </si>
  <si>
    <t>1699.00</t>
  </si>
  <si>
    <t>100255906</t>
  </si>
  <si>
    <t>Google PIXEL 10 Pro 5G OBSIDIAN 256GB</t>
  </si>
  <si>
    <t>1849.00</t>
  </si>
  <si>
    <t>100255902</t>
  </si>
  <si>
    <t>Google PIXEL 10 Pro 5G OBSIDIAN 512GB</t>
  </si>
  <si>
    <t>2049.00</t>
  </si>
  <si>
    <t>Google Pixel 10 Pro XL</t>
  </si>
  <si>
    <t>100255918</t>
  </si>
  <si>
    <t>Google PIXEL 10 Pro XL 5G OBSIDIAN 1000GB</t>
  </si>
  <si>
    <t>2549.00</t>
  </si>
  <si>
    <t>100255921</t>
  </si>
  <si>
    <t>Google PIXEL 10 Pro XL 5G OBSIDIAN 256GB</t>
  </si>
  <si>
    <t>1999.00</t>
  </si>
  <si>
    <t>100255977</t>
  </si>
  <si>
    <t>Google PIXEL 10 Pro XL 5G OBSIDIAN 512GB</t>
  </si>
  <si>
    <t>2199.00</t>
  </si>
  <si>
    <t>Google Pixel 10 Pro Fold</t>
  </si>
  <si>
    <t>100256067</t>
  </si>
  <si>
    <t>Google Pixel 10 Pro Fold MOONSTONE 256GB</t>
  </si>
  <si>
    <t>Foldable LTPO OLED</t>
  </si>
  <si>
    <t>2076 x 2152</t>
  </si>
  <si>
    <t>100256066</t>
  </si>
  <si>
    <t>Google Pixel 10 Pro Fold MOONSTONE 512GB</t>
  </si>
  <si>
    <t>Motorola G34</t>
  </si>
  <si>
    <t>Motorola THINKPHONE</t>
  </si>
  <si>
    <t>iPad Mini (A17 Pro)</t>
  </si>
  <si>
    <t>iPad A16</t>
  </si>
  <si>
    <t>A2926</t>
  </si>
  <si>
    <t>A2837</t>
  </si>
  <si>
    <t>iPad Air 11 (M3)</t>
  </si>
  <si>
    <t>iPad Air 13 (M3)</t>
  </si>
  <si>
    <t>Samsung GALAXY TAB S9</t>
  </si>
  <si>
    <t>SM-X716B</t>
  </si>
  <si>
    <t>Samsung TAB A9+</t>
  </si>
  <si>
    <t>Samsung GALAXY TAB S10FE</t>
  </si>
  <si>
    <t>Samsung GALAXY TAB S10FE+</t>
  </si>
  <si>
    <t>Samsung Galaxy Tab Active5</t>
  </si>
  <si>
    <t>Samsung Galaxy Tab Active4 Pro</t>
  </si>
  <si>
    <t>100250629 </t>
  </si>
  <si>
    <t>Samsung Galaxy Tab Active4 Pro 5G 64GB</t>
  </si>
  <si>
    <t>Samsung Galaxy Tab Active5 Pro</t>
  </si>
  <si>
    <t>mu5120</t>
  </si>
  <si>
    <t>MR7500</t>
  </si>
  <si>
    <t>MR6110</t>
  </si>
  <si>
    <t>100255989</t>
  </si>
  <si>
    <t>Pixel Watch 4 LTE 45mm Matte Black Aluminium Case with Obsidian Active Band</t>
  </si>
  <si>
    <t>100255983</t>
  </si>
  <si>
    <t>Pixel Watch 4 LTE 41mm Matte Black Aluminium Case with Obsidian Active Band</t>
  </si>
  <si>
    <t>749.00</t>
  </si>
  <si>
    <t>100255191</t>
  </si>
  <si>
    <t xml:space="preserve"> Watch SE 3 GPS + Cellular 44MM Midnight Sport Band M/L</t>
  </si>
  <si>
    <t>539.00</t>
  </si>
  <si>
    <t>100255190</t>
  </si>
  <si>
    <t>Watch SE 3 GPS + Cellular 40MM Midnight/Midnight Sports Band S/M</t>
  </si>
  <si>
    <t>489.00</t>
  </si>
  <si>
    <t>100255237</t>
  </si>
  <si>
    <t>Watch Series 11 GPS + Cellular 46 mm Jet black Alumium Case with Black Sport Band (M/L)</t>
  </si>
  <si>
    <t>899.00</t>
  </si>
  <si>
    <t>100255214</t>
  </si>
  <si>
    <t>Watch Series 11 GPS Cellular 42 mm Jet Black Aluminium Case with Black Sport Band S/M</t>
  </si>
  <si>
    <t>100253363</t>
  </si>
  <si>
    <t>Watch Ultra 3 GPS 49mm Black Titanium Case with Black Ocean Band</t>
  </si>
  <si>
    <t>100255858</t>
  </si>
  <si>
    <t>GAL WATCH ULTRA 25 47MM LTE BLU</t>
  </si>
  <si>
    <t>100255831</t>
  </si>
  <si>
    <t>GAL WATCH 8 44MM LTE M/L BND GRT</t>
  </si>
  <si>
    <t>799.00</t>
  </si>
  <si>
    <t>100255849</t>
  </si>
  <si>
    <t>GAL WATCH 8 40MM LTE S/M BND GRT</t>
  </si>
  <si>
    <t>100255827</t>
  </si>
  <si>
    <t>GAL WATCH8 CLASSIC 46MM LTE BLK</t>
  </si>
  <si>
    <t>999.00</t>
  </si>
  <si>
    <t>100255981</t>
  </si>
  <si>
    <t>Pixel Buds 2a Iris</t>
  </si>
  <si>
    <t>100255980</t>
  </si>
  <si>
    <t>Pixel Buds 2a Hazel</t>
  </si>
  <si>
    <t>Galaxy A17 Enterprise Edition</t>
  </si>
  <si>
    <t>Exynos 1330 (5 nm), Octa-core</t>
  </si>
  <si>
    <t>4/6/8GB</t>
  </si>
  <si>
    <t>Android 15 with One UI 7</t>
  </si>
  <si>
    <t>Super AMOLED,</t>
  </si>
  <si>
    <t>1080 × 2340</t>
  </si>
  <si>
    <t>Galaxy Tab A11+</t>
  </si>
  <si>
    <t>MediaTek Helio G99</t>
  </si>
  <si>
    <t>4/8GB</t>
  </si>
  <si>
    <t>ARM Mali-G57 MC2</t>
  </si>
  <si>
    <t>Android 16 with One UI 8</t>
  </si>
  <si>
    <t>TFT LCD (PLS), 90 Hz refresh rate</t>
  </si>
  <si>
    <t>1200 × 1920</t>
  </si>
  <si>
    <t>From Dec 2nd</t>
  </si>
  <si>
    <t>Case - Zagg Snap Case for iPhone 16e/13/14/15</t>
  </si>
  <si>
    <t>Case - Otterbox Symmetry for iPhone 17 Black</t>
  </si>
  <si>
    <t>Case - Otterbox Defender for iPhone 17 Black/Clear</t>
  </si>
  <si>
    <t>Screen Protector - ZAGG InvisibleShield Elite for IPH15/16</t>
  </si>
  <si>
    <t>iPhone 15 and 16</t>
  </si>
  <si>
    <t>ZAGG Bundle for A17 - inclues Case, SP, and Adapter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</si>
</sst>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quot;$&quot;#,##0.00"/>
    <numFmt numFmtId="8" formatCode="&quot;$&quot;#,##0.00;[Red]\-&quot;$&quot;#,##0.00"/>
    <numFmt numFmtId="44" formatCode="_-&quot;$&quot;* #,##0.00_-;\-&quot;$&quot;* #,##0.00_-;_-&quot;$&quot;* &quot;-&quot;??_-;_-@_-"/>
    <numFmt numFmtId="164" formatCode="&quot;$&quot;#,##0.00"/>
    <numFmt numFmtId="165" formatCode="0.0"/>
    <numFmt numFmtId="166" formatCode="#,##0_ ;\-#,##0\ "/>
    <numFmt numFmtId="167" formatCode="[$-C09]d\ mmm\ yyyy;@"/>
    <numFmt numFmtId="168" formatCode="0.0%"/>
    <numFmt numFmtId="169" formatCode="#,##0.000"/>
  </numFmts>
  <fonts count="37" x14ac:knownFonts="1">
    <font>
      <sz val="11"/>
      <color theme="1"/>
      <name val="Calibri"/>
      <family val="2"/>
      <scheme val="minor"/>
    </font>
    <font>
      <sz val="11"/>
      <color theme="1"/>
      <name val="Arial"/>
      <family val="2"/>
    </font>
    <font>
      <sz val="11"/>
      <color theme="1"/>
      <name val="Calibri"/>
      <family val="2"/>
      <scheme val="minor"/>
    </font>
    <font>
      <sz val="11"/>
      <color theme="1"/>
      <name val="Arial"/>
      <family val="2"/>
    </font>
    <font>
      <b/>
      <sz val="14"/>
      <color theme="0"/>
      <name val="Arial"/>
      <family val="2"/>
    </font>
    <font>
      <b/>
      <sz val="11"/>
      <color theme="0"/>
      <name val="Arial"/>
      <family val="2"/>
    </font>
    <font>
      <sz val="11"/>
      <name val="Arial"/>
      <family val="2"/>
    </font>
    <font>
      <sz val="9"/>
      <color indexed="81"/>
      <name val="Tahoma"/>
      <family val="2"/>
    </font>
    <font>
      <sz val="11"/>
      <color indexed="81"/>
      <name val="Arial"/>
      <family val="2"/>
    </font>
    <font>
      <sz val="10"/>
      <name val="Arial"/>
      <family val="2"/>
    </font>
    <font>
      <b/>
      <sz val="9"/>
      <color indexed="81"/>
      <name val="Tahoma"/>
      <family val="2"/>
    </font>
    <font>
      <sz val="18"/>
      <color theme="1"/>
      <name val="Arial"/>
      <family val="2"/>
    </font>
    <font>
      <sz val="8"/>
      <name val="Calibri"/>
      <family val="2"/>
      <scheme val="minor"/>
    </font>
    <font>
      <b/>
      <sz val="16"/>
      <color theme="0"/>
      <name val="Arial"/>
      <family val="2"/>
    </font>
    <font>
      <u/>
      <sz val="11"/>
      <color theme="10"/>
      <name val="Calibri"/>
      <family val="2"/>
      <scheme val="minor"/>
    </font>
    <font>
      <b/>
      <sz val="12"/>
      <color theme="0"/>
      <name val="Arial"/>
      <family val="2"/>
    </font>
    <font>
      <b/>
      <sz val="11"/>
      <name val="Arial"/>
      <family val="2"/>
    </font>
    <font>
      <sz val="12"/>
      <color indexed="81"/>
      <name val="Arial"/>
      <family val="2"/>
    </font>
    <font>
      <sz val="10"/>
      <name val="Arial"/>
      <family val="2"/>
    </font>
    <font>
      <u/>
      <sz val="10"/>
      <color theme="10"/>
      <name val="Arial"/>
      <family val="2"/>
    </font>
    <font>
      <b/>
      <sz val="11"/>
      <color theme="1"/>
      <name val="Calibri"/>
      <family val="2"/>
      <scheme val="minor"/>
    </font>
    <font>
      <b/>
      <sz val="10"/>
      <name val="Arial"/>
      <family val="2"/>
    </font>
    <font>
      <sz val="10"/>
      <color theme="1"/>
      <name val="Arial"/>
      <family val="2"/>
    </font>
    <font>
      <sz val="11"/>
      <color rgb="FFFF0000"/>
      <name val="Arial"/>
      <family val="2"/>
    </font>
    <font>
      <sz val="10"/>
      <color rgb="FFFF0000"/>
      <name val="Arial"/>
      <family val="2"/>
    </font>
    <font>
      <b/>
      <u/>
      <sz val="10"/>
      <color theme="1"/>
      <name val="Arial"/>
      <family val="2"/>
    </font>
    <font>
      <b/>
      <sz val="10"/>
      <color theme="1"/>
      <name val="Arial"/>
      <family val="2"/>
    </font>
    <font>
      <b/>
      <u/>
      <sz val="11"/>
      <name val="Arial"/>
      <family val="2"/>
    </font>
    <font>
      <sz val="8"/>
      <name val="Arial"/>
      <family val="2"/>
    </font>
    <font>
      <b/>
      <sz val="12"/>
      <name val="Arial"/>
      <family val="2"/>
    </font>
    <font>
      <sz val="12"/>
      <name val="Arial"/>
      <family val="2"/>
    </font>
    <font>
      <u/>
      <sz val="12"/>
      <name val="Arial"/>
      <family val="2"/>
    </font>
    <font>
      <sz val="11"/>
      <color rgb="FF000000"/>
      <name val="Calibri"/>
      <family val="2"/>
    </font>
    <font>
      <b/>
      <sz val="10"/>
      <color rgb="FF000080"/>
      <name val="Arial"/>
      <family val="2"/>
    </font>
    <font>
      <sz val="11"/>
      <color rgb="FF000000"/>
      <name val="Arial"/>
      <family val="2"/>
    </font>
    <font>
      <sz val="10"/>
      <color rgb="FF000000"/>
      <name val="Arial"/>
      <family val="2"/>
    </font>
    <font>
      <sz val="11"/>
      <color indexed="8"/>
      <name val="Arial"/>
      <family val="2"/>
    </font>
  </fonts>
  <fills count="26">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CB25"/>
        <bgColor indexed="64"/>
      </patternFill>
    </fill>
    <fill>
      <patternFill patternType="solid">
        <fgColor rgb="FFFFFFD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C4C4C"/>
        <bgColor indexed="64"/>
      </patternFill>
    </fill>
    <fill>
      <patternFill patternType="solid">
        <fgColor rgb="FF189595"/>
        <bgColor indexed="64"/>
      </patternFill>
    </fill>
    <fill>
      <patternFill patternType="solid">
        <fgColor rgb="FF00B050"/>
        <bgColor indexed="64"/>
      </patternFill>
    </fill>
    <fill>
      <patternFill patternType="solid">
        <fgColor rgb="FF185695"/>
        <bgColor indexed="64"/>
      </patternFill>
    </fill>
    <fill>
      <patternFill patternType="solid">
        <fgColor rgb="FF951895"/>
        <bgColor indexed="64"/>
      </patternFill>
    </fill>
    <fill>
      <patternFill patternType="solid">
        <fgColor rgb="FFE1E1E1"/>
        <bgColor indexed="64"/>
      </patternFill>
    </fill>
    <fill>
      <patternFill patternType="solid">
        <fgColor rgb="FF959518"/>
        <bgColor indexed="64"/>
      </patternFill>
    </fill>
    <fill>
      <patternFill patternType="solid">
        <fgColor rgb="FF008F9E"/>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0C0C0"/>
        <bgColor indexed="64"/>
      </patternFill>
    </fill>
    <fill>
      <patternFill patternType="solid">
        <fgColor theme="2" tint="-9.9978637043366805E-2"/>
        <bgColor indexed="64"/>
      </patternFill>
    </fill>
    <fill>
      <gradientFill>
        <stop position="0">
          <color theme="0"/>
        </stop>
        <stop position="1">
          <color theme="4"/>
        </stop>
      </gradientFill>
    </fill>
  </fills>
  <borders count="62">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style="thin">
        <color theme="0"/>
      </top>
      <bottom style="thin">
        <color auto="1"/>
      </bottom>
      <diagonal/>
    </border>
    <border>
      <left/>
      <right style="thin">
        <color theme="0"/>
      </right>
      <top style="thin">
        <color theme="0"/>
      </top>
      <bottom style="thin">
        <color auto="1"/>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auto="1"/>
      </left>
      <right/>
      <top style="thin">
        <color theme="0"/>
      </top>
      <bottom style="thin">
        <color indexed="64"/>
      </bottom>
      <diagonal/>
    </border>
    <border>
      <left/>
      <right style="thin">
        <color indexed="64"/>
      </right>
      <top style="thin">
        <color theme="0"/>
      </top>
      <bottom style="thin">
        <color indexed="64"/>
      </bottom>
      <diagonal/>
    </border>
    <border>
      <left/>
      <right style="thin">
        <color indexed="64"/>
      </right>
      <top/>
      <bottom style="thin">
        <color indexed="64"/>
      </bottom>
      <diagonal/>
    </border>
    <border>
      <left/>
      <right/>
      <top style="thin">
        <color theme="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thick">
        <color rgb="FF000000"/>
      </right>
      <top style="thick">
        <color rgb="FF000000"/>
      </top>
      <bottom/>
      <diagonal/>
    </border>
    <border>
      <left/>
      <right style="thick">
        <color rgb="FF000000"/>
      </right>
      <top/>
      <bottom/>
      <diagonal/>
    </border>
    <border>
      <left/>
      <right style="thick">
        <color rgb="FF000000"/>
      </right>
      <top/>
      <bottom style="medium">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ck">
        <color rgb="FF000000"/>
      </bottom>
      <diagonal/>
    </border>
    <border>
      <left/>
      <right/>
      <top style="thin">
        <color indexed="64"/>
      </top>
      <bottom/>
      <diagonal/>
    </border>
    <border>
      <left style="thin">
        <color auto="1"/>
      </left>
      <right/>
      <top style="thin">
        <color auto="1"/>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19">
    <xf numFmtId="0" fontId="0" fillId="0" borderId="0"/>
    <xf numFmtId="44" fontId="2" fillId="0" borderId="0" applyFont="0" applyFill="0" applyBorder="0" applyAlignment="0" applyProtection="0"/>
    <xf numFmtId="0" fontId="3" fillId="0" borderId="0"/>
    <xf numFmtId="0" fontId="9" fillId="0" borderId="0"/>
    <xf numFmtId="0" fontId="9" fillId="0" borderId="0"/>
    <xf numFmtId="44" fontId="9" fillId="0" borderId="0" applyFont="0" applyFill="0" applyBorder="0" applyAlignment="0" applyProtection="0"/>
    <xf numFmtId="0" fontId="1" fillId="0" borderId="0"/>
    <xf numFmtId="0" fontId="14" fillId="0" borderId="0" applyNumberFormat="0" applyFill="0" applyBorder="0" applyAlignment="0" applyProtection="0"/>
    <xf numFmtId="0" fontId="18" fillId="0" borderId="0"/>
    <xf numFmtId="0" fontId="9" fillId="0" borderId="0"/>
    <xf numFmtId="0" fontId="19" fillId="0" borderId="0" applyNumberFormat="0" applyFill="0" applyBorder="0" applyAlignment="0" applyProtection="0"/>
    <xf numFmtId="0" fontId="1" fillId="0" borderId="0"/>
    <xf numFmtId="44" fontId="2" fillId="0" borderId="0" applyFont="0" applyFill="0" applyBorder="0" applyAlignment="0" applyProtection="0"/>
    <xf numFmtId="44" fontId="9" fillId="0" borderId="0" applyFont="0" applyFill="0" applyBorder="0" applyAlignment="0" applyProtection="0"/>
    <xf numFmtId="0" fontId="9"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249">
    <xf numFmtId="0" fontId="0" fillId="0" borderId="0" xfId="0"/>
    <xf numFmtId="0" fontId="3" fillId="3" borderId="0" xfId="2" applyFill="1"/>
    <xf numFmtId="0" fontId="1" fillId="2" borderId="4" xfId="2" applyFont="1" applyFill="1" applyBorder="1" applyAlignment="1" applyProtection="1">
      <alignment horizontal="center" vertical="center" wrapText="1"/>
      <protection locked="0"/>
    </xf>
    <xf numFmtId="164" fontId="1" fillId="6" borderId="16" xfId="2" applyNumberFormat="1" applyFont="1" applyFill="1" applyBorder="1" applyAlignment="1" applyProtection="1">
      <alignment horizontal="center" vertical="center" wrapText="1"/>
      <protection locked="0"/>
    </xf>
    <xf numFmtId="7" fontId="1" fillId="4" borderId="4" xfId="1" applyNumberFormat="1" applyFont="1" applyFill="1" applyBorder="1" applyAlignment="1" applyProtection="1">
      <alignment horizontal="center" vertical="center"/>
      <protection locked="0"/>
    </xf>
    <xf numFmtId="0" fontId="11" fillId="3" borderId="0" xfId="2" applyFont="1" applyFill="1"/>
    <xf numFmtId="0" fontId="1" fillId="8" borderId="5" xfId="0" applyFont="1" applyFill="1" applyBorder="1" applyAlignment="1" applyProtection="1">
      <alignment horizontal="center" vertical="center"/>
      <protection locked="0"/>
    </xf>
    <xf numFmtId="165" fontId="1" fillId="9" borderId="4" xfId="2" applyNumberFormat="1" applyFont="1" applyFill="1" applyBorder="1" applyAlignment="1" applyProtection="1">
      <alignment horizontal="center" vertical="center" wrapText="1"/>
      <protection locked="0"/>
    </xf>
    <xf numFmtId="0" fontId="3" fillId="3" borderId="0" xfId="2" applyFill="1" applyAlignment="1">
      <alignment horizontal="center" vertical="center" wrapText="1"/>
    </xf>
    <xf numFmtId="3" fontId="1" fillId="2" borderId="9" xfId="2" applyNumberFormat="1" applyFont="1" applyFill="1" applyBorder="1" applyAlignment="1" applyProtection="1">
      <alignment horizontal="center" vertical="center" wrapText="1"/>
      <protection locked="0"/>
    </xf>
    <xf numFmtId="0" fontId="1" fillId="3" borderId="0" xfId="2" applyFont="1" applyFill="1" applyAlignment="1">
      <alignment vertical="center"/>
    </xf>
    <xf numFmtId="0" fontId="0" fillId="3" borderId="0" xfId="0" applyFill="1"/>
    <xf numFmtId="7" fontId="6" fillId="4" borderId="5" xfId="5" applyNumberFormat="1" applyFont="1" applyFill="1" applyBorder="1" applyAlignment="1" applyProtection="1">
      <alignment horizontal="center" vertical="center" wrapText="1"/>
      <protection locked="0"/>
    </xf>
    <xf numFmtId="166" fontId="6" fillId="5" borderId="5" xfId="5" applyNumberFormat="1" applyFont="1" applyFill="1" applyBorder="1" applyAlignment="1" applyProtection="1">
      <alignment horizontal="center" vertical="center" wrapText="1"/>
      <protection locked="0"/>
    </xf>
    <xf numFmtId="0" fontId="0" fillId="3" borderId="0" xfId="0" applyFill="1" applyProtection="1">
      <protection locked="0"/>
    </xf>
    <xf numFmtId="0" fontId="18" fillId="3" borderId="0" xfId="8" applyFill="1"/>
    <xf numFmtId="0" fontId="9" fillId="3" borderId="0" xfId="9" applyFill="1"/>
    <xf numFmtId="0" fontId="1" fillId="2" borderId="5" xfId="2" applyFont="1" applyFill="1" applyBorder="1" applyAlignment="1" applyProtection="1">
      <alignment horizontal="center" vertical="center" wrapText="1"/>
      <protection locked="0"/>
    </xf>
    <xf numFmtId="10" fontId="1" fillId="5" borderId="5" xfId="2" applyNumberFormat="1" applyFont="1" applyFill="1" applyBorder="1" applyAlignment="1" applyProtection="1">
      <alignment horizontal="center" vertical="center" wrapText="1"/>
      <protection locked="0"/>
    </xf>
    <xf numFmtId="10" fontId="1" fillId="5" borderId="5" xfId="6" applyNumberFormat="1" applyFill="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6" fillId="7" borderId="5" xfId="3" applyFont="1" applyFill="1" applyBorder="1" applyAlignment="1">
      <alignment horizontal="center" vertical="center" wrapText="1"/>
    </xf>
    <xf numFmtId="7" fontId="6" fillId="4" borderId="5" xfId="5" applyNumberFormat="1" applyFont="1" applyFill="1" applyBorder="1" applyAlignment="1" applyProtection="1">
      <alignment horizontal="center" vertical="center"/>
      <protection locked="0"/>
    </xf>
    <xf numFmtId="166" fontId="6" fillId="9" borderId="5" xfId="5" applyNumberFormat="1" applyFont="1" applyFill="1" applyBorder="1" applyAlignment="1" applyProtection="1">
      <alignment horizontal="center" vertical="center" wrapText="1"/>
      <protection locked="0"/>
    </xf>
    <xf numFmtId="166" fontId="6" fillId="9" borderId="5" xfId="5" applyNumberFormat="1" applyFont="1" applyFill="1" applyBorder="1" applyAlignment="1" applyProtection="1">
      <alignment horizontal="center" vertical="center"/>
      <protection locked="0"/>
    </xf>
    <xf numFmtId="0" fontId="6" fillId="0" borderId="5" xfId="3" applyFont="1" applyBorder="1" applyAlignment="1" applyProtection="1">
      <alignment horizontal="left" vertical="center" wrapText="1"/>
      <protection locked="0"/>
    </xf>
    <xf numFmtId="0" fontId="5" fillId="12" borderId="14" xfId="2" applyFont="1" applyFill="1" applyBorder="1" applyAlignment="1">
      <alignment horizontal="center" vertical="center" wrapText="1"/>
    </xf>
    <xf numFmtId="0" fontId="5" fillId="12" borderId="15" xfId="2" applyFont="1" applyFill="1" applyBorder="1" applyAlignment="1">
      <alignment horizontal="center" vertical="center" wrapText="1"/>
    </xf>
    <xf numFmtId="0" fontId="22" fillId="2" borderId="5" xfId="2" applyFont="1" applyFill="1" applyBorder="1" applyAlignment="1" applyProtection="1">
      <alignment horizontal="left" vertical="center" wrapText="1"/>
      <protection locked="0"/>
    </xf>
    <xf numFmtId="10" fontId="1" fillId="2" borderId="4" xfId="6" applyNumberFormat="1" applyFill="1" applyBorder="1" applyAlignment="1" applyProtection="1">
      <alignment horizontal="center" vertical="center" wrapText="1"/>
      <protection locked="0"/>
    </xf>
    <xf numFmtId="3" fontId="1" fillId="2" borderId="4" xfId="11" applyNumberFormat="1" applyFill="1" applyBorder="1" applyAlignment="1" applyProtection="1">
      <alignment horizontal="center" vertical="center" wrapText="1"/>
      <protection locked="0"/>
    </xf>
    <xf numFmtId="10" fontId="1" fillId="5" borderId="4" xfId="11" applyNumberFormat="1" applyFill="1" applyBorder="1" applyAlignment="1" applyProtection="1">
      <alignment horizontal="center" vertical="center" wrapText="1"/>
      <protection locked="0"/>
    </xf>
    <xf numFmtId="3" fontId="1" fillId="2" borderId="5" xfId="2" applyNumberFormat="1" applyFont="1" applyFill="1" applyBorder="1" applyAlignment="1" applyProtection="1">
      <alignment horizontal="center" vertical="center" wrapText="1"/>
      <protection locked="0"/>
    </xf>
    <xf numFmtId="0" fontId="5" fillId="13" borderId="4" xfId="2" applyFont="1" applyFill="1" applyBorder="1" applyAlignment="1" applyProtection="1">
      <alignment horizontal="center" vertical="center" wrapText="1"/>
      <protection locked="0"/>
    </xf>
    <xf numFmtId="0" fontId="1" fillId="14" borderId="5" xfId="2" applyFont="1" applyFill="1" applyBorder="1" applyAlignment="1" applyProtection="1">
      <alignment horizontal="center" vertical="center" wrapText="1"/>
      <protection locked="0"/>
    </xf>
    <xf numFmtId="0" fontId="5" fillId="15" borderId="4" xfId="2" applyFont="1" applyFill="1" applyBorder="1" applyAlignment="1" applyProtection="1">
      <alignment horizontal="center" vertical="center" wrapText="1"/>
      <protection locked="0"/>
    </xf>
    <xf numFmtId="0" fontId="5" fillId="16" borderId="4" xfId="2" applyFont="1" applyFill="1" applyBorder="1" applyAlignment="1" applyProtection="1">
      <alignment horizontal="center" vertical="center" wrapText="1"/>
      <protection locked="0"/>
    </xf>
    <xf numFmtId="0" fontId="1" fillId="17" borderId="5" xfId="2" applyFont="1" applyFill="1" applyBorder="1" applyAlignment="1" applyProtection="1">
      <alignment horizontal="center" vertical="center" wrapText="1"/>
      <protection locked="0"/>
    </xf>
    <xf numFmtId="0" fontId="1" fillId="2" borderId="5" xfId="6" applyFill="1" applyBorder="1" applyAlignment="1" applyProtection="1">
      <alignment vertical="center" wrapText="1"/>
      <protection locked="0"/>
    </xf>
    <xf numFmtId="10" fontId="1" fillId="5" borderId="5" xfId="2" quotePrefix="1" applyNumberFormat="1" applyFont="1" applyFill="1" applyBorder="1" applyAlignment="1" applyProtection="1">
      <alignment horizontal="center" vertical="center" wrapText="1"/>
      <protection locked="0"/>
    </xf>
    <xf numFmtId="0" fontId="23" fillId="2" borderId="4" xfId="2" applyFont="1" applyFill="1" applyBorder="1" applyAlignment="1" applyProtection="1">
      <alignment horizontal="center" vertical="center" wrapText="1"/>
      <protection locked="0"/>
    </xf>
    <xf numFmtId="0" fontId="23" fillId="2" borderId="5" xfId="2" applyFont="1" applyFill="1" applyBorder="1" applyAlignment="1" applyProtection="1">
      <alignment horizontal="center" vertical="center" wrapText="1"/>
      <protection locked="0"/>
    </xf>
    <xf numFmtId="0" fontId="23" fillId="14" borderId="5" xfId="2" applyFont="1" applyFill="1" applyBorder="1" applyAlignment="1" applyProtection="1">
      <alignment horizontal="center" vertical="center" wrapText="1"/>
      <protection locked="0"/>
    </xf>
    <xf numFmtId="10" fontId="23" fillId="5" borderId="4" xfId="11" applyNumberFormat="1" applyFont="1" applyFill="1" applyBorder="1" applyAlignment="1" applyProtection="1">
      <alignment horizontal="center" vertical="center" wrapText="1"/>
      <protection locked="0"/>
    </xf>
    <xf numFmtId="3" fontId="23" fillId="2" borderId="5" xfId="2" applyNumberFormat="1" applyFont="1" applyFill="1" applyBorder="1" applyAlignment="1" applyProtection="1">
      <alignment horizontal="center" vertical="center" wrapText="1"/>
      <protection locked="0"/>
    </xf>
    <xf numFmtId="10" fontId="23" fillId="5" borderId="5" xfId="2" applyNumberFormat="1" applyFont="1" applyFill="1" applyBorder="1" applyAlignment="1" applyProtection="1">
      <alignment horizontal="center" vertical="center" wrapText="1"/>
      <protection locked="0"/>
    </xf>
    <xf numFmtId="10" fontId="23" fillId="2" borderId="4" xfId="6" applyNumberFormat="1" applyFont="1" applyFill="1" applyBorder="1" applyAlignment="1" applyProtection="1">
      <alignment horizontal="center" vertical="center" wrapText="1"/>
      <protection locked="0"/>
    </xf>
    <xf numFmtId="3" fontId="23" fillId="2" borderId="4" xfId="11" applyNumberFormat="1" applyFont="1" applyFill="1" applyBorder="1" applyAlignment="1" applyProtection="1">
      <alignment horizontal="center" vertical="center" wrapText="1"/>
      <protection locked="0"/>
    </xf>
    <xf numFmtId="0" fontId="24" fillId="2" borderId="5" xfId="2" applyFont="1" applyFill="1" applyBorder="1" applyAlignment="1" applyProtection="1">
      <alignment horizontal="left" vertical="center" wrapText="1"/>
      <protection locked="0"/>
    </xf>
    <xf numFmtId="10" fontId="1" fillId="10" borderId="4" xfId="6" applyNumberFormat="1" applyFill="1" applyBorder="1" applyAlignment="1" applyProtection="1">
      <alignment horizontal="center" vertical="center" wrapText="1"/>
      <protection locked="0"/>
    </xf>
    <xf numFmtId="10" fontId="1" fillId="2" borderId="4" xfId="6" quotePrefix="1" applyNumberFormat="1" applyFill="1" applyBorder="1" applyAlignment="1" applyProtection="1">
      <alignment horizontal="center" vertical="center" wrapText="1"/>
      <protection locked="0"/>
    </xf>
    <xf numFmtId="0" fontId="22" fillId="2" borderId="5" xfId="6" applyFont="1" applyFill="1" applyBorder="1" applyAlignment="1" applyProtection="1">
      <alignment vertical="center" wrapText="1"/>
      <protection locked="0"/>
    </xf>
    <xf numFmtId="0" fontId="22" fillId="2" borderId="5" xfId="6" applyFont="1" applyFill="1" applyBorder="1" applyAlignment="1" applyProtection="1">
      <alignment wrapText="1"/>
      <protection locked="0"/>
    </xf>
    <xf numFmtId="0" fontId="5" fillId="19" borderId="5" xfId="8" applyFont="1" applyFill="1" applyBorder="1" applyAlignment="1">
      <alignment horizontal="center" vertical="center" wrapText="1"/>
    </xf>
    <xf numFmtId="0" fontId="6" fillId="11" borderId="5" xfId="8" applyFont="1" applyFill="1" applyBorder="1" applyAlignment="1">
      <alignment horizontal="center" vertical="center" wrapText="1"/>
    </xf>
    <xf numFmtId="167" fontId="6" fillId="2" borderId="5" xfId="8" applyNumberFormat="1" applyFont="1" applyFill="1" applyBorder="1" applyAlignment="1">
      <alignment horizontal="center" vertical="center" wrapText="1"/>
    </xf>
    <xf numFmtId="0" fontId="5" fillId="12" borderId="11" xfId="2" applyFont="1" applyFill="1" applyBorder="1" applyAlignment="1">
      <alignment horizontal="center" vertical="center" wrapText="1"/>
    </xf>
    <xf numFmtId="0" fontId="16" fillId="18" borderId="5" xfId="8" applyFont="1" applyFill="1" applyBorder="1" applyAlignment="1">
      <alignment horizontal="center" vertical="center" wrapText="1"/>
    </xf>
    <xf numFmtId="10" fontId="1" fillId="5" borderId="4" xfId="2" applyNumberFormat="1" applyFont="1" applyFill="1" applyBorder="1" applyAlignment="1">
      <alignment horizontal="center" vertical="center" wrapText="1"/>
    </xf>
    <xf numFmtId="0" fontId="11" fillId="3" borderId="0" xfId="2" applyFont="1" applyFill="1" applyAlignment="1">
      <alignment horizontal="left"/>
    </xf>
    <xf numFmtId="2" fontId="5" fillId="12" borderId="11" xfId="2" applyNumberFormat="1" applyFont="1" applyFill="1" applyBorder="1" applyAlignment="1">
      <alignment horizontal="center" vertical="center" wrapText="1"/>
    </xf>
    <xf numFmtId="2" fontId="3" fillId="3" borderId="0" xfId="2" applyNumberFormat="1" applyFill="1" applyAlignment="1">
      <alignment vertical="center" wrapText="1"/>
    </xf>
    <xf numFmtId="0" fontId="1" fillId="2" borderId="4" xfId="11" applyFill="1" applyBorder="1" applyAlignment="1" applyProtection="1">
      <alignment horizontal="center" vertical="center" wrapText="1"/>
      <protection locked="0"/>
    </xf>
    <xf numFmtId="0" fontId="15" fillId="12" borderId="13" xfId="3" applyFont="1" applyFill="1" applyBorder="1" applyAlignment="1">
      <alignment horizontal="center" vertical="center" wrapText="1"/>
    </xf>
    <xf numFmtId="0" fontId="15" fillId="12" borderId="19" xfId="3" applyFont="1" applyFill="1" applyBorder="1" applyAlignment="1">
      <alignment horizontal="center" vertical="center" wrapText="1"/>
    </xf>
    <xf numFmtId="7" fontId="6" fillId="4" borderId="4" xfId="5" applyNumberFormat="1" applyFont="1" applyFill="1" applyBorder="1" applyAlignment="1" applyProtection="1">
      <alignment horizontal="center" vertical="center"/>
      <protection locked="0"/>
    </xf>
    <xf numFmtId="166" fontId="6" fillId="9" borderId="4" xfId="5" applyNumberFormat="1" applyFont="1" applyFill="1" applyBorder="1" applyAlignment="1" applyProtection="1">
      <alignment horizontal="center" vertical="center"/>
      <protection locked="0"/>
    </xf>
    <xf numFmtId="0" fontId="28" fillId="0" borderId="4" xfId="3" applyFont="1" applyBorder="1" applyAlignment="1" applyProtection="1">
      <alignment horizontal="left" vertical="center"/>
      <protection locked="0"/>
    </xf>
    <xf numFmtId="0" fontId="16" fillId="7" borderId="4" xfId="3" applyFont="1" applyFill="1" applyBorder="1" applyAlignment="1">
      <alignment horizontal="center" vertical="center" wrapText="1"/>
    </xf>
    <xf numFmtId="0" fontId="1" fillId="8" borderId="4" xfId="0" applyFont="1" applyFill="1" applyBorder="1" applyAlignment="1" applyProtection="1">
      <alignment horizontal="center" vertical="center"/>
      <protection locked="0"/>
    </xf>
    <xf numFmtId="7" fontId="6" fillId="4" borderId="4" xfId="5" applyNumberFormat="1" applyFont="1" applyFill="1" applyBorder="1" applyAlignment="1" applyProtection="1">
      <alignment horizontal="center" vertical="center" wrapText="1"/>
      <protection locked="0"/>
    </xf>
    <xf numFmtId="166" fontId="6" fillId="5" borderId="4" xfId="5" applyNumberFormat="1" applyFont="1" applyFill="1" applyBorder="1" applyAlignment="1" applyProtection="1">
      <alignment horizontal="center" vertical="center" wrapText="1"/>
      <protection locked="0"/>
    </xf>
    <xf numFmtId="166" fontId="6" fillId="9" borderId="4" xfId="5" applyNumberFormat="1" applyFont="1" applyFill="1" applyBorder="1" applyAlignment="1" applyProtection="1">
      <alignment horizontal="center" vertical="center" wrapText="1"/>
      <protection locked="0"/>
    </xf>
    <xf numFmtId="0" fontId="6" fillId="0" borderId="4" xfId="3" applyFont="1" applyBorder="1" applyAlignment="1" applyProtection="1">
      <alignment horizontal="left" vertical="center" wrapText="1"/>
      <protection locked="0"/>
    </xf>
    <xf numFmtId="7" fontId="6" fillId="20" borderId="4" xfId="5" applyNumberFormat="1" applyFont="1" applyFill="1" applyBorder="1" applyAlignment="1" applyProtection="1">
      <alignment horizontal="center" vertical="center"/>
      <protection locked="0"/>
    </xf>
    <xf numFmtId="166" fontId="6" fillId="20" borderId="4" xfId="5" applyNumberFormat="1" applyFont="1" applyFill="1" applyBorder="1" applyAlignment="1" applyProtection="1">
      <alignment horizontal="center" vertical="center"/>
      <protection locked="0"/>
    </xf>
    <xf numFmtId="7" fontId="6" fillId="20" borderId="5" xfId="5" applyNumberFormat="1" applyFont="1" applyFill="1" applyBorder="1" applyAlignment="1" applyProtection="1">
      <alignment horizontal="center" vertical="center"/>
      <protection locked="0"/>
    </xf>
    <xf numFmtId="166" fontId="6" fillId="20" borderId="5" xfId="5" applyNumberFormat="1" applyFont="1" applyFill="1" applyBorder="1" applyAlignment="1" applyProtection="1">
      <alignment horizontal="center" vertical="center"/>
      <protection locked="0"/>
    </xf>
    <xf numFmtId="0" fontId="11" fillId="3" borderId="0" xfId="2" applyFont="1" applyFill="1" applyAlignment="1">
      <alignment horizontal="left" wrapText="1"/>
    </xf>
    <xf numFmtId="0" fontId="6" fillId="7" borderId="4" xfId="3" applyFont="1" applyFill="1" applyBorder="1" applyAlignment="1">
      <alignment horizontal="center" vertical="center" wrapText="1"/>
    </xf>
    <xf numFmtId="0" fontId="5" fillId="13" borderId="11" xfId="3" applyFont="1" applyFill="1" applyBorder="1" applyAlignment="1">
      <alignment horizontal="center" vertical="center" wrapText="1"/>
    </xf>
    <xf numFmtId="0" fontId="5" fillId="13" borderId="1" xfId="3" applyFont="1" applyFill="1" applyBorder="1" applyAlignment="1">
      <alignment horizontal="center" vertical="center" wrapText="1"/>
    </xf>
    <xf numFmtId="0" fontId="5" fillId="16" borderId="11" xfId="2" applyFont="1" applyFill="1" applyBorder="1" applyAlignment="1" applyProtection="1">
      <alignment horizontal="center" vertical="center" wrapText="1"/>
      <protection locked="0"/>
    </xf>
    <xf numFmtId="0" fontId="5" fillId="15" borderId="11" xfId="2" applyFont="1" applyFill="1" applyBorder="1" applyAlignment="1" applyProtection="1">
      <alignment horizontal="center" vertical="center" wrapText="1"/>
      <protection locked="0"/>
    </xf>
    <xf numFmtId="7" fontId="1" fillId="4" borderId="4" xfId="1" applyNumberFormat="1" applyFont="1" applyFill="1" applyBorder="1" applyAlignment="1" applyProtection="1">
      <alignment horizontal="center" vertical="center"/>
    </xf>
    <xf numFmtId="0" fontId="5" fillId="12" borderId="11" xfId="3"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6" fillId="7" borderId="9" xfId="3" applyFont="1" applyFill="1" applyBorder="1" applyAlignment="1">
      <alignment horizontal="center" vertical="center" wrapText="1"/>
    </xf>
    <xf numFmtId="0" fontId="6" fillId="7" borderId="26" xfId="3" applyFont="1" applyFill="1" applyBorder="1" applyAlignment="1">
      <alignment horizontal="left" vertical="center" wrapText="1"/>
    </xf>
    <xf numFmtId="0" fontId="16" fillId="7" borderId="6" xfId="3" applyFont="1" applyFill="1" applyBorder="1" applyAlignment="1">
      <alignment horizontal="center" vertical="center" wrapText="1"/>
    </xf>
    <xf numFmtId="0" fontId="5" fillId="12" borderId="15" xfId="9" applyFont="1" applyFill="1" applyBorder="1" applyAlignment="1">
      <alignment horizontal="center" vertical="center" wrapText="1"/>
    </xf>
    <xf numFmtId="0" fontId="1" fillId="2" borderId="4" xfId="6" applyFill="1" applyBorder="1" applyAlignment="1" applyProtection="1">
      <alignment horizontal="center" vertical="center" wrapText="1"/>
      <protection locked="0"/>
    </xf>
    <xf numFmtId="164" fontId="1" fillId="6" borderId="16" xfId="6" applyNumberFormat="1" applyFill="1" applyBorder="1" applyAlignment="1" applyProtection="1">
      <alignment horizontal="center" vertical="center" wrapText="1"/>
      <protection locked="0"/>
    </xf>
    <xf numFmtId="10" fontId="1" fillId="5" borderId="4" xfId="6" applyNumberFormat="1" applyFill="1" applyBorder="1" applyAlignment="1">
      <alignment horizontal="center" vertical="center" wrapText="1"/>
    </xf>
    <xf numFmtId="3" fontId="1" fillId="9" borderId="4" xfId="6" applyNumberFormat="1" applyFill="1" applyBorder="1" applyAlignment="1" applyProtection="1">
      <alignment horizontal="center" vertical="center" wrapText="1"/>
      <protection locked="0"/>
    </xf>
    <xf numFmtId="0" fontId="1" fillId="9" borderId="4" xfId="6" applyFill="1" applyBorder="1" applyAlignment="1" applyProtection="1">
      <alignment horizontal="center" vertical="center" wrapText="1"/>
      <protection locked="0"/>
    </xf>
    <xf numFmtId="2" fontId="1" fillId="9" borderId="4" xfId="6" applyNumberFormat="1" applyFill="1" applyBorder="1" applyAlignment="1" applyProtection="1">
      <alignment horizontal="center" vertical="center" wrapText="1"/>
      <protection locked="0"/>
    </xf>
    <xf numFmtId="165" fontId="1" fillId="9" borderId="4" xfId="6" applyNumberFormat="1" applyFill="1" applyBorder="1" applyAlignment="1" applyProtection="1">
      <alignment horizontal="center" vertical="center" wrapText="1"/>
      <protection locked="0"/>
    </xf>
    <xf numFmtId="3" fontId="1" fillId="2" borderId="9" xfId="6" applyNumberFormat="1" applyFill="1" applyBorder="1" applyAlignment="1" applyProtection="1">
      <alignment horizontal="center" vertical="center" wrapText="1"/>
      <protection locked="0"/>
    </xf>
    <xf numFmtId="164" fontId="1" fillId="6" borderId="4" xfId="6" applyNumberFormat="1" applyFill="1" applyBorder="1" applyAlignment="1" applyProtection="1">
      <alignment horizontal="center" vertical="center" wrapText="1"/>
      <protection locked="0"/>
    </xf>
    <xf numFmtId="0" fontId="16" fillId="10" borderId="28" xfId="8" applyFont="1" applyFill="1" applyBorder="1" applyAlignment="1">
      <alignment horizontal="center" vertical="center" wrapText="1"/>
    </xf>
    <xf numFmtId="0" fontId="16" fillId="10" borderId="30" xfId="8" applyFont="1" applyFill="1" applyBorder="1" applyAlignment="1">
      <alignment horizontal="center" vertical="center" wrapText="1"/>
    </xf>
    <xf numFmtId="167" fontId="6" fillId="2" borderId="31" xfId="8" applyNumberFormat="1" applyFont="1" applyFill="1" applyBorder="1" applyAlignment="1">
      <alignment horizontal="center" vertical="center" wrapText="1"/>
    </xf>
    <xf numFmtId="168" fontId="1" fillId="5" borderId="4" xfId="6" applyNumberFormat="1" applyFill="1" applyBorder="1" applyAlignment="1">
      <alignment horizontal="center" vertical="center" wrapText="1"/>
    </xf>
    <xf numFmtId="0" fontId="1" fillId="2" borderId="4" xfId="6" applyFill="1" applyBorder="1" applyAlignment="1" applyProtection="1">
      <alignment wrapText="1"/>
      <protection locked="0"/>
    </xf>
    <xf numFmtId="0" fontId="1" fillId="2" borderId="5" xfId="6" applyFill="1" applyBorder="1" applyAlignment="1" applyProtection="1">
      <alignment horizontal="center" vertical="center" wrapText="1"/>
      <protection locked="0"/>
    </xf>
    <xf numFmtId="0" fontId="1" fillId="21" borderId="5" xfId="11" applyFill="1" applyBorder="1" applyAlignment="1" applyProtection="1">
      <alignment horizontal="center" vertical="center" wrapText="1"/>
      <protection locked="0"/>
    </xf>
    <xf numFmtId="0" fontId="1" fillId="0" borderId="5" xfId="0" applyFont="1" applyBorder="1" applyAlignment="1">
      <alignment horizontal="justify" vertical="center"/>
    </xf>
    <xf numFmtId="0" fontId="20"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0" fontId="20" fillId="0" borderId="0" xfId="0" applyFont="1" applyAlignment="1">
      <alignment horizontal="left"/>
    </xf>
    <xf numFmtId="0" fontId="0" fillId="0" borderId="0" xfId="0" applyAlignment="1">
      <alignment horizontal="left"/>
    </xf>
    <xf numFmtId="0" fontId="1" fillId="2" borderId="4" xfId="0" applyFont="1" applyFill="1" applyBorder="1" applyAlignment="1" applyProtection="1">
      <alignment horizontal="center" vertical="center" wrapText="1"/>
      <protection locked="0"/>
    </xf>
    <xf numFmtId="3" fontId="1" fillId="0" borderId="5" xfId="2" applyNumberFormat="1" applyFont="1" applyBorder="1" applyAlignment="1" applyProtection="1">
      <alignment horizontal="center" vertical="center" wrapText="1"/>
      <protection locked="0"/>
    </xf>
    <xf numFmtId="10" fontId="1" fillId="0" borderId="4" xfId="6" applyNumberFormat="1" applyBorder="1" applyAlignment="1" applyProtection="1">
      <alignment horizontal="center" vertical="center" wrapText="1"/>
      <protection locked="0"/>
    </xf>
    <xf numFmtId="0" fontId="33" fillId="23" borderId="40" xfId="0" applyFont="1" applyFill="1" applyBorder="1" applyAlignment="1">
      <alignment horizontal="center" vertical="center" wrapText="1"/>
    </xf>
    <xf numFmtId="0" fontId="33" fillId="23" borderId="41" xfId="0" applyFont="1" applyFill="1" applyBorder="1" applyAlignment="1">
      <alignment horizontal="center" vertical="center" wrapText="1"/>
    </xf>
    <xf numFmtId="0" fontId="34" fillId="0" borderId="37" xfId="0" applyFont="1" applyBorder="1" applyAlignment="1">
      <alignment vertical="center" wrapText="1"/>
    </xf>
    <xf numFmtId="0" fontId="34" fillId="0" borderId="38" xfId="0" applyFont="1" applyBorder="1" applyAlignment="1">
      <alignment horizontal="center" vertical="center" wrapText="1"/>
    </xf>
    <xf numFmtId="0" fontId="34" fillId="0" borderId="38" xfId="0" applyFont="1" applyBorder="1" applyAlignment="1">
      <alignment vertical="center" wrapText="1"/>
    </xf>
    <xf numFmtId="0" fontId="32" fillId="0" borderId="38" xfId="0" applyFont="1" applyBorder="1" applyAlignment="1">
      <alignment vertical="center" wrapText="1"/>
    </xf>
    <xf numFmtId="8" fontId="34" fillId="0" borderId="38" xfId="0" applyNumberFormat="1" applyFont="1" applyBorder="1" applyAlignment="1">
      <alignment horizontal="center" vertical="center" wrapText="1"/>
    </xf>
    <xf numFmtId="8" fontId="34" fillId="0" borderId="42" xfId="0" applyNumberFormat="1" applyFont="1" applyBorder="1" applyAlignment="1">
      <alignment horizontal="center" vertical="center" wrapText="1"/>
    </xf>
    <xf numFmtId="0" fontId="35" fillId="0" borderId="38" xfId="0" applyFont="1" applyBorder="1" applyAlignment="1">
      <alignment horizontal="center" vertical="center" wrapText="1"/>
    </xf>
    <xf numFmtId="0" fontId="34" fillId="0" borderId="47" xfId="0" applyFont="1" applyBorder="1" applyAlignment="1">
      <alignment vertical="center" wrapText="1"/>
    </xf>
    <xf numFmtId="0" fontId="34" fillId="0" borderId="46" xfId="0" applyFont="1" applyBorder="1" applyAlignment="1">
      <alignment horizontal="center" vertical="center" wrapText="1"/>
    </xf>
    <xf numFmtId="0" fontId="32" fillId="0" borderId="46" xfId="0" applyFont="1" applyBorder="1" applyAlignment="1">
      <alignment vertical="center" wrapText="1"/>
    </xf>
    <xf numFmtId="8" fontId="34" fillId="0" borderId="46" xfId="0" applyNumberFormat="1" applyFont="1" applyBorder="1" applyAlignment="1">
      <alignment horizontal="center" vertical="center" wrapText="1"/>
    </xf>
    <xf numFmtId="8" fontId="34" fillId="0" borderId="48" xfId="0" applyNumberFormat="1" applyFont="1" applyBorder="1" applyAlignment="1">
      <alignment horizontal="center" vertical="center" wrapText="1"/>
    </xf>
    <xf numFmtId="0" fontId="34" fillId="0" borderId="49" xfId="0" applyFont="1" applyBorder="1" applyAlignment="1">
      <alignment vertical="center" wrapText="1"/>
    </xf>
    <xf numFmtId="0" fontId="34" fillId="0" borderId="50" xfId="0" applyFont="1" applyBorder="1" applyAlignment="1">
      <alignment horizontal="center" vertical="center" wrapText="1"/>
    </xf>
    <xf numFmtId="0" fontId="34" fillId="0" borderId="50" xfId="0" applyFont="1" applyBorder="1" applyAlignment="1">
      <alignment vertical="center" wrapText="1"/>
    </xf>
    <xf numFmtId="0" fontId="32" fillId="0" borderId="50" xfId="0" applyFont="1" applyBorder="1" applyAlignment="1">
      <alignment vertical="center" wrapText="1"/>
    </xf>
    <xf numFmtId="8" fontId="34" fillId="0" borderId="50" xfId="0" applyNumberFormat="1" applyFont="1" applyBorder="1" applyAlignment="1">
      <alignment horizontal="center" vertical="center" wrapText="1"/>
    </xf>
    <xf numFmtId="8" fontId="34" fillId="0" borderId="51" xfId="0" applyNumberFormat="1" applyFont="1" applyBorder="1" applyAlignment="1">
      <alignment horizontal="center" vertical="center" wrapText="1"/>
    </xf>
    <xf numFmtId="0" fontId="34" fillId="0" borderId="46" xfId="0" applyFont="1" applyBorder="1" applyAlignment="1">
      <alignment vertical="center" wrapText="1"/>
    </xf>
    <xf numFmtId="0" fontId="34" fillId="0" borderId="39" xfId="0" applyFont="1" applyBorder="1" applyAlignment="1">
      <alignment horizontal="center" vertical="center" wrapText="1"/>
    </xf>
    <xf numFmtId="0" fontId="34" fillId="0" borderId="39" xfId="0" applyFont="1" applyBorder="1" applyAlignment="1">
      <alignment vertical="center" wrapText="1"/>
    </xf>
    <xf numFmtId="0" fontId="32" fillId="0" borderId="39" xfId="0" applyFont="1" applyBorder="1" applyAlignment="1">
      <alignment vertical="center" wrapText="1"/>
    </xf>
    <xf numFmtId="8" fontId="34" fillId="0" borderId="39" xfId="0" applyNumberFormat="1" applyFont="1" applyBorder="1" applyAlignment="1">
      <alignment horizontal="center" vertical="center" wrapText="1"/>
    </xf>
    <xf numFmtId="8" fontId="34" fillId="0" borderId="41" xfId="0" applyNumberFormat="1" applyFont="1" applyBorder="1" applyAlignment="1">
      <alignment horizontal="center" vertical="center" wrapText="1"/>
    </xf>
    <xf numFmtId="0" fontId="34" fillId="0" borderId="38" xfId="0" applyFont="1" applyBorder="1" applyAlignment="1">
      <alignment horizontal="justify" vertical="center" wrapText="1"/>
    </xf>
    <xf numFmtId="0" fontId="34" fillId="0" borderId="38" xfId="0" applyFont="1" applyBorder="1" applyAlignment="1">
      <alignment horizontal="left" vertical="center" wrapText="1" indent="1"/>
    </xf>
    <xf numFmtId="0" fontId="34" fillId="0" borderId="47" xfId="0" applyFont="1" applyBorder="1" applyAlignment="1">
      <alignment horizontal="left" vertical="center" wrapText="1" indent="1"/>
    </xf>
    <xf numFmtId="0" fontId="34" fillId="0" borderId="37" xfId="0" applyFont="1" applyBorder="1" applyAlignment="1">
      <alignment horizontal="left" vertical="center" wrapText="1" indent="1"/>
    </xf>
    <xf numFmtId="0" fontId="34" fillId="0" borderId="49" xfId="0" applyFont="1" applyBorder="1" applyAlignment="1">
      <alignment horizontal="left" vertical="center" wrapText="1" indent="1"/>
    </xf>
    <xf numFmtId="0" fontId="33" fillId="23" borderId="39" xfId="0" applyFont="1" applyFill="1" applyBorder="1" applyAlignment="1">
      <alignment horizontal="center" vertical="center" wrapText="1"/>
    </xf>
    <xf numFmtId="0" fontId="33" fillId="23" borderId="39" xfId="0" applyFont="1" applyFill="1" applyBorder="1" applyAlignment="1">
      <alignment vertical="center" wrapText="1"/>
    </xf>
    <xf numFmtId="0" fontId="34" fillId="0" borderId="52"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46" xfId="0" applyFont="1" applyBorder="1" applyAlignment="1">
      <alignment horizontal="justify" vertical="center" wrapText="1"/>
    </xf>
    <xf numFmtId="0" fontId="34" fillId="0" borderId="50" xfId="0" applyFont="1" applyBorder="1" applyAlignment="1">
      <alignment horizontal="justify" vertical="center" wrapText="1"/>
    </xf>
    <xf numFmtId="0" fontId="34" fillId="0" borderId="47" xfId="0" applyFont="1" applyBorder="1" applyAlignment="1">
      <alignment horizontal="center" vertical="center" wrapText="1"/>
    </xf>
    <xf numFmtId="0" fontId="34" fillId="0" borderId="37" xfId="0" applyFont="1" applyBorder="1" applyAlignment="1">
      <alignment horizontal="center" vertical="center" wrapText="1"/>
    </xf>
    <xf numFmtId="0" fontId="36" fillId="0" borderId="5" xfId="0" applyFont="1" applyBorder="1" applyAlignment="1">
      <alignment horizontal="center" vertical="center" wrapText="1"/>
    </xf>
    <xf numFmtId="165" fontId="16" fillId="22" borderId="29" xfId="8" applyNumberFormat="1" applyFont="1" applyFill="1" applyBorder="1" applyAlignment="1">
      <alignment horizontal="center" vertical="center" wrapText="1"/>
    </xf>
    <xf numFmtId="0" fontId="5" fillId="13" borderId="4" xfId="6" applyFont="1" applyFill="1" applyBorder="1" applyAlignment="1" applyProtection="1">
      <alignment horizontal="center" vertical="center" wrapText="1"/>
      <protection locked="0"/>
    </xf>
    <xf numFmtId="0" fontId="5" fillId="16" borderId="4" xfId="6" applyFont="1" applyFill="1" applyBorder="1" applyAlignment="1" applyProtection="1">
      <alignment horizontal="center" vertical="center" wrapText="1"/>
      <protection locked="0"/>
    </xf>
    <xf numFmtId="0" fontId="5" fillId="15" borderId="4" xfId="6" applyFont="1" applyFill="1" applyBorder="1" applyAlignment="1" applyProtection="1">
      <alignment horizontal="center" vertical="center" wrapText="1"/>
      <protection locked="0"/>
    </xf>
    <xf numFmtId="0" fontId="1" fillId="0" borderId="0" xfId="0" applyFont="1"/>
    <xf numFmtId="0" fontId="0" fillId="0" borderId="5" xfId="0" applyBorder="1" applyAlignment="1">
      <alignment horizontal="center" vertical="center" wrapText="1"/>
    </xf>
    <xf numFmtId="0" fontId="1" fillId="2" borderId="5" xfId="11" applyFill="1" applyBorder="1" applyAlignment="1" applyProtection="1">
      <alignment horizontal="center" vertical="center" wrapText="1"/>
      <protection locked="0"/>
    </xf>
    <xf numFmtId="164" fontId="1" fillId="6" borderId="5" xfId="6" applyNumberFormat="1" applyFill="1" applyBorder="1" applyAlignment="1" applyProtection="1">
      <alignment horizontal="center" vertical="center" wrapText="1"/>
      <protection locked="0"/>
    </xf>
    <xf numFmtId="10" fontId="1" fillId="5" borderId="5" xfId="6" applyNumberFormat="1" applyFill="1" applyBorder="1" applyAlignment="1">
      <alignment horizontal="center" vertical="center" wrapText="1"/>
    </xf>
    <xf numFmtId="3" fontId="1" fillId="9" borderId="5" xfId="6" applyNumberFormat="1" applyFill="1" applyBorder="1" applyAlignment="1" applyProtection="1">
      <alignment horizontal="center" vertical="center" wrapText="1"/>
      <protection locked="0"/>
    </xf>
    <xf numFmtId="0" fontId="1" fillId="9" borderId="5" xfId="6" applyFill="1" applyBorder="1" applyAlignment="1" applyProtection="1">
      <alignment horizontal="center" vertical="center" wrapText="1"/>
      <protection locked="0"/>
    </xf>
    <xf numFmtId="2" fontId="1" fillId="9" borderId="5" xfId="6" applyNumberFormat="1" applyFill="1" applyBorder="1" applyAlignment="1" applyProtection="1">
      <alignment horizontal="center" vertical="center" wrapText="1"/>
      <protection locked="0"/>
    </xf>
    <xf numFmtId="165" fontId="1" fillId="9" borderId="5" xfId="6" applyNumberFormat="1" applyFill="1" applyBorder="1" applyAlignment="1" applyProtection="1">
      <alignment horizontal="center" vertical="center" wrapText="1"/>
      <protection locked="0"/>
    </xf>
    <xf numFmtId="3" fontId="1" fillId="2" borderId="5" xfId="6" applyNumberForma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1" fontId="6" fillId="0" borderId="5" xfId="6" applyNumberFormat="1" applyFont="1" applyBorder="1" applyAlignment="1">
      <alignment horizontal="center" vertical="center" wrapText="1"/>
    </xf>
    <xf numFmtId="0" fontId="6" fillId="0" borderId="5" xfId="6" applyFont="1" applyBorder="1" applyAlignment="1">
      <alignment horizontal="center" vertical="center" wrapText="1"/>
    </xf>
    <xf numFmtId="0" fontId="3" fillId="3" borderId="0" xfId="2" applyFill="1" applyAlignment="1">
      <alignment wrapText="1"/>
    </xf>
    <xf numFmtId="7" fontId="1" fillId="4" borderId="5" xfId="1" applyNumberFormat="1" applyFont="1" applyFill="1" applyBorder="1" applyAlignment="1" applyProtection="1">
      <alignment horizontal="center" vertical="center" wrapText="1"/>
      <protection locked="0"/>
    </xf>
    <xf numFmtId="1" fontId="6" fillId="0" borderId="5" xfId="6" applyNumberFormat="1" applyFont="1" applyBorder="1" applyAlignment="1" applyProtection="1">
      <alignment horizontal="center" vertical="center" wrapText="1"/>
      <protection locked="0"/>
    </xf>
    <xf numFmtId="0" fontId="6" fillId="0" borderId="5" xfId="6" applyFont="1" applyBorder="1" applyAlignment="1" applyProtection="1">
      <alignment horizontal="center" vertical="center" wrapText="1"/>
      <protection locked="0"/>
    </xf>
    <xf numFmtId="0" fontId="11" fillId="3" borderId="0" xfId="2" applyFont="1" applyFill="1" applyAlignment="1">
      <alignment wrapText="1"/>
    </xf>
    <xf numFmtId="0" fontId="6" fillId="0" borderId="5" xfId="0" applyFont="1" applyBorder="1" applyAlignment="1">
      <alignment horizontal="center" vertical="center" wrapText="1"/>
    </xf>
    <xf numFmtId="7" fontId="1" fillId="4" borderId="4" xfId="1" applyNumberFormat="1" applyFont="1" applyFill="1" applyBorder="1" applyAlignment="1" applyProtection="1">
      <alignment horizontal="center" vertical="center" wrapText="1"/>
      <protection locked="0"/>
    </xf>
    <xf numFmtId="0" fontId="1" fillId="3" borderId="0" xfId="2" applyFont="1" applyFill="1" applyAlignment="1">
      <alignment vertical="center" wrapText="1"/>
    </xf>
    <xf numFmtId="164" fontId="1" fillId="3" borderId="0" xfId="2" applyNumberFormat="1" applyFont="1" applyFill="1" applyAlignment="1">
      <alignment vertical="center" wrapText="1"/>
    </xf>
    <xf numFmtId="0" fontId="9" fillId="2" borderId="5" xfId="8" applyFont="1" applyFill="1" applyBorder="1" applyAlignment="1">
      <alignment horizontal="left" vertical="center" wrapText="1"/>
    </xf>
    <xf numFmtId="0" fontId="9" fillId="10" borderId="5" xfId="8" applyFont="1" applyFill="1" applyBorder="1" applyAlignment="1">
      <alignment horizontal="left" vertical="center" wrapText="1"/>
    </xf>
    <xf numFmtId="0" fontId="5" fillId="19" borderId="18" xfId="8" applyFont="1" applyFill="1" applyBorder="1" applyAlignment="1">
      <alignment horizontal="center" vertical="center" wrapText="1"/>
    </xf>
    <xf numFmtId="0" fontId="5" fillId="19" borderId="17" xfId="8" applyFont="1" applyFill="1" applyBorder="1" applyAlignment="1">
      <alignment horizontal="center" vertical="center" wrapText="1"/>
    </xf>
    <xf numFmtId="0" fontId="5" fillId="19" borderId="4" xfId="8" applyFont="1" applyFill="1" applyBorder="1" applyAlignment="1">
      <alignment horizontal="center" vertical="center" wrapText="1"/>
    </xf>
    <xf numFmtId="0" fontId="4" fillId="12" borderId="12" xfId="8" applyFont="1" applyFill="1" applyBorder="1" applyAlignment="1">
      <alignment horizontal="center" vertical="center" wrapText="1"/>
    </xf>
    <xf numFmtId="0" fontId="4" fillId="12" borderId="10" xfId="8" applyFont="1" applyFill="1" applyBorder="1" applyAlignment="1">
      <alignment horizontal="center" vertical="center" wrapText="1"/>
    </xf>
    <xf numFmtId="0" fontId="6" fillId="10" borderId="6" xfId="8" applyFont="1" applyFill="1" applyBorder="1" applyAlignment="1">
      <alignment horizontal="left" vertical="center" wrapText="1"/>
    </xf>
    <xf numFmtId="0" fontId="6" fillId="10" borderId="7" xfId="8" applyFont="1" applyFill="1" applyBorder="1" applyAlignment="1">
      <alignment horizontal="left" vertical="center" wrapText="1"/>
    </xf>
    <xf numFmtId="0" fontId="5" fillId="12" borderId="20" xfId="9" applyFont="1" applyFill="1" applyBorder="1" applyAlignment="1">
      <alignment horizontal="center" vertical="center" wrapText="1"/>
    </xf>
    <xf numFmtId="0" fontId="5" fillId="12" borderId="21" xfId="9" applyFont="1" applyFill="1" applyBorder="1" applyAlignment="1">
      <alignment horizontal="center" vertical="center" wrapText="1"/>
    </xf>
    <xf numFmtId="0" fontId="6" fillId="0" borderId="35" xfId="8" applyFont="1" applyBorder="1" applyAlignment="1">
      <alignment horizontal="left" vertical="center" wrapText="1" indent="1"/>
    </xf>
    <xf numFmtId="0" fontId="6" fillId="0" borderId="32" xfId="8" applyFont="1" applyBorder="1" applyAlignment="1">
      <alignment horizontal="left" vertical="center" wrapText="1" indent="1"/>
    </xf>
    <xf numFmtId="0" fontId="6" fillId="0" borderId="34" xfId="8" applyFont="1" applyBorder="1" applyAlignment="1">
      <alignment horizontal="left" vertical="center" wrapText="1" indent="1"/>
    </xf>
    <xf numFmtId="0" fontId="6" fillId="0" borderId="33" xfId="8" applyFont="1" applyBorder="1" applyAlignment="1">
      <alignment horizontal="left" vertical="center" wrapText="1" indent="1"/>
    </xf>
    <xf numFmtId="0" fontId="16" fillId="18" borderId="18" xfId="8" applyFont="1" applyFill="1" applyBorder="1" applyAlignment="1">
      <alignment horizontal="center" vertical="center" wrapText="1"/>
    </xf>
    <xf numFmtId="0" fontId="16" fillId="18" borderId="4" xfId="8" applyFont="1" applyFill="1" applyBorder="1" applyAlignment="1">
      <alignment horizontal="center" vertical="center" wrapText="1"/>
    </xf>
    <xf numFmtId="0" fontId="5" fillId="12" borderId="10" xfId="2" applyFont="1" applyFill="1" applyBorder="1" applyAlignment="1">
      <alignment horizontal="center" vertical="center" wrapText="1"/>
    </xf>
    <xf numFmtId="0" fontId="1" fillId="12" borderId="10" xfId="2" applyFont="1" applyFill="1" applyBorder="1" applyAlignment="1">
      <alignment wrapText="1"/>
    </xf>
    <xf numFmtId="0" fontId="2" fillId="12" borderId="13" xfId="0" applyFont="1" applyFill="1" applyBorder="1" applyAlignment="1">
      <alignment wrapText="1"/>
    </xf>
    <xf numFmtId="0" fontId="29" fillId="10" borderId="6"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29" fillId="10" borderId="8" xfId="0" applyFont="1" applyFill="1" applyBorder="1" applyAlignment="1">
      <alignment horizontal="left" vertical="center" wrapText="1"/>
    </xf>
    <xf numFmtId="0" fontId="33" fillId="23" borderId="43" xfId="0" applyFont="1" applyFill="1" applyBorder="1" applyAlignment="1">
      <alignment horizontal="center" vertical="center" wrapText="1"/>
    </xf>
    <xf numFmtId="0" fontId="33" fillId="23" borderId="45" xfId="0" applyFont="1" applyFill="1" applyBorder="1" applyAlignment="1">
      <alignment horizontal="center" vertical="center" wrapText="1"/>
    </xf>
    <xf numFmtId="0" fontId="33" fillId="23" borderId="43" xfId="0" applyFont="1" applyFill="1" applyBorder="1" applyAlignment="1">
      <alignment horizontal="left" vertical="center" wrapText="1" indent="1"/>
    </xf>
    <xf numFmtId="0" fontId="33" fillId="23" borderId="45" xfId="0" applyFont="1" applyFill="1" applyBorder="1" applyAlignment="1">
      <alignment horizontal="left" vertical="center" wrapText="1" indent="1"/>
    </xf>
    <xf numFmtId="0" fontId="33" fillId="23" borderId="36" xfId="0" applyFont="1" applyFill="1" applyBorder="1" applyAlignment="1">
      <alignment horizontal="justify" vertical="center" wrapText="1"/>
    </xf>
    <xf numFmtId="0" fontId="33" fillId="23" borderId="37" xfId="0" applyFont="1" applyFill="1" applyBorder="1" applyAlignment="1">
      <alignment horizontal="justify" vertical="center" wrapText="1"/>
    </xf>
    <xf numFmtId="0" fontId="33" fillId="23" borderId="44" xfId="0" applyFont="1" applyFill="1" applyBorder="1" applyAlignment="1">
      <alignment horizontal="center" vertical="center" wrapText="1"/>
    </xf>
    <xf numFmtId="0" fontId="33" fillId="23" borderId="43" xfId="0" applyFont="1" applyFill="1" applyBorder="1" applyAlignment="1">
      <alignment vertical="center" wrapText="1"/>
    </xf>
    <xf numFmtId="0" fontId="33" fillId="23" borderId="45" xfId="0" applyFont="1" applyFill="1" applyBorder="1" applyAlignment="1">
      <alignment vertical="center" wrapText="1"/>
    </xf>
    <xf numFmtId="0" fontId="13" fillId="12" borderId="1" xfId="2" applyFont="1" applyFill="1" applyBorder="1" applyAlignment="1">
      <alignment horizontal="center" vertical="center" wrapText="1"/>
    </xf>
    <xf numFmtId="0" fontId="13" fillId="12" borderId="2" xfId="2" applyFont="1" applyFill="1" applyBorder="1" applyAlignment="1">
      <alignment horizontal="center" vertical="center" wrapText="1"/>
    </xf>
    <xf numFmtId="0" fontId="13" fillId="12" borderId="3" xfId="2" applyFont="1" applyFill="1" applyBorder="1" applyAlignment="1">
      <alignment horizontal="center" vertical="center" wrapText="1"/>
    </xf>
    <xf numFmtId="0" fontId="4" fillId="12" borderId="1" xfId="6" applyFont="1" applyFill="1" applyBorder="1" applyAlignment="1">
      <alignment horizontal="center" vertical="center" wrapText="1"/>
    </xf>
    <xf numFmtId="0" fontId="1" fillId="12" borderId="2" xfId="6" applyFill="1" applyBorder="1" applyAlignment="1">
      <alignment wrapText="1"/>
    </xf>
    <xf numFmtId="0" fontId="0" fillId="12" borderId="3" xfId="0" applyFill="1" applyBorder="1" applyAlignment="1">
      <alignment wrapText="1"/>
    </xf>
    <xf numFmtId="0" fontId="15" fillId="12" borderId="15" xfId="3" applyFont="1" applyFill="1" applyBorder="1" applyAlignment="1">
      <alignment horizontal="center" vertical="center" wrapText="1"/>
    </xf>
    <xf numFmtId="0" fontId="15" fillId="12" borderId="22" xfId="3" applyFont="1" applyFill="1" applyBorder="1" applyAlignment="1">
      <alignment horizontal="center" vertical="center" wrapText="1"/>
    </xf>
    <xf numFmtId="0" fontId="15" fillId="12" borderId="12" xfId="3" applyFont="1" applyFill="1" applyBorder="1" applyAlignment="1">
      <alignment horizontal="center" vertical="center" wrapText="1"/>
    </xf>
    <xf numFmtId="0" fontId="15" fillId="12" borderId="13" xfId="3" applyFont="1" applyFill="1" applyBorder="1" applyAlignment="1">
      <alignment horizontal="center" vertical="center" wrapText="1"/>
    </xf>
    <xf numFmtId="0" fontId="15" fillId="12" borderId="23" xfId="3" applyFont="1" applyFill="1" applyBorder="1" applyAlignment="1">
      <alignment horizontal="center" vertical="center" wrapText="1"/>
    </xf>
    <xf numFmtId="0" fontId="15" fillId="12" borderId="19" xfId="3" applyFont="1" applyFill="1" applyBorder="1" applyAlignment="1">
      <alignment horizontal="center" vertical="center" wrapText="1"/>
    </xf>
    <xf numFmtId="0" fontId="0" fillId="12" borderId="22" xfId="0" applyFill="1" applyBorder="1" applyAlignment="1">
      <alignment horizontal="center" vertical="center" wrapText="1"/>
    </xf>
    <xf numFmtId="0" fontId="15" fillId="13" borderId="24" xfId="2" applyFont="1" applyFill="1" applyBorder="1" applyAlignment="1" applyProtection="1">
      <alignment horizontal="center" vertical="center" wrapText="1"/>
      <protection locked="0"/>
    </xf>
    <xf numFmtId="0" fontId="15" fillId="13" borderId="27" xfId="2" applyFont="1" applyFill="1" applyBorder="1" applyAlignment="1" applyProtection="1">
      <alignment horizontal="center" vertical="center" wrapText="1"/>
      <protection locked="0"/>
    </xf>
    <xf numFmtId="0" fontId="15" fillId="16" borderId="11" xfId="2" applyFont="1" applyFill="1" applyBorder="1" applyAlignment="1" applyProtection="1">
      <alignment horizontal="center" vertical="center" wrapText="1"/>
      <protection locked="0"/>
    </xf>
    <xf numFmtId="0" fontId="15" fillId="15" borderId="11" xfId="2" applyFont="1" applyFill="1" applyBorder="1" applyAlignment="1" applyProtection="1">
      <alignment horizontal="center" vertical="center" wrapText="1"/>
      <protection locked="0"/>
    </xf>
    <xf numFmtId="0" fontId="16" fillId="7" borderId="24" xfId="3" applyFont="1" applyFill="1" applyBorder="1" applyAlignment="1">
      <alignment horizontal="left" vertical="center" wrapText="1" indent="1"/>
    </xf>
    <xf numFmtId="0" fontId="16" fillId="7" borderId="25" xfId="3" applyFont="1" applyFill="1" applyBorder="1" applyAlignment="1">
      <alignment horizontal="left" vertical="center" wrapText="1" indent="1"/>
    </xf>
    <xf numFmtId="0" fontId="16" fillId="25" borderId="56" xfId="7" applyFont="1" applyFill="1" applyBorder="1" applyAlignment="1">
      <alignment horizontal="center" vertical="center" wrapText="1"/>
    </xf>
    <xf numFmtId="0" fontId="16" fillId="25" borderId="57" xfId="7" applyFont="1" applyFill="1" applyBorder="1" applyAlignment="1">
      <alignment horizontal="center" vertical="center" wrapText="1"/>
    </xf>
    <xf numFmtId="0" fontId="16" fillId="25" borderId="58" xfId="7" applyFont="1" applyFill="1" applyBorder="1" applyAlignment="1">
      <alignment horizontal="center" vertical="center" wrapText="1"/>
    </xf>
    <xf numFmtId="0" fontId="16" fillId="25" borderId="59" xfId="7" applyFont="1" applyFill="1" applyBorder="1" applyAlignment="1">
      <alignment horizontal="center" vertical="center" wrapText="1"/>
    </xf>
    <xf numFmtId="0" fontId="16" fillId="25" borderId="60" xfId="7" applyFont="1" applyFill="1" applyBorder="1" applyAlignment="1">
      <alignment horizontal="center" vertical="center" wrapText="1"/>
    </xf>
    <xf numFmtId="0" fontId="16" fillId="25" borderId="61" xfId="7" applyFont="1" applyFill="1" applyBorder="1" applyAlignment="1">
      <alignment horizontal="center" vertical="center" wrapText="1"/>
    </xf>
    <xf numFmtId="0" fontId="6" fillId="11" borderId="55" xfId="14" applyFont="1" applyFill="1" applyBorder="1" applyAlignment="1">
      <alignment horizontal="left" vertical="center" wrapText="1"/>
    </xf>
    <xf numFmtId="0" fontId="6" fillId="11" borderId="54" xfId="14" applyFont="1" applyFill="1" applyBorder="1" applyAlignment="1">
      <alignment horizontal="left" vertical="center" wrapText="1"/>
    </xf>
    <xf numFmtId="0" fontId="6" fillId="11" borderId="7" xfId="14" applyFont="1" applyFill="1" applyBorder="1" applyAlignment="1">
      <alignment horizontal="left" vertical="center" wrapText="1"/>
    </xf>
    <xf numFmtId="7" fontId="1" fillId="4" borderId="5" xfId="1" applyNumberFormat="1" applyFont="1" applyFill="1" applyBorder="1" applyAlignment="1" applyProtection="1">
      <alignment horizontal="center" vertical="center"/>
      <protection locked="0"/>
    </xf>
    <xf numFmtId="2" fontId="5" fillId="12" borderId="15" xfId="2" applyNumberFormat="1" applyFont="1" applyFill="1" applyBorder="1" applyAlignment="1">
      <alignment horizontal="center" vertical="center" wrapText="1"/>
    </xf>
    <xf numFmtId="0" fontId="5" fillId="13" borderId="5" xfId="2" applyFont="1" applyFill="1" applyBorder="1" applyAlignment="1" applyProtection="1">
      <alignment horizontal="center" vertical="center" wrapText="1"/>
      <protection locked="0"/>
    </xf>
    <xf numFmtId="0" fontId="5" fillId="15" borderId="5" xfId="2" applyFont="1" applyFill="1" applyBorder="1" applyAlignment="1" applyProtection="1">
      <alignment horizontal="center" vertical="center" wrapText="1"/>
      <protection locked="0"/>
    </xf>
    <xf numFmtId="0" fontId="1" fillId="24" borderId="5" xfId="6" applyFill="1" applyBorder="1" applyAlignment="1" applyProtection="1">
      <alignment horizontal="center" vertical="center" wrapText="1"/>
      <protection locked="0"/>
    </xf>
    <xf numFmtId="169" fontId="1" fillId="9" borderId="5" xfId="6" applyNumberFormat="1" applyFill="1" applyBorder="1" applyAlignment="1" applyProtection="1">
      <alignment horizontal="center" vertical="center" wrapText="1"/>
      <protection locked="0"/>
    </xf>
  </cellXfs>
  <cellStyles count="19">
    <cellStyle name="Currency" xfId="1" builtinId="4"/>
    <cellStyle name="Currency 2" xfId="5" xr:uid="{00000000-0005-0000-0000-000001000000}"/>
    <cellStyle name="Currency 2 2" xfId="13" xr:uid="{0D9B35AA-BD1D-4B8B-A48B-F8D5A3EF546A}"/>
    <cellStyle name="Currency 2 3" xfId="16" xr:uid="{B2B1F0C9-34C4-4B02-B2F4-34490850B149}"/>
    <cellStyle name="Currency 2 4" xfId="18" xr:uid="{95946A7B-1597-4024-86C7-6905936003D3}"/>
    <cellStyle name="Currency 3" xfId="12" xr:uid="{0B15838D-9EF6-4222-90D0-9D9BB0ECC258}"/>
    <cellStyle name="Currency 4" xfId="15" xr:uid="{7B4E5411-FF27-4A5A-BE37-F0E1ECE4E353}"/>
    <cellStyle name="Currency 5" xfId="17" xr:uid="{666BD396-A56D-41E1-97DE-5519FCCDCB05}"/>
    <cellStyle name="Hyperlink" xfId="7" builtinId="8"/>
    <cellStyle name="Hyperlink 2" xfId="10" xr:uid="{0C1B76EB-9242-4EAB-912D-C3F059DA9810}"/>
    <cellStyle name="Normal" xfId="0" builtinId="0"/>
    <cellStyle name="Normal 10 2 2" xfId="3" xr:uid="{00000000-0005-0000-0000-000003000000}"/>
    <cellStyle name="Normal 2" xfId="2" xr:uid="{00000000-0005-0000-0000-000004000000}"/>
    <cellStyle name="Normal 2 10 2" xfId="4" xr:uid="{00000000-0005-0000-0000-000005000000}"/>
    <cellStyle name="Normal 2 2" xfId="6" xr:uid="{00000000-0005-0000-0000-000006000000}"/>
    <cellStyle name="Normal 2 3" xfId="11" xr:uid="{782ACCFE-A265-4FD9-9F29-0AB0C4FD07C3}"/>
    <cellStyle name="Normal 3" xfId="8" xr:uid="{C25AA765-0E81-40AB-8CEC-734A80617080}"/>
    <cellStyle name="Normal 3 2" xfId="14" xr:uid="{6EFAF8F0-0AE5-483E-9E1D-406C271C23D9}"/>
    <cellStyle name="Normal_SHEET" xfId="9" xr:uid="{78997463-DEEF-4BB0-8154-C4DA7B4A9F02}"/>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rgb="FFFF0000"/>
        </patternFill>
      </fill>
    </dxf>
  </dxfs>
  <tableStyles count="0" defaultTableStyle="TableStyleMedium2" defaultPivotStyle="PivotStyleLight16"/>
  <colors>
    <mruColors>
      <color rgb="FF951895"/>
      <color rgb="FF185695"/>
      <color rgb="FF0C4C4C"/>
      <color rgb="FF189595"/>
      <color rgb="FF959518"/>
      <color rgb="FF008F9E"/>
      <color rgb="FF569518"/>
      <color rgb="FFE1E1E1"/>
      <color rgb="FF189556"/>
      <color rgb="FF1AA4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ancewa-my.sharepoint.com/CUA/9.%20CUAs%20Under%20Development/CUACMD2021%20Computing%20and%20Mobile%20Devices/2.%20Contract%20Formation/5%20-%20Evaluation/D%20-%20P1%20Price/CUACMD2021%20Attachment%20D%20-%20ASI%20Solu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A/9.%20CUAs%20Under%20Development/CUATEL2019%20-%20Mobile%20Telecommunications/4%20-%20Eval/1%20-%20Responses/Optus%20Networks/180594/CUATEL2021%20-%20Addendum%203%20-%20Attachment%20I%20-%20Pricing%20Panel%201%20(Unlocked)%20-%20Optu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A/9.%20CUAs%20Under%20Development/CUATEL2019%20-%20Mobile%20Telecommunications/7%20-%20TEL21%20Contract%20Management/2%20-%20Price%20Schedules/2%20-%20Hardware/Hardware%20and%20Delivery%20Price%20Schedule%20-%20Pivotel.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financewa-my.sharepoint.com/CUA/10.%20CUAs%20Current/CUAPCS2018%20-%20Printing%20and%20Copying%20Machines%20and%20Solutions/Management/1%20-%20Product%20Catalogues/Panel1-2/1%20-%20Current_Production/CUAPCS2018%20ProductCatalogue%20Panel1-2.xlsx?0C5EDDE9" TargetMode="External"/><Relationship Id="rId1" Type="http://schemas.openxmlformats.org/officeDocument/2006/relationships/externalLinkPath" Target="file:///\\0C5EDDE9\CUAPCS2018%20ProductCatalogue%20Panel1-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P:\CUA\10.%20CUAs%20Current\CUATEL2021%20-%20Mobile%20Telecommunications\7%20-%20TEL21%20Contract%20Management\2%20-%20Price%20Schedules\2%20-%20Hardware\1%20-%20Price%20Schedule\cuatel2021-hardware-price-schedule-Mar25v2.xlsx" TargetMode="External"/><Relationship Id="rId1" Type="http://schemas.openxmlformats.org/officeDocument/2006/relationships/externalLinkPath" Target="/CUA/10.%20CUAs%20Current/CUATEL2021%20-%20Mobile%20Telecommunications/7%20-%20TEL21%20Contract%20Management/2%20-%20Price%20Schedules/2%20-%20Hardware/1%20-%20Price%20Schedule/cuatel2021-hardware-price-schedule-Mar25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iscounts"/>
      <sheetName val="Device_List"/>
      <sheetName val="Upgrades_Components"/>
      <sheetName val="Peripheral_Accessory"/>
      <sheetName val="Services"/>
      <sheetName val="Product_Delivery"/>
      <sheetName val="Warranties"/>
      <sheetName val="Lookups"/>
    </sheetNames>
    <sheetDataSet>
      <sheetData sheetId="0"/>
      <sheetData sheetId="1"/>
      <sheetData sheetId="2"/>
      <sheetData sheetId="3"/>
      <sheetData sheetId="4"/>
      <sheetData sheetId="5"/>
      <sheetData sheetId="6"/>
      <sheetData sheetId="7"/>
      <sheetData sheetId="8">
        <row r="1">
          <cell r="A1" t="str">
            <v>Business Grade</v>
          </cell>
          <cell r="L1" t="str">
            <v>All Brands</v>
          </cell>
          <cell r="M1"/>
        </row>
        <row r="2">
          <cell r="A2" t="str">
            <v>Consumer Grade</v>
          </cell>
          <cell r="L2" t="str">
            <v>Microsoft</v>
          </cell>
          <cell r="M2"/>
        </row>
        <row r="3">
          <cell r="A3" t="str">
            <v>All Grades</v>
          </cell>
          <cell r="L3" t="str">
            <v>Apple</v>
          </cell>
          <cell r="M3"/>
        </row>
        <row r="4">
          <cell r="L4" t="str">
            <v/>
          </cell>
          <cell r="M4"/>
        </row>
        <row r="5">
          <cell r="L5" t="str">
            <v/>
          </cell>
          <cell r="M5"/>
        </row>
        <row r="6">
          <cell r="L6" t="str">
            <v/>
          </cell>
          <cell r="M6"/>
        </row>
        <row r="7">
          <cell r="L7" t="str">
            <v/>
          </cell>
          <cell r="M7"/>
        </row>
        <row r="8">
          <cell r="L8" t="str">
            <v/>
          </cell>
          <cell r="M8"/>
        </row>
        <row r="9">
          <cell r="L9" t="str">
            <v/>
          </cell>
          <cell r="M9"/>
        </row>
        <row r="10">
          <cell r="L10" t="str">
            <v/>
          </cell>
          <cell r="M10"/>
        </row>
        <row r="11">
          <cell r="L11" t="str">
            <v/>
          </cell>
          <cell r="M11"/>
        </row>
        <row r="12">
          <cell r="L12" t="str">
            <v/>
          </cell>
          <cell r="M12"/>
        </row>
        <row r="13">
          <cell r="L13" t="str">
            <v/>
          </cell>
          <cell r="M13"/>
        </row>
        <row r="14">
          <cell r="L14" t="str">
            <v/>
          </cell>
          <cell r="M14"/>
        </row>
        <row r="15">
          <cell r="L15" t="str">
            <v/>
          </cell>
          <cell r="M15"/>
        </row>
        <row r="16">
          <cell r="L16" t="str">
            <v/>
          </cell>
          <cell r="M16"/>
        </row>
        <row r="17">
          <cell r="L17" t="str">
            <v/>
          </cell>
          <cell r="M17"/>
        </row>
        <row r="18">
          <cell r="L18" t="str">
            <v/>
          </cell>
          <cell r="M18"/>
        </row>
        <row r="19">
          <cell r="L19" t="str">
            <v/>
          </cell>
          <cell r="M19"/>
        </row>
        <row r="20">
          <cell r="L20" t="str">
            <v/>
          </cell>
          <cell r="M20"/>
        </row>
        <row r="21">
          <cell r="L21" t="str">
            <v/>
          </cell>
          <cell r="M21"/>
        </row>
        <row r="22">
          <cell r="L22" t="str">
            <v/>
          </cell>
          <cell r="M22"/>
        </row>
        <row r="23">
          <cell r="L23" t="str">
            <v/>
          </cell>
          <cell r="M23"/>
        </row>
        <row r="24">
          <cell r="L24" t="str">
            <v/>
          </cell>
          <cell r="M24"/>
        </row>
        <row r="25">
          <cell r="L25" t="str">
            <v/>
          </cell>
          <cell r="M25"/>
        </row>
        <row r="26">
          <cell r="L26" t="str">
            <v/>
          </cell>
          <cell r="M26"/>
        </row>
        <row r="27">
          <cell r="L27" t="str">
            <v/>
          </cell>
          <cell r="M27"/>
        </row>
        <row r="28">
          <cell r="L28" t="str">
            <v/>
          </cell>
          <cell r="M28"/>
        </row>
        <row r="29">
          <cell r="L29" t="str">
            <v/>
          </cell>
          <cell r="M29"/>
        </row>
        <row r="30">
          <cell r="L30" t="str">
            <v/>
          </cell>
          <cell r="M30"/>
        </row>
        <row r="31">
          <cell r="L31" t="str">
            <v/>
          </cell>
          <cell r="M31"/>
        </row>
        <row r="32">
          <cell r="L32" t="str">
            <v/>
          </cell>
          <cell r="M32"/>
        </row>
        <row r="33">
          <cell r="L33" t="str">
            <v/>
          </cell>
          <cell r="M33"/>
        </row>
        <row r="34">
          <cell r="L34" t="str">
            <v/>
          </cell>
          <cell r="M34"/>
        </row>
        <row r="35">
          <cell r="L35" t="str">
            <v/>
          </cell>
          <cell r="M35"/>
        </row>
        <row r="36">
          <cell r="L36" t="str">
            <v/>
          </cell>
          <cell r="M36"/>
        </row>
        <row r="37">
          <cell r="L37" t="str">
            <v/>
          </cell>
          <cell r="M37"/>
        </row>
        <row r="38">
          <cell r="L38" t="str">
            <v/>
          </cell>
          <cell r="M38"/>
        </row>
        <row r="39">
          <cell r="L39" t="str">
            <v/>
          </cell>
          <cell r="M39"/>
        </row>
        <row r="40">
          <cell r="L40" t="str">
            <v/>
          </cell>
          <cell r="M40"/>
        </row>
        <row r="41">
          <cell r="L41" t="str">
            <v/>
          </cell>
          <cell r="M41"/>
        </row>
        <row r="42">
          <cell r="L42" t="str">
            <v/>
          </cell>
          <cell r="M42"/>
        </row>
        <row r="43">
          <cell r="L43" t="str">
            <v/>
          </cell>
          <cell r="M43"/>
        </row>
        <row r="44">
          <cell r="L44" t="str">
            <v/>
          </cell>
          <cell r="M44"/>
        </row>
        <row r="45">
          <cell r="L45" t="str">
            <v/>
          </cell>
          <cell r="M45"/>
        </row>
        <row r="46">
          <cell r="L46" t="str">
            <v/>
          </cell>
          <cell r="M46"/>
        </row>
        <row r="47">
          <cell r="L47" t="str">
            <v/>
          </cell>
          <cell r="M47"/>
        </row>
        <row r="48">
          <cell r="L48" t="str">
            <v/>
          </cell>
          <cell r="M48"/>
        </row>
        <row r="49">
          <cell r="L49" t="str">
            <v/>
          </cell>
          <cell r="M49"/>
        </row>
        <row r="50">
          <cell r="L50" t="str">
            <v/>
          </cell>
          <cell r="M50"/>
        </row>
        <row r="51">
          <cell r="L51" t="str">
            <v/>
          </cell>
          <cell r="M51"/>
        </row>
        <row r="52">
          <cell r="L52" t="str">
            <v/>
          </cell>
          <cell r="M52"/>
        </row>
        <row r="53">
          <cell r="L53" t="str">
            <v/>
          </cell>
          <cell r="M53"/>
        </row>
        <row r="54">
          <cell r="L54" t="str">
            <v/>
          </cell>
          <cell r="M54"/>
        </row>
        <row r="55">
          <cell r="L55" t="str">
            <v/>
          </cell>
          <cell r="M55"/>
        </row>
        <row r="56">
          <cell r="L56" t="str">
            <v/>
          </cell>
          <cell r="M56"/>
        </row>
        <row r="57">
          <cell r="L57" t="str">
            <v/>
          </cell>
          <cell r="M57"/>
        </row>
        <row r="58">
          <cell r="L58" t="str">
            <v/>
          </cell>
          <cell r="M58"/>
        </row>
        <row r="59">
          <cell r="L59" t="str">
            <v/>
          </cell>
          <cell r="M59"/>
        </row>
        <row r="60">
          <cell r="L60" t="str">
            <v/>
          </cell>
          <cell r="M60"/>
        </row>
        <row r="61">
          <cell r="L61" t="str">
            <v/>
          </cell>
          <cell r="M61"/>
        </row>
        <row r="62">
          <cell r="L62" t="str">
            <v/>
          </cell>
          <cell r="M62"/>
        </row>
        <row r="63">
          <cell r="L63" t="str">
            <v/>
          </cell>
          <cell r="M63"/>
        </row>
        <row r="64">
          <cell r="L64" t="str">
            <v/>
          </cell>
          <cell r="M64"/>
        </row>
        <row r="65">
          <cell r="L65" t="str">
            <v/>
          </cell>
          <cell r="M65"/>
        </row>
        <row r="66">
          <cell r="L66" t="str">
            <v/>
          </cell>
          <cell r="M66"/>
        </row>
        <row r="67">
          <cell r="L67" t="str">
            <v/>
          </cell>
          <cell r="M67"/>
        </row>
        <row r="68">
          <cell r="L68" t="str">
            <v/>
          </cell>
          <cell r="M68"/>
        </row>
        <row r="69">
          <cell r="L69" t="str">
            <v/>
          </cell>
          <cell r="M69"/>
        </row>
        <row r="70">
          <cell r="L70" t="str">
            <v/>
          </cell>
          <cell r="M70"/>
        </row>
        <row r="71">
          <cell r="L71" t="str">
            <v/>
          </cell>
          <cell r="M71"/>
        </row>
        <row r="72">
          <cell r="L72"/>
          <cell r="M72"/>
        </row>
        <row r="73">
          <cell r="L73"/>
          <cell r="M73"/>
        </row>
        <row r="74">
          <cell r="L74"/>
          <cell r="M74"/>
        </row>
        <row r="75">
          <cell r="L75"/>
          <cell r="M75"/>
        </row>
        <row r="76">
          <cell r="L76"/>
          <cell r="M76"/>
        </row>
        <row r="77">
          <cell r="L77"/>
          <cell r="M77"/>
        </row>
        <row r="78">
          <cell r="L78"/>
          <cell r="M78"/>
        </row>
        <row r="79">
          <cell r="L79"/>
          <cell r="M79"/>
        </row>
        <row r="80">
          <cell r="L80"/>
          <cell r="M80"/>
        </row>
        <row r="81">
          <cell r="L81"/>
          <cell r="M81"/>
        </row>
        <row r="82">
          <cell r="L82"/>
          <cell r="M82"/>
        </row>
        <row r="83">
          <cell r="L83"/>
          <cell r="M83"/>
        </row>
        <row r="84">
          <cell r="L84"/>
          <cell r="M84"/>
        </row>
        <row r="85">
          <cell r="L85"/>
          <cell r="M85"/>
        </row>
        <row r="86">
          <cell r="L86"/>
          <cell r="M86"/>
        </row>
        <row r="87">
          <cell r="L87"/>
          <cell r="M87"/>
        </row>
        <row r="88">
          <cell r="L88"/>
          <cell r="M88"/>
        </row>
        <row r="89">
          <cell r="L89"/>
          <cell r="M89"/>
        </row>
        <row r="90">
          <cell r="L90"/>
          <cell r="M90"/>
        </row>
        <row r="91">
          <cell r="L91"/>
          <cell r="M91"/>
        </row>
        <row r="92">
          <cell r="L92"/>
          <cell r="M92"/>
        </row>
        <row r="93">
          <cell r="L93"/>
          <cell r="M93"/>
        </row>
        <row r="94">
          <cell r="L94"/>
          <cell r="M94"/>
        </row>
        <row r="95">
          <cell r="L95"/>
          <cell r="M95"/>
        </row>
        <row r="96">
          <cell r="L96"/>
          <cell r="M96"/>
        </row>
        <row r="97">
          <cell r="L97"/>
          <cell r="M97"/>
        </row>
        <row r="98">
          <cell r="L98"/>
          <cell r="M98"/>
        </row>
        <row r="99">
          <cell r="L99"/>
          <cell r="M99"/>
        </row>
        <row r="100">
          <cell r="L100"/>
          <cell r="M100"/>
        </row>
        <row r="101">
          <cell r="L101"/>
          <cell r="M101"/>
        </row>
        <row r="102">
          <cell r="L102"/>
          <cell r="M102"/>
        </row>
        <row r="103">
          <cell r="L103"/>
          <cell r="M103"/>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YG"/>
      <sheetName val="GovFlex16"/>
      <sheetName val="GovFlex20"/>
      <sheetName val="GovFlex30"/>
      <sheetName val="GovFlex40"/>
      <sheetName val="GovAccess30"/>
      <sheetName val="GovAccess45"/>
      <sheetName val="GovAccess85"/>
      <sheetName val="GovAccess-Table"/>
      <sheetName val="GovDataFlex3"/>
      <sheetName val="GovDataFlex10"/>
      <sheetName val="GovDataFlex30"/>
      <sheetName val="GovDataFlex100"/>
      <sheetName val="GovDataFlex500"/>
      <sheetName val="GovData12"/>
      <sheetName val="GovData80"/>
      <sheetName val="GovData100"/>
      <sheetName val="GovData500"/>
      <sheetName val="GovData-Table"/>
      <sheetName val="IOT-Table"/>
      <sheetName val="IOT"/>
      <sheetName val="WIPVPN"/>
      <sheetName val="WIPVPN-Table"/>
      <sheetName val="GlobalRoaming"/>
      <sheetName val="MobileDeviceMgmt(VMWARE)"/>
      <sheetName val="MobileDeviceMgmt(MobileIron)"/>
      <sheetName val="MobileDeviceMgmt(Wandera)"/>
      <sheetName val="SMSGateway"/>
      <sheetName val="SMSGateway-Table"/>
      <sheetName val="ManageMobilitySvc(Invia)"/>
      <sheetName val="ManageMobilitySvc(Delv)"/>
      <sheetName val="Delivery_SIMCard"/>
      <sheetName val="Hardware_Discounts"/>
      <sheetName val="Hardware_List"/>
      <sheetName val="Delivery_Hardware"/>
      <sheetName val="Services"/>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F1" t="str">
            <v>All Hardware</v>
          </cell>
        </row>
        <row r="2">
          <cell r="F2" t="str">
            <v>Smartphone</v>
          </cell>
        </row>
        <row r="3">
          <cell r="F3" t="str">
            <v>Feature Phone</v>
          </cell>
        </row>
        <row r="4">
          <cell r="F4" t="str">
            <v>Tablet</v>
          </cell>
        </row>
        <row r="5">
          <cell r="F5" t="str">
            <v>Phablet</v>
          </cell>
        </row>
        <row r="6">
          <cell r="F6" t="str">
            <v>Hybrid</v>
          </cell>
        </row>
        <row r="7">
          <cell r="F7" t="str">
            <v>Wireless Modem / Router</v>
          </cell>
        </row>
        <row r="8">
          <cell r="F8" t="str">
            <v>Peripheral</v>
          </cell>
        </row>
        <row r="9">
          <cell r="F9" t="str">
            <v>Accessory</v>
          </cell>
        </row>
        <row r="10">
          <cell r="F10" t="str">
            <v>Mobility Solutions Hardware</v>
          </cell>
        </row>
        <row r="11">
          <cell r="F11" t="str">
            <v>Other Hardware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ands"/>
      <sheetName val="1B_Panel2_Hardware"/>
      <sheetName val="1A_Discounts"/>
      <sheetName val="2A_SIMDelivery"/>
      <sheetName val="2B_HardwareDelivery"/>
      <sheetName val="Lookups"/>
    </sheetNames>
    <sheetDataSet>
      <sheetData sheetId="0" refreshError="1"/>
      <sheetData sheetId="1" refreshError="1"/>
      <sheetData sheetId="2" refreshError="1"/>
      <sheetData sheetId="3" refreshError="1"/>
      <sheetData sheetId="4" refreshError="1"/>
      <sheetData sheetId="5">
        <row r="1">
          <cell r="E1" t="str">
            <v>All Hardware</v>
          </cell>
        </row>
        <row r="2">
          <cell r="E2" t="str">
            <v>Satellite Phone</v>
          </cell>
        </row>
        <row r="3">
          <cell r="E3" t="str">
            <v>Hybrid Phone</v>
          </cell>
        </row>
        <row r="4">
          <cell r="E4" t="str">
            <v>Antenna/Terminal</v>
          </cell>
        </row>
        <row r="5">
          <cell r="E5" t="str">
            <v>Wireless Modems/Routers</v>
          </cell>
        </row>
        <row r="6">
          <cell r="E6" t="str">
            <v>Personnel Tracking</v>
          </cell>
        </row>
        <row r="7">
          <cell r="E7" t="str">
            <v>Other Hardware</v>
          </cell>
        </row>
        <row r="8">
          <cell r="E8" t="str">
            <v>Peripherals</v>
          </cell>
        </row>
        <row r="9">
          <cell r="E9" t="str">
            <v>Accessories</v>
          </cell>
        </row>
        <row r="10">
          <cell r="E10" t="str">
            <v>Satellite Solutions Hardware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owest TCO"/>
      <sheetName val="Min_Discounts"/>
      <sheetName val="MFD-Colour_List"/>
      <sheetName val="MFD-Colour_Upg"/>
      <sheetName val="MFD-BW_List"/>
      <sheetName val="MFD-BW_Upg"/>
      <sheetName val="SFP-Colour_List"/>
      <sheetName val="SFP-Colour_Upg"/>
      <sheetName val="SFP-BW_List"/>
      <sheetName val="SFP-BW_Upg"/>
      <sheetName val="Prof_Services"/>
      <sheetName val="Software"/>
      <sheetName val="Lists"/>
      <sheetName val="tco_data"/>
      <sheetName val="Data"/>
      <sheetName val="Change_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R2" t="str">
            <v>Zone 1 (Perth Metro)</v>
          </cell>
        </row>
        <row r="3">
          <cell r="R3" t="str">
            <v>Zone 2 - Other</v>
          </cell>
        </row>
        <row r="4">
          <cell r="R4" t="str">
            <v>Zone 3 - Other</v>
          </cell>
        </row>
        <row r="5">
          <cell r="R5" t="str">
            <v>Zone 2 - Albany within 20km</v>
          </cell>
        </row>
        <row r="6">
          <cell r="R6" t="str">
            <v>Zone 3 - Broome within 20km</v>
          </cell>
        </row>
        <row r="7">
          <cell r="R7" t="str">
            <v>Zone 2 - Bunbury within 20km</v>
          </cell>
        </row>
        <row r="8">
          <cell r="A8" t="str">
            <v>All</v>
          </cell>
          <cell r="R8" t="str">
            <v>Zone 3 - Carnarvon within 20km</v>
          </cell>
        </row>
        <row r="9">
          <cell r="A9" t="str">
            <v>MFD-Colour</v>
          </cell>
          <cell r="R9" t="str">
            <v>Zone 3 - Esperance within 20km</v>
          </cell>
        </row>
        <row r="10">
          <cell r="A10" t="str">
            <v>MFD-BW</v>
          </cell>
          <cell r="R10" t="str">
            <v>Zone 3 - Geraldton within 20km</v>
          </cell>
        </row>
        <row r="11">
          <cell r="A11" t="str">
            <v>SFP-Colour</v>
          </cell>
          <cell r="R11" t="str">
            <v>Zone 3 - Kalgoorlie within 20km</v>
          </cell>
        </row>
        <row r="12">
          <cell r="A12" t="str">
            <v>SFP-BW</v>
          </cell>
          <cell r="R12" t="str">
            <v>Zone 3 - Karratha within 20km</v>
          </cell>
        </row>
        <row r="13">
          <cell r="R13" t="str">
            <v>Zone 3 - Kununurra within 20km</v>
          </cell>
        </row>
        <row r="14">
          <cell r="R14" t="str">
            <v>Zone 3 - Port Hedland within 20km</v>
          </cell>
        </row>
      </sheetData>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Min_Discounts"/>
      <sheetName val="Sheet1"/>
      <sheetName val="1_Devices"/>
      <sheetName val="1_Accessories"/>
      <sheetName val="2_Hardware"/>
      <sheetName val="Delivery_SIM"/>
      <sheetName val="Delivery_Hardware"/>
      <sheetName val="Delivery_Maps"/>
      <sheetName val="Update_Log"/>
    </sheetNames>
    <sheetDataSet>
      <sheetData sheetId="0"/>
      <sheetData sheetId="1"/>
      <sheetData sheetId="2"/>
      <sheetData sheetId="3">
        <row r="2">
          <cell r="F2" t="str">
            <v>Supplier Product Code</v>
          </cell>
        </row>
        <row r="3">
          <cell r="F3">
            <v>2002115</v>
          </cell>
        </row>
        <row r="4">
          <cell r="F4">
            <v>2001909</v>
          </cell>
        </row>
        <row r="5">
          <cell r="F5">
            <v>2001914</v>
          </cell>
        </row>
        <row r="6">
          <cell r="F6">
            <v>2002300</v>
          </cell>
        </row>
        <row r="7">
          <cell r="F7">
            <v>2002301</v>
          </cell>
        </row>
        <row r="8">
          <cell r="F8">
            <v>2002303</v>
          </cell>
        </row>
        <row r="9">
          <cell r="F9">
            <v>2002305</v>
          </cell>
        </row>
        <row r="10">
          <cell r="F10">
            <v>2002315</v>
          </cell>
        </row>
        <row r="11">
          <cell r="F11">
            <v>2002320</v>
          </cell>
        </row>
        <row r="12">
          <cell r="F12">
            <v>2002056</v>
          </cell>
        </row>
        <row r="13">
          <cell r="F13">
            <v>2001006</v>
          </cell>
        </row>
        <row r="14">
          <cell r="F14">
            <v>2001008</v>
          </cell>
        </row>
        <row r="15">
          <cell r="F15">
            <v>2002085</v>
          </cell>
        </row>
        <row r="16">
          <cell r="F16">
            <v>2112091</v>
          </cell>
        </row>
        <row r="17">
          <cell r="F17">
            <v>2000640</v>
          </cell>
        </row>
        <row r="18">
          <cell r="F18">
            <v>2980182</v>
          </cell>
        </row>
        <row r="19">
          <cell r="F19">
            <v>2002053</v>
          </cell>
        </row>
        <row r="20">
          <cell r="F20">
            <v>2002014</v>
          </cell>
        </row>
        <row r="21">
          <cell r="F21">
            <v>2002600</v>
          </cell>
        </row>
        <row r="22">
          <cell r="F22">
            <v>2002601</v>
          </cell>
        </row>
        <row r="23">
          <cell r="F23">
            <v>2002602</v>
          </cell>
        </row>
        <row r="24">
          <cell r="F24">
            <v>2002603</v>
          </cell>
        </row>
        <row r="25">
          <cell r="F25">
            <v>2002604</v>
          </cell>
        </row>
        <row r="26">
          <cell r="F26">
            <v>2002605</v>
          </cell>
        </row>
        <row r="27">
          <cell r="F27">
            <v>2002606</v>
          </cell>
        </row>
        <row r="28">
          <cell r="F28">
            <v>2002607</v>
          </cell>
        </row>
        <row r="29">
          <cell r="F29">
            <v>2002608</v>
          </cell>
        </row>
        <row r="30">
          <cell r="F30">
            <v>2002609</v>
          </cell>
        </row>
        <row r="31">
          <cell r="F31">
            <v>2002610</v>
          </cell>
        </row>
        <row r="32">
          <cell r="F32">
            <v>2002615</v>
          </cell>
        </row>
        <row r="33">
          <cell r="F33">
            <v>2002616</v>
          </cell>
        </row>
        <row r="34">
          <cell r="F34">
            <v>2002617</v>
          </cell>
        </row>
        <row r="35">
          <cell r="F35">
            <v>2002618</v>
          </cell>
        </row>
        <row r="36">
          <cell r="F36">
            <v>2002619</v>
          </cell>
        </row>
        <row r="37">
          <cell r="F37">
            <v>2002620</v>
          </cell>
        </row>
        <row r="38">
          <cell r="F38">
            <v>2002621</v>
          </cell>
        </row>
        <row r="39">
          <cell r="F39">
            <v>2002622</v>
          </cell>
        </row>
        <row r="40">
          <cell r="F40">
            <v>2002623</v>
          </cell>
        </row>
        <row r="41">
          <cell r="F41">
            <v>2002624</v>
          </cell>
        </row>
        <row r="42">
          <cell r="F42">
            <v>2002625</v>
          </cell>
        </row>
        <row r="43">
          <cell r="F43">
            <v>2002005</v>
          </cell>
        </row>
        <row r="44">
          <cell r="F44">
            <v>2002006</v>
          </cell>
        </row>
        <row r="45">
          <cell r="F45">
            <v>2002007</v>
          </cell>
        </row>
        <row r="46">
          <cell r="F46">
            <v>2002527</v>
          </cell>
        </row>
        <row r="47">
          <cell r="F47">
            <v>2002528</v>
          </cell>
        </row>
        <row r="48">
          <cell r="F48">
            <v>2002529</v>
          </cell>
        </row>
        <row r="49">
          <cell r="F49">
            <v>2002530</v>
          </cell>
        </row>
        <row r="50">
          <cell r="F50">
            <v>2002531</v>
          </cell>
        </row>
        <row r="51">
          <cell r="F51">
            <v>2002532</v>
          </cell>
        </row>
        <row r="52">
          <cell r="F52">
            <v>2002533</v>
          </cell>
        </row>
        <row r="53">
          <cell r="F53">
            <v>2002534</v>
          </cell>
        </row>
        <row r="54">
          <cell r="F54">
            <v>2002536</v>
          </cell>
        </row>
        <row r="55">
          <cell r="F55">
            <v>2002537</v>
          </cell>
        </row>
        <row r="56">
          <cell r="F56">
            <v>2002538</v>
          </cell>
        </row>
        <row r="57">
          <cell r="F57">
            <v>2002539</v>
          </cell>
        </row>
        <row r="58">
          <cell r="F58">
            <v>2002540</v>
          </cell>
        </row>
        <row r="59">
          <cell r="F59">
            <v>2002541</v>
          </cell>
        </row>
        <row r="60">
          <cell r="F60">
            <v>2002542</v>
          </cell>
        </row>
        <row r="61">
          <cell r="F61">
            <v>2002543</v>
          </cell>
        </row>
        <row r="62">
          <cell r="F62">
            <v>2002544</v>
          </cell>
        </row>
        <row r="63">
          <cell r="F63">
            <v>2002545</v>
          </cell>
        </row>
        <row r="64">
          <cell r="F64">
            <v>2002546</v>
          </cell>
        </row>
        <row r="65">
          <cell r="F65">
            <v>2002547</v>
          </cell>
        </row>
        <row r="66">
          <cell r="F66">
            <v>2002548</v>
          </cell>
        </row>
        <row r="67">
          <cell r="F67">
            <v>2002549</v>
          </cell>
        </row>
        <row r="68">
          <cell r="F68">
            <v>2002550</v>
          </cell>
        </row>
        <row r="69">
          <cell r="F69">
            <v>2001146</v>
          </cell>
        </row>
        <row r="70">
          <cell r="F70">
            <v>2002463</v>
          </cell>
        </row>
        <row r="71">
          <cell r="F71">
            <v>2001130</v>
          </cell>
        </row>
        <row r="72">
          <cell r="F72">
            <v>2001425</v>
          </cell>
        </row>
        <row r="73">
          <cell r="F73">
            <v>2001422</v>
          </cell>
        </row>
        <row r="74">
          <cell r="F74">
            <v>2000738</v>
          </cell>
        </row>
        <row r="75">
          <cell r="F75">
            <v>2000740</v>
          </cell>
        </row>
        <row r="76">
          <cell r="F76">
            <v>2000739</v>
          </cell>
        </row>
        <row r="77">
          <cell r="F77">
            <v>2000753</v>
          </cell>
        </row>
        <row r="78">
          <cell r="F78">
            <v>2000754</v>
          </cell>
        </row>
        <row r="79">
          <cell r="F79">
            <v>2000756</v>
          </cell>
        </row>
        <row r="80">
          <cell r="F80">
            <v>2000755</v>
          </cell>
        </row>
        <row r="81">
          <cell r="F81">
            <v>2000757</v>
          </cell>
        </row>
        <row r="82">
          <cell r="F82">
            <v>2000758</v>
          </cell>
        </row>
        <row r="83">
          <cell r="F83">
            <v>2000759</v>
          </cell>
        </row>
        <row r="84">
          <cell r="F84">
            <v>2000760</v>
          </cell>
        </row>
        <row r="85">
          <cell r="F85">
            <v>2000773</v>
          </cell>
        </row>
        <row r="86">
          <cell r="F86">
            <v>2000774</v>
          </cell>
        </row>
        <row r="87">
          <cell r="F87">
            <v>2000775</v>
          </cell>
        </row>
        <row r="88">
          <cell r="F88">
            <v>2000777</v>
          </cell>
        </row>
        <row r="89">
          <cell r="F89">
            <v>2000778</v>
          </cell>
        </row>
        <row r="90">
          <cell r="F90">
            <v>2000779</v>
          </cell>
        </row>
        <row r="91">
          <cell r="F91">
            <v>2001333</v>
          </cell>
        </row>
        <row r="92">
          <cell r="F92">
            <v>2980180</v>
          </cell>
        </row>
        <row r="93">
          <cell r="F93">
            <v>2001243</v>
          </cell>
        </row>
        <row r="94">
          <cell r="F94">
            <v>2001823</v>
          </cell>
        </row>
        <row r="95">
          <cell r="F95">
            <v>2001824</v>
          </cell>
        </row>
        <row r="96">
          <cell r="F96">
            <v>2001332</v>
          </cell>
        </row>
        <row r="97">
          <cell r="F97">
            <v>2001428</v>
          </cell>
        </row>
        <row r="98">
          <cell r="F98">
            <v>2001429</v>
          </cell>
        </row>
        <row r="99">
          <cell r="F99">
            <v>2002386</v>
          </cell>
        </row>
        <row r="100">
          <cell r="F100">
            <v>2002262</v>
          </cell>
        </row>
        <row r="101">
          <cell r="F101">
            <v>2002264</v>
          </cell>
        </row>
        <row r="102">
          <cell r="F102">
            <v>2002266</v>
          </cell>
        </row>
        <row r="103">
          <cell r="F103">
            <v>2002270</v>
          </cell>
        </row>
        <row r="104">
          <cell r="F104">
            <v>2002272</v>
          </cell>
        </row>
        <row r="105">
          <cell r="F105">
            <v>2002274</v>
          </cell>
        </row>
        <row r="106">
          <cell r="F106">
            <v>2002280</v>
          </cell>
        </row>
        <row r="107">
          <cell r="F107">
            <v>2002281</v>
          </cell>
        </row>
        <row r="108">
          <cell r="F108">
            <v>2002282</v>
          </cell>
        </row>
        <row r="109">
          <cell r="F109">
            <v>2002283</v>
          </cell>
        </row>
        <row r="110">
          <cell r="F110">
            <v>2002284</v>
          </cell>
        </row>
        <row r="111">
          <cell r="F111">
            <v>2002285</v>
          </cell>
        </row>
        <row r="112">
          <cell r="F112">
            <v>2000872</v>
          </cell>
        </row>
        <row r="113">
          <cell r="F113">
            <v>2002049</v>
          </cell>
        </row>
        <row r="114">
          <cell r="F114">
            <v>2001362</v>
          </cell>
        </row>
        <row r="115">
          <cell r="F115">
            <v>2002409</v>
          </cell>
        </row>
        <row r="116">
          <cell r="F116">
            <v>2001363</v>
          </cell>
        </row>
        <row r="117">
          <cell r="F117">
            <v>2982006</v>
          </cell>
        </row>
        <row r="118">
          <cell r="F118">
            <v>2002690</v>
          </cell>
        </row>
        <row r="119">
          <cell r="F119">
            <v>2002691</v>
          </cell>
        </row>
        <row r="120">
          <cell r="F120">
            <v>2002692</v>
          </cell>
        </row>
        <row r="121">
          <cell r="F121">
            <v>2002693</v>
          </cell>
        </row>
        <row r="122">
          <cell r="F122">
            <v>2002694</v>
          </cell>
        </row>
        <row r="123">
          <cell r="F123">
            <v>2002695</v>
          </cell>
        </row>
        <row r="124">
          <cell r="F124">
            <v>2002696</v>
          </cell>
        </row>
        <row r="125">
          <cell r="F125">
            <v>2002697</v>
          </cell>
        </row>
        <row r="126">
          <cell r="F126">
            <v>2002699</v>
          </cell>
        </row>
        <row r="127">
          <cell r="F127">
            <v>2002658</v>
          </cell>
        </row>
        <row r="128">
          <cell r="F128">
            <v>2002659</v>
          </cell>
        </row>
        <row r="129">
          <cell r="F129">
            <v>2002660</v>
          </cell>
        </row>
        <row r="130">
          <cell r="F130">
            <v>2002661</v>
          </cell>
        </row>
        <row r="131">
          <cell r="F131">
            <v>2002662</v>
          </cell>
        </row>
        <row r="132">
          <cell r="F132">
            <v>2002663</v>
          </cell>
        </row>
        <row r="133">
          <cell r="F133">
            <v>2002664</v>
          </cell>
        </row>
        <row r="134">
          <cell r="F134">
            <v>2002665</v>
          </cell>
        </row>
        <row r="135">
          <cell r="F135">
            <v>2002666</v>
          </cell>
        </row>
        <row r="136">
          <cell r="F136">
            <v>2002674</v>
          </cell>
        </row>
        <row r="137">
          <cell r="F137">
            <v>2002675</v>
          </cell>
        </row>
        <row r="138">
          <cell r="F138">
            <v>2002676</v>
          </cell>
        </row>
        <row r="139">
          <cell r="F139">
            <v>2002677</v>
          </cell>
        </row>
        <row r="140">
          <cell r="F140">
            <v>2002678</v>
          </cell>
        </row>
        <row r="141">
          <cell r="F141">
            <v>2002679</v>
          </cell>
        </row>
        <row r="142">
          <cell r="F142">
            <v>2002680</v>
          </cell>
        </row>
        <row r="143">
          <cell r="F143">
            <v>2002681</v>
          </cell>
        </row>
        <row r="144">
          <cell r="F144">
            <v>2002682</v>
          </cell>
        </row>
        <row r="145">
          <cell r="F145">
            <v>2002630</v>
          </cell>
        </row>
        <row r="146">
          <cell r="F146">
            <v>2002631</v>
          </cell>
        </row>
        <row r="147">
          <cell r="F147">
            <v>2002632</v>
          </cell>
        </row>
        <row r="148">
          <cell r="F148">
            <v>2002633</v>
          </cell>
        </row>
        <row r="149">
          <cell r="F149">
            <v>2002634</v>
          </cell>
        </row>
        <row r="150">
          <cell r="F150">
            <v>2002635</v>
          </cell>
        </row>
        <row r="151">
          <cell r="F151">
            <v>2002636</v>
          </cell>
        </row>
        <row r="152">
          <cell r="F152">
            <v>2002637</v>
          </cell>
        </row>
        <row r="153">
          <cell r="F153">
            <v>2002638</v>
          </cell>
        </row>
        <row r="154">
          <cell r="F154">
            <v>2002639</v>
          </cell>
        </row>
        <row r="155">
          <cell r="F155">
            <v>2002640</v>
          </cell>
        </row>
        <row r="156">
          <cell r="F156">
            <v>2002641</v>
          </cell>
        </row>
        <row r="157">
          <cell r="F157">
            <v>2002642</v>
          </cell>
        </row>
        <row r="158">
          <cell r="F158">
            <v>2002644</v>
          </cell>
        </row>
        <row r="159">
          <cell r="F159">
            <v>2002645</v>
          </cell>
        </row>
        <row r="160">
          <cell r="F160">
            <v>2002646</v>
          </cell>
        </row>
        <row r="161">
          <cell r="F161">
            <v>2002647</v>
          </cell>
        </row>
        <row r="162">
          <cell r="F162">
            <v>2002648</v>
          </cell>
        </row>
        <row r="163">
          <cell r="F163">
            <v>2002649</v>
          </cell>
        </row>
        <row r="164">
          <cell r="F164">
            <v>2002650</v>
          </cell>
        </row>
        <row r="165">
          <cell r="F165">
            <v>2002651</v>
          </cell>
        </row>
        <row r="166">
          <cell r="F166">
            <v>2002652</v>
          </cell>
        </row>
        <row r="167">
          <cell r="F167">
            <v>2002653</v>
          </cell>
        </row>
        <row r="168">
          <cell r="F168">
            <v>2002654</v>
          </cell>
        </row>
        <row r="169">
          <cell r="F169">
            <v>2002656</v>
          </cell>
        </row>
        <row r="170">
          <cell r="F170">
            <v>100249179</v>
          </cell>
        </row>
        <row r="171">
          <cell r="F171">
            <v>100249204</v>
          </cell>
        </row>
        <row r="172">
          <cell r="F172">
            <v>100251775</v>
          </cell>
        </row>
        <row r="173">
          <cell r="F173">
            <v>100251750</v>
          </cell>
        </row>
        <row r="174">
          <cell r="F174">
            <v>100251751</v>
          </cell>
        </row>
        <row r="175">
          <cell r="F175">
            <v>100252868</v>
          </cell>
        </row>
        <row r="176">
          <cell r="F176">
            <v>100252869</v>
          </cell>
        </row>
        <row r="177">
          <cell r="F177">
            <v>100252870</v>
          </cell>
        </row>
        <row r="178">
          <cell r="F178">
            <v>100254726</v>
          </cell>
        </row>
        <row r="179">
          <cell r="F179">
            <v>100254727</v>
          </cell>
        </row>
        <row r="180">
          <cell r="F180">
            <v>100254731</v>
          </cell>
        </row>
        <row r="181">
          <cell r="F181">
            <v>100254732</v>
          </cell>
        </row>
        <row r="182">
          <cell r="F182">
            <v>100254725</v>
          </cell>
        </row>
        <row r="183">
          <cell r="F183">
            <v>100254728</v>
          </cell>
        </row>
        <row r="184">
          <cell r="F184">
            <v>100254729</v>
          </cell>
        </row>
        <row r="185">
          <cell r="F185">
            <v>100254730</v>
          </cell>
        </row>
        <row r="186">
          <cell r="F186">
            <v>100249257</v>
          </cell>
        </row>
        <row r="187">
          <cell r="F187">
            <v>100249339</v>
          </cell>
        </row>
        <row r="188">
          <cell r="F188">
            <v>100249343</v>
          </cell>
        </row>
        <row r="189">
          <cell r="F189">
            <v>100252915</v>
          </cell>
        </row>
        <row r="190">
          <cell r="F190">
            <v>100252965</v>
          </cell>
        </row>
        <row r="191">
          <cell r="F191">
            <v>100252997</v>
          </cell>
        </row>
        <row r="192">
          <cell r="F192">
            <v>100253010</v>
          </cell>
        </row>
        <row r="193">
          <cell r="F193">
            <v>100252944</v>
          </cell>
        </row>
        <row r="194">
          <cell r="F194">
            <v>100252986</v>
          </cell>
        </row>
        <row r="195">
          <cell r="F195">
            <v>100253064</v>
          </cell>
        </row>
        <row r="196">
          <cell r="F196">
            <v>100253042</v>
          </cell>
        </row>
        <row r="197">
          <cell r="F197">
            <v>100253095</v>
          </cell>
        </row>
        <row r="198">
          <cell r="F198">
            <v>100253086</v>
          </cell>
        </row>
        <row r="199">
          <cell r="F199">
            <v>100253070</v>
          </cell>
        </row>
        <row r="200">
          <cell r="F200">
            <v>100253075</v>
          </cell>
        </row>
        <row r="201">
          <cell r="F201">
            <v>100253083</v>
          </cell>
        </row>
        <row r="202">
          <cell r="F202">
            <v>100248231</v>
          </cell>
        </row>
        <row r="203">
          <cell r="F203">
            <v>100249443</v>
          </cell>
        </row>
        <row r="204">
          <cell r="F204">
            <v>100249413</v>
          </cell>
        </row>
        <row r="205">
          <cell r="F205">
            <v>100251229</v>
          </cell>
        </row>
        <row r="206">
          <cell r="F206">
            <v>100251251</v>
          </cell>
        </row>
        <row r="207">
          <cell r="F207">
            <v>100251300</v>
          </cell>
        </row>
        <row r="208">
          <cell r="F208">
            <v>100253773</v>
          </cell>
        </row>
        <row r="209">
          <cell r="F209">
            <v>100253763</v>
          </cell>
        </row>
        <row r="210">
          <cell r="F210">
            <v>100253551</v>
          </cell>
        </row>
        <row r="211">
          <cell r="F211">
            <v>100254703</v>
          </cell>
        </row>
        <row r="212">
          <cell r="F212">
            <v>100255021</v>
          </cell>
        </row>
        <row r="213">
          <cell r="F213">
            <v>100254904</v>
          </cell>
        </row>
        <row r="214">
          <cell r="F214">
            <v>100254939</v>
          </cell>
        </row>
        <row r="215">
          <cell r="F215">
            <v>100254941</v>
          </cell>
        </row>
        <row r="216">
          <cell r="F216">
            <v>100253511</v>
          </cell>
        </row>
        <row r="217">
          <cell r="F217">
            <v>100253498</v>
          </cell>
        </row>
        <row r="218">
          <cell r="F218">
            <v>100250040</v>
          </cell>
        </row>
        <row r="219">
          <cell r="F219">
            <v>100253944</v>
          </cell>
        </row>
        <row r="220">
          <cell r="F220">
            <v>100253775</v>
          </cell>
        </row>
        <row r="221">
          <cell r="F221">
            <v>100253779</v>
          </cell>
        </row>
        <row r="222">
          <cell r="F222">
            <v>100253740</v>
          </cell>
        </row>
        <row r="223">
          <cell r="F223">
            <v>100253031</v>
          </cell>
        </row>
        <row r="224">
          <cell r="F224">
            <v>100251166</v>
          </cell>
        </row>
        <row r="225">
          <cell r="F225">
            <v>100251167</v>
          </cell>
        </row>
        <row r="226">
          <cell r="F226">
            <v>100251171</v>
          </cell>
        </row>
        <row r="227">
          <cell r="F227">
            <v>100251172</v>
          </cell>
        </row>
        <row r="228">
          <cell r="F228">
            <v>100251177</v>
          </cell>
        </row>
        <row r="229">
          <cell r="F229">
            <v>100251182</v>
          </cell>
        </row>
        <row r="230">
          <cell r="F230">
            <v>100251183</v>
          </cell>
        </row>
        <row r="231">
          <cell r="F231">
            <v>100251178</v>
          </cell>
        </row>
        <row r="232">
          <cell r="F232">
            <v>100250036</v>
          </cell>
        </row>
        <row r="233">
          <cell r="F233">
            <v>100250037</v>
          </cell>
        </row>
        <row r="234">
          <cell r="F234">
            <v>100251723</v>
          </cell>
        </row>
        <row r="235">
          <cell r="F235">
            <v>100251730</v>
          </cell>
        </row>
        <row r="236">
          <cell r="F236">
            <v>100251737</v>
          </cell>
        </row>
        <row r="237">
          <cell r="F237">
            <v>100251744</v>
          </cell>
        </row>
        <row r="238">
          <cell r="F238">
            <v>100251671</v>
          </cell>
        </row>
        <row r="239">
          <cell r="F239">
            <v>100251688</v>
          </cell>
        </row>
        <row r="240">
          <cell r="F240">
            <v>100251695</v>
          </cell>
        </row>
        <row r="241">
          <cell r="F241">
            <v>100251702</v>
          </cell>
        </row>
        <row r="242">
          <cell r="F242">
            <v>100253751</v>
          </cell>
        </row>
        <row r="243">
          <cell r="F243">
            <v>100253644</v>
          </cell>
        </row>
        <row r="244">
          <cell r="F244">
            <v>100253669</v>
          </cell>
        </row>
        <row r="245">
          <cell r="F245">
            <v>100253717</v>
          </cell>
        </row>
        <row r="246">
          <cell r="F246">
            <v>100251079</v>
          </cell>
        </row>
        <row r="247">
          <cell r="F247">
            <v>100251122</v>
          </cell>
        </row>
        <row r="248">
          <cell r="F248">
            <v>100251144</v>
          </cell>
        </row>
        <row r="249">
          <cell r="F249">
            <v>100253616</v>
          </cell>
        </row>
        <row r="250">
          <cell r="F250">
            <v>100252402</v>
          </cell>
        </row>
        <row r="251">
          <cell r="F251">
            <v>100252324</v>
          </cell>
        </row>
        <row r="252">
          <cell r="F252">
            <v>100252708</v>
          </cell>
        </row>
        <row r="253">
          <cell r="F253">
            <v>100252713</v>
          </cell>
        </row>
        <row r="254">
          <cell r="F254">
            <v>100253557</v>
          </cell>
        </row>
        <row r="255">
          <cell r="F255" t="str">
            <v>100250629 </v>
          </cell>
        </row>
        <row r="256">
          <cell r="F256">
            <v>100253500</v>
          </cell>
        </row>
        <row r="257">
          <cell r="F257">
            <v>100254328</v>
          </cell>
        </row>
        <row r="258">
          <cell r="F258">
            <v>100254323</v>
          </cell>
        </row>
        <row r="259">
          <cell r="F259">
            <v>100249025</v>
          </cell>
        </row>
        <row r="260">
          <cell r="F260">
            <v>100252171</v>
          </cell>
        </row>
        <row r="261">
          <cell r="F261">
            <v>100252169</v>
          </cell>
        </row>
        <row r="262">
          <cell r="F262">
            <v>100252168</v>
          </cell>
        </row>
        <row r="263">
          <cell r="F263">
            <v>100249159</v>
          </cell>
        </row>
        <row r="264">
          <cell r="F264">
            <v>100249157</v>
          </cell>
        </row>
        <row r="265">
          <cell r="F265">
            <v>100249158</v>
          </cell>
        </row>
        <row r="266">
          <cell r="F266">
            <v>100249156</v>
          </cell>
        </row>
        <row r="267">
          <cell r="F267">
            <v>100160219</v>
          </cell>
        </row>
        <row r="268">
          <cell r="F268">
            <v>100245861</v>
          </cell>
        </row>
        <row r="269">
          <cell r="F269">
            <v>100160220</v>
          </cell>
        </row>
        <row r="270">
          <cell r="F270">
            <v>100159961</v>
          </cell>
        </row>
        <row r="271">
          <cell r="F271">
            <v>100154630</v>
          </cell>
        </row>
        <row r="272">
          <cell r="F272">
            <v>100248622</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patial.dplh.wa.gov.au/planwa/Index.html?viewer=planw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7E6D9-8A59-4358-9BCB-9DC1A45B755E}">
  <sheetPr codeName="Sheet1">
    <tabColor rgb="FF0C4C4C"/>
    <pageSetUpPr fitToPage="1"/>
  </sheetPr>
  <dimension ref="A1:E19"/>
  <sheetViews>
    <sheetView tabSelected="1" zoomScale="85" zoomScaleNormal="85" workbookViewId="0">
      <selection activeCell="B4" sqref="B4"/>
    </sheetView>
  </sheetViews>
  <sheetFormatPr defaultColWidth="0" defaultRowHeight="12.75" zeroHeight="1" x14ac:dyDescent="0.2"/>
  <cols>
    <col min="1" max="1" width="30" style="15" customWidth="1"/>
    <col min="2" max="2" width="19" style="15" customWidth="1"/>
    <col min="3" max="3" width="20.7109375" style="15" customWidth="1"/>
    <col min="4" max="4" width="79" style="15" customWidth="1"/>
    <col min="5" max="5" width="9.28515625" style="15" customWidth="1"/>
    <col min="6" max="16384" width="9.28515625" style="15" hidden="1"/>
  </cols>
  <sheetData>
    <row r="1" spans="1:4" ht="25.15" customHeight="1" x14ac:dyDescent="0.2">
      <c r="A1" s="188" t="s">
        <v>218</v>
      </c>
      <c r="B1" s="189"/>
      <c r="C1" s="189"/>
      <c r="D1" s="189"/>
    </row>
    <row r="2" spans="1:4" ht="54.75" customHeight="1" x14ac:dyDescent="0.2">
      <c r="A2" s="190" t="s">
        <v>219</v>
      </c>
      <c r="B2" s="191"/>
      <c r="C2" s="191"/>
      <c r="D2" s="191"/>
    </row>
    <row r="3" spans="1:4" ht="30" x14ac:dyDescent="0.2">
      <c r="A3" s="90" t="s">
        <v>88</v>
      </c>
      <c r="B3" s="90" t="s">
        <v>165</v>
      </c>
      <c r="C3" s="90" t="s">
        <v>166</v>
      </c>
    </row>
    <row r="4" spans="1:4" ht="24" customHeight="1" x14ac:dyDescent="0.2">
      <c r="A4" s="33" t="s">
        <v>118</v>
      </c>
      <c r="B4" s="55">
        <v>45985</v>
      </c>
      <c r="C4" s="54" t="s">
        <v>91</v>
      </c>
    </row>
    <row r="5" spans="1:4" ht="24" customHeight="1" x14ac:dyDescent="0.2">
      <c r="A5" s="36" t="s">
        <v>134</v>
      </c>
      <c r="B5" s="54" t="s">
        <v>91</v>
      </c>
      <c r="C5" s="55">
        <v>45552</v>
      </c>
    </row>
    <row r="6" spans="1:4" ht="24" customHeight="1" x14ac:dyDescent="0.2">
      <c r="A6" s="35" t="s">
        <v>133</v>
      </c>
      <c r="B6" s="55">
        <v>45985</v>
      </c>
      <c r="C6" s="55">
        <v>45985</v>
      </c>
    </row>
    <row r="7" spans="1:4" x14ac:dyDescent="0.2">
      <c r="A7" s="16"/>
      <c r="B7" s="16"/>
      <c r="C7" s="16"/>
      <c r="D7" s="16"/>
    </row>
    <row r="8" spans="1:4" ht="20.100000000000001" customHeight="1" x14ac:dyDescent="0.2">
      <c r="A8" s="90" t="s">
        <v>81</v>
      </c>
      <c r="B8" s="90" t="s">
        <v>89</v>
      </c>
      <c r="C8" s="192" t="s">
        <v>82</v>
      </c>
      <c r="D8" s="193"/>
    </row>
    <row r="9" spans="1:4" ht="57" customHeight="1" x14ac:dyDescent="0.2">
      <c r="A9" s="53" t="s">
        <v>83</v>
      </c>
      <c r="B9" s="185" t="s">
        <v>90</v>
      </c>
      <c r="C9" s="183" t="s">
        <v>117</v>
      </c>
      <c r="D9" s="183"/>
    </row>
    <row r="10" spans="1:4" ht="27.6" customHeight="1" x14ac:dyDescent="0.2">
      <c r="A10" s="53" t="s">
        <v>116</v>
      </c>
      <c r="B10" s="186"/>
      <c r="C10" s="184" t="s">
        <v>435</v>
      </c>
      <c r="D10" s="184"/>
    </row>
    <row r="11" spans="1:4" ht="30" customHeight="1" x14ac:dyDescent="0.2">
      <c r="A11" s="53" t="s">
        <v>431</v>
      </c>
      <c r="B11" s="186"/>
      <c r="C11" s="183" t="s">
        <v>434</v>
      </c>
      <c r="D11" s="183"/>
    </row>
    <row r="12" spans="1:4" ht="30" customHeight="1" x14ac:dyDescent="0.2">
      <c r="A12" s="53" t="s">
        <v>458</v>
      </c>
      <c r="B12" s="187"/>
      <c r="C12" s="184" t="s">
        <v>507</v>
      </c>
      <c r="D12" s="184"/>
    </row>
    <row r="13" spans="1:4" ht="30" customHeight="1" x14ac:dyDescent="0.2">
      <c r="A13" s="57" t="s">
        <v>167</v>
      </c>
      <c r="B13" s="198" t="s">
        <v>168</v>
      </c>
      <c r="C13" s="183" t="s">
        <v>374</v>
      </c>
      <c r="D13" s="183"/>
    </row>
    <row r="14" spans="1:4" ht="30" customHeight="1" x14ac:dyDescent="0.2">
      <c r="A14" s="57" t="s">
        <v>226</v>
      </c>
      <c r="B14" s="199"/>
      <c r="C14" s="184" t="s">
        <v>373</v>
      </c>
      <c r="D14" s="184"/>
    </row>
    <row r="15" spans="1:4" ht="30" customHeight="1" x14ac:dyDescent="0.2">
      <c r="A15" s="57" t="s">
        <v>94</v>
      </c>
      <c r="B15" s="57" t="s">
        <v>95</v>
      </c>
      <c r="C15" s="183" t="s">
        <v>102</v>
      </c>
      <c r="D15" s="183"/>
    </row>
    <row r="16" spans="1:4" ht="13.5" thickBot="1" x14ac:dyDescent="0.25"/>
    <row r="17" spans="1:4" ht="32.25" customHeight="1" x14ac:dyDescent="0.2">
      <c r="A17" s="100" t="s">
        <v>432</v>
      </c>
      <c r="B17" s="157">
        <f>MAX(Update_Log!B:B)</f>
        <v>2.2999999999999998</v>
      </c>
      <c r="C17" s="194" t="s">
        <v>1180</v>
      </c>
      <c r="D17" s="195"/>
    </row>
    <row r="18" spans="1:4" ht="37.5" customHeight="1" thickBot="1" x14ac:dyDescent="0.25">
      <c r="A18" s="101" t="s">
        <v>433</v>
      </c>
      <c r="B18" s="102">
        <f>MAX(Update_Log!A:A)</f>
        <v>45870</v>
      </c>
      <c r="C18" s="196"/>
      <c r="D18" s="197"/>
    </row>
    <row r="19" spans="1:4" x14ac:dyDescent="0.2"/>
  </sheetData>
  <sheetProtection algorithmName="SHA-512" hashValue="2H6Y8AYku+qxktxl+G3hDE8NAoxX+bxgCAThU4HYmoBMwzko7jVRz785nRSTfT6jhaoxvv/jUPps3iEikxqiOQ==" saltValue="/NaCI9Czc9I4tK5Grv1e8A==" spinCount="100000" sheet="1" objects="1" scenarios="1" formatCells="0" formatColumns="0" formatRows="0" sort="0" autoFilter="0"/>
  <mergeCells count="13">
    <mergeCell ref="C17:D18"/>
    <mergeCell ref="C13:D13"/>
    <mergeCell ref="C14:D14"/>
    <mergeCell ref="B13:B14"/>
    <mergeCell ref="C15:D15"/>
    <mergeCell ref="C11:D11"/>
    <mergeCell ref="C12:D12"/>
    <mergeCell ref="B9:B12"/>
    <mergeCell ref="A1:D1"/>
    <mergeCell ref="A2:D2"/>
    <mergeCell ref="C8:D8"/>
    <mergeCell ref="C9:D9"/>
    <mergeCell ref="C10:D10"/>
  </mergeCells>
  <hyperlinks>
    <hyperlink ref="A9" location="Min_Discounts!A1" display="Min_Discounts" xr:uid="{D13BD57C-5EF9-41FD-905D-37CEF2A6A314}"/>
    <hyperlink ref="A10" location="'1_Devices'!A1" display="Panel 1 - Device List" xr:uid="{1BDFC1F7-C46B-4314-9696-0ECF5F41CB85}"/>
    <hyperlink ref="A11" location="'1_Accessories'!A1" display="Panel 1 - Accessories" xr:uid="{75C482D0-83F2-4016-907E-449399B3A8D6}"/>
    <hyperlink ref="A13" location="Delivery_SIM!A1" display="Delivery_SIM" xr:uid="{B11AC7D4-AF8D-4D41-982F-EFEA10710201}"/>
    <hyperlink ref="A14" location="Delivery_Hardware!A1" display="Delivery_Hardware" xr:uid="{ECD17921-488A-4E0B-869B-B6AD8B4DCE78}"/>
    <hyperlink ref="A15" location="Delivery_Maps!A1" display="Delivery_Maps" xr:uid="{7C6B333A-9711-40E5-B460-2A7BFC31B9AB}"/>
    <hyperlink ref="A12" location="'2_Hardware'!A1" display="Panel 2 - Device &amp; Accessories" xr:uid="{B829CAFA-EC96-4547-9CA3-C1774A6D9F16}"/>
  </hyperlinks>
  <pageMargins left="0.70866141732283472" right="0.70866141732283472" top="0.74803149606299213" bottom="0.74803149606299213" header="0.31496062992125984" footer="0.31496062992125984"/>
  <pageSetup paperSize="9" scale="90" orientation="landscape" r:id="rId1"/>
  <headerFooter>
    <oddHeader>&amp;C&amp;"Calibri"&amp;12&amp;KFF0000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8576B-AD7D-4466-89C2-F98CC3FD7C4C}">
  <sheetPr codeName="Sheet8">
    <tabColor rgb="FF79B557"/>
  </sheetPr>
  <dimension ref="A1:D24"/>
  <sheetViews>
    <sheetView workbookViewId="0">
      <selection activeCell="D25" sqref="D25"/>
    </sheetView>
  </sheetViews>
  <sheetFormatPr defaultRowHeight="15" x14ac:dyDescent="0.25"/>
  <cols>
    <col min="1" max="1" width="11.5703125" style="110" customWidth="1"/>
    <col min="2" max="3" width="9.28515625" style="110"/>
    <col min="4" max="4" width="70.7109375" style="112" customWidth="1"/>
  </cols>
  <sheetData>
    <row r="1" spans="1:4" x14ac:dyDescent="0.25">
      <c r="A1" s="108" t="s">
        <v>110</v>
      </c>
      <c r="B1" s="108" t="s">
        <v>111</v>
      </c>
      <c r="C1" s="108" t="s">
        <v>112</v>
      </c>
      <c r="D1" s="111" t="s">
        <v>113</v>
      </c>
    </row>
    <row r="2" spans="1:4" x14ac:dyDescent="0.25">
      <c r="A2" s="109">
        <v>44848</v>
      </c>
      <c r="B2" s="110">
        <v>1</v>
      </c>
      <c r="C2" s="110" t="s">
        <v>114</v>
      </c>
      <c r="D2" s="112" t="s">
        <v>115</v>
      </c>
    </row>
    <row r="3" spans="1:4" x14ac:dyDescent="0.25">
      <c r="A3" s="109">
        <v>44943</v>
      </c>
      <c r="B3" s="110">
        <v>2</v>
      </c>
      <c r="C3" s="110" t="s">
        <v>114</v>
      </c>
      <c r="D3" s="112" t="s">
        <v>405</v>
      </c>
    </row>
    <row r="4" spans="1:4" x14ac:dyDescent="0.25">
      <c r="A4" s="109">
        <v>45059</v>
      </c>
      <c r="B4" s="110">
        <v>1.2</v>
      </c>
      <c r="C4" s="110" t="s">
        <v>114</v>
      </c>
      <c r="D4" s="112" t="s">
        <v>445</v>
      </c>
    </row>
    <row r="5" spans="1:4" x14ac:dyDescent="0.25">
      <c r="A5" s="109">
        <v>45111</v>
      </c>
      <c r="B5" s="110">
        <v>1.21</v>
      </c>
      <c r="C5" s="110" t="s">
        <v>114</v>
      </c>
      <c r="D5" s="112" t="s">
        <v>455</v>
      </c>
    </row>
    <row r="6" spans="1:4" x14ac:dyDescent="0.25">
      <c r="A6" s="109">
        <v>45145</v>
      </c>
      <c r="B6" s="110">
        <v>1.22</v>
      </c>
      <c r="C6" s="110" t="s">
        <v>456</v>
      </c>
      <c r="D6" s="112" t="s">
        <v>457</v>
      </c>
    </row>
    <row r="7" spans="1:4" x14ac:dyDescent="0.25">
      <c r="A7" s="109">
        <v>45147</v>
      </c>
      <c r="B7" s="110">
        <v>1.3</v>
      </c>
      <c r="C7" s="110" t="s">
        <v>114</v>
      </c>
      <c r="D7" s="112" t="s">
        <v>459</v>
      </c>
    </row>
    <row r="8" spans="1:4" x14ac:dyDescent="0.25">
      <c r="A8" s="109">
        <v>45190</v>
      </c>
      <c r="B8" s="110">
        <v>1.31</v>
      </c>
      <c r="C8" s="110" t="s">
        <v>114</v>
      </c>
      <c r="D8" s="112" t="s">
        <v>514</v>
      </c>
    </row>
    <row r="9" spans="1:4" x14ac:dyDescent="0.25">
      <c r="A9" s="109">
        <v>45191</v>
      </c>
      <c r="B9" s="110">
        <v>1.32</v>
      </c>
      <c r="C9" s="110" t="s">
        <v>114</v>
      </c>
      <c r="D9" s="112" t="s">
        <v>525</v>
      </c>
    </row>
    <row r="10" spans="1:4" x14ac:dyDescent="0.25">
      <c r="A10" s="109">
        <v>45203</v>
      </c>
      <c r="B10" s="110">
        <v>1.33</v>
      </c>
      <c r="C10" s="110" t="s">
        <v>114</v>
      </c>
      <c r="D10" s="112" t="s">
        <v>537</v>
      </c>
    </row>
    <row r="11" spans="1:4" x14ac:dyDescent="0.25">
      <c r="A11" s="109">
        <v>45237</v>
      </c>
      <c r="B11" s="110">
        <v>1.4</v>
      </c>
      <c r="C11" s="110" t="s">
        <v>114</v>
      </c>
      <c r="D11" s="112" t="s">
        <v>542</v>
      </c>
    </row>
    <row r="12" spans="1:4" x14ac:dyDescent="0.25">
      <c r="A12" s="109">
        <v>45372</v>
      </c>
      <c r="B12" s="110">
        <v>1.41</v>
      </c>
      <c r="C12" s="110" t="s">
        <v>547</v>
      </c>
      <c r="D12" s="112" t="s">
        <v>548</v>
      </c>
    </row>
    <row r="13" spans="1:4" x14ac:dyDescent="0.25">
      <c r="A13" s="109">
        <v>45499</v>
      </c>
      <c r="B13" s="110">
        <v>1.42</v>
      </c>
      <c r="C13" s="110" t="s">
        <v>114</v>
      </c>
      <c r="D13" s="112" t="s">
        <v>551</v>
      </c>
    </row>
    <row r="14" spans="1:4" x14ac:dyDescent="0.25">
      <c r="A14" s="109">
        <v>45552</v>
      </c>
      <c r="B14" s="110">
        <v>1.5</v>
      </c>
      <c r="C14" s="110" t="s">
        <v>114</v>
      </c>
      <c r="D14" s="112" t="s">
        <v>814</v>
      </c>
    </row>
    <row r="15" spans="1:4" x14ac:dyDescent="0.25">
      <c r="A15" s="109">
        <v>45574</v>
      </c>
      <c r="B15" s="110">
        <v>1.6</v>
      </c>
      <c r="C15" s="110" t="s">
        <v>114</v>
      </c>
      <c r="D15" s="112" t="s">
        <v>815</v>
      </c>
    </row>
    <row r="16" spans="1:4" x14ac:dyDescent="0.25">
      <c r="A16" s="109">
        <v>45594</v>
      </c>
      <c r="B16" s="110">
        <v>1.7</v>
      </c>
      <c r="C16" s="110" t="s">
        <v>114</v>
      </c>
      <c r="D16" s="112" t="s">
        <v>818</v>
      </c>
    </row>
    <row r="17" spans="1:4" x14ac:dyDescent="0.25">
      <c r="A17" s="109">
        <v>45671</v>
      </c>
      <c r="B17" s="110">
        <v>1.8</v>
      </c>
      <c r="C17" s="110" t="s">
        <v>846</v>
      </c>
      <c r="D17" s="112" t="s">
        <v>847</v>
      </c>
    </row>
    <row r="18" spans="1:4" x14ac:dyDescent="0.25">
      <c r="A18" s="109">
        <v>45700</v>
      </c>
      <c r="B18" s="110">
        <v>1.9</v>
      </c>
      <c r="C18" s="110" t="s">
        <v>846</v>
      </c>
      <c r="D18" s="112" t="s">
        <v>848</v>
      </c>
    </row>
    <row r="19" spans="1:4" x14ac:dyDescent="0.25">
      <c r="A19" s="109">
        <v>45714</v>
      </c>
      <c r="B19" s="110">
        <v>1.91</v>
      </c>
      <c r="C19" s="110" t="s">
        <v>846</v>
      </c>
      <c r="D19" s="112" t="s">
        <v>939</v>
      </c>
    </row>
    <row r="20" spans="1:4" x14ac:dyDescent="0.25">
      <c r="A20" s="109">
        <v>45721</v>
      </c>
      <c r="B20" s="110">
        <v>2</v>
      </c>
      <c r="C20" s="110" t="s">
        <v>846</v>
      </c>
      <c r="D20" s="112" t="s">
        <v>969</v>
      </c>
    </row>
    <row r="21" spans="1:4" x14ac:dyDescent="0.25">
      <c r="A21" s="109">
        <v>45742</v>
      </c>
      <c r="B21" s="110">
        <v>2.0099999999999998</v>
      </c>
      <c r="C21" s="110" t="s">
        <v>846</v>
      </c>
      <c r="D21" s="112" t="s">
        <v>1019</v>
      </c>
    </row>
    <row r="22" spans="1:4" x14ac:dyDescent="0.25">
      <c r="A22" s="109">
        <v>45775</v>
      </c>
      <c r="B22" s="110">
        <v>2.1</v>
      </c>
      <c r="C22" s="110" t="s">
        <v>846</v>
      </c>
      <c r="D22" s="112" t="s">
        <v>1121</v>
      </c>
    </row>
    <row r="23" spans="1:4" x14ac:dyDescent="0.25">
      <c r="A23" s="109">
        <v>45812</v>
      </c>
      <c r="B23" s="110">
        <v>2.2000000000000002</v>
      </c>
      <c r="C23" s="110" t="s">
        <v>846</v>
      </c>
      <c r="D23" s="112" t="s">
        <v>1137</v>
      </c>
    </row>
    <row r="24" spans="1:4" x14ac:dyDescent="0.25">
      <c r="A24" s="109">
        <v>45870</v>
      </c>
      <c r="B24" s="110">
        <v>2.2999999999999998</v>
      </c>
      <c r="C24" s="110" t="s">
        <v>114</v>
      </c>
      <c r="D24" s="112" t="s">
        <v>1179</v>
      </c>
    </row>
  </sheetData>
  <sheetProtection algorithmName="SHA-512" hashValue="uWTHBWO6+c2FR1d6NKHzl100XsoR1WPKFQ2tS1GQqK2PaxilnBv9W6+JSRAw5zheF4CRBdu9ISC+9DPdS3avUg==" saltValue="rlE6d0U8yNIMvRsOTTGsiQ==" spinCount="100000" sheet="1" objects="1" scenarios="1" formatCells="0" formatColumns="0" formatRows="0" sort="0" autoFilter="0"/>
  <pageMargins left="0.7" right="0.7" top="0.75" bottom="0.75" header="0.3" footer="0.3"/>
  <headerFooter>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8F9E"/>
  </sheetPr>
  <dimension ref="A1:T55"/>
  <sheetViews>
    <sheetView zoomScale="70" zoomScaleNormal="70" workbookViewId="0">
      <pane ySplit="3" topLeftCell="A8" activePane="bottomLeft" state="frozen"/>
      <selection pane="bottomLeft" activeCell="E12" sqref="E12"/>
    </sheetView>
  </sheetViews>
  <sheetFormatPr defaultColWidth="0" defaultRowHeight="14.25" zeroHeight="1" x14ac:dyDescent="0.2"/>
  <cols>
    <col min="1" max="1" width="17.28515625" style="1" customWidth="1"/>
    <col min="2" max="2" width="15.7109375" style="1" customWidth="1"/>
    <col min="3" max="3" width="18.7109375" style="1" customWidth="1"/>
    <col min="4" max="4" width="20.28515625" style="1" customWidth="1"/>
    <col min="5" max="5" width="16.42578125" style="1" customWidth="1"/>
    <col min="6" max="6" width="14.7109375" style="1" customWidth="1"/>
    <col min="7" max="7" width="13" style="1" customWidth="1"/>
    <col min="8" max="8" width="14.7109375" style="1" customWidth="1"/>
    <col min="9" max="9" width="12.28515625" style="1" customWidth="1"/>
    <col min="10" max="12" width="12.7109375" style="1" customWidth="1"/>
    <col min="13" max="13" width="18.7109375" style="1" customWidth="1"/>
    <col min="14" max="14" width="13.28515625" style="1" customWidth="1"/>
    <col min="15" max="15" width="19" style="1" customWidth="1"/>
    <col min="16" max="16" width="70" style="1" customWidth="1"/>
    <col min="17" max="17" width="10.28515625" style="1" customWidth="1"/>
    <col min="18" max="20" width="0" style="1" hidden="1" customWidth="1"/>
    <col min="21" max="16384" width="10.28515625" style="1" hidden="1"/>
  </cols>
  <sheetData>
    <row r="1" spans="1:16" ht="21" customHeight="1" x14ac:dyDescent="0.25">
      <c r="A1" s="200"/>
      <c r="B1" s="200"/>
      <c r="C1" s="200"/>
      <c r="D1" s="201"/>
      <c r="E1" s="201"/>
      <c r="F1" s="201"/>
      <c r="G1" s="201"/>
      <c r="H1" s="201"/>
      <c r="I1" s="201"/>
      <c r="J1" s="201"/>
      <c r="K1" s="201"/>
      <c r="L1" s="201"/>
      <c r="M1" s="201"/>
      <c r="N1" s="201"/>
      <c r="O1" s="201"/>
      <c r="P1" s="202"/>
    </row>
    <row r="2" spans="1:16" ht="52.5" customHeight="1" x14ac:dyDescent="0.2">
      <c r="A2" s="203" t="s">
        <v>515</v>
      </c>
      <c r="B2" s="204"/>
      <c r="C2" s="204"/>
      <c r="D2" s="204"/>
      <c r="E2" s="204"/>
      <c r="F2" s="204"/>
      <c r="G2" s="204"/>
      <c r="H2" s="204"/>
      <c r="I2" s="204"/>
      <c r="J2" s="204"/>
      <c r="K2" s="204"/>
      <c r="L2" s="204"/>
      <c r="M2" s="204"/>
      <c r="N2" s="204"/>
      <c r="O2" s="204"/>
      <c r="P2" s="205"/>
    </row>
    <row r="3" spans="1:16" ht="43.5" customHeight="1" x14ac:dyDescent="0.2">
      <c r="A3" s="26" t="s">
        <v>141</v>
      </c>
      <c r="B3" s="26" t="s">
        <v>88</v>
      </c>
      <c r="C3" s="26" t="s">
        <v>1</v>
      </c>
      <c r="D3" s="26" t="s">
        <v>0</v>
      </c>
      <c r="E3" s="26" t="s">
        <v>93</v>
      </c>
      <c r="F3" s="26" t="s">
        <v>2</v>
      </c>
      <c r="G3" s="27" t="s">
        <v>97</v>
      </c>
      <c r="H3" s="27" t="s">
        <v>96</v>
      </c>
      <c r="I3" s="27" t="s">
        <v>99</v>
      </c>
      <c r="J3" s="27" t="s">
        <v>98</v>
      </c>
      <c r="K3" s="27" t="s">
        <v>100</v>
      </c>
      <c r="L3" s="27" t="s">
        <v>101</v>
      </c>
      <c r="M3" s="26" t="s">
        <v>128</v>
      </c>
      <c r="N3" s="26" t="s">
        <v>129</v>
      </c>
      <c r="O3" s="26" t="s">
        <v>131</v>
      </c>
      <c r="P3" s="26" t="s">
        <v>164</v>
      </c>
    </row>
    <row r="4" spans="1:16" ht="40.15" customHeight="1" x14ac:dyDescent="0.2">
      <c r="A4" s="33" t="s">
        <v>142</v>
      </c>
      <c r="B4" s="33" t="s">
        <v>118</v>
      </c>
      <c r="C4" s="2" t="s">
        <v>84</v>
      </c>
      <c r="D4" s="17" t="s">
        <v>26</v>
      </c>
      <c r="E4" s="34"/>
      <c r="F4" s="31">
        <v>0</v>
      </c>
      <c r="G4" s="32" t="s">
        <v>124</v>
      </c>
      <c r="H4" s="31">
        <v>0.02</v>
      </c>
      <c r="I4" s="32" t="s">
        <v>125</v>
      </c>
      <c r="J4" s="18">
        <v>2.5000000000000001E-2</v>
      </c>
      <c r="K4" s="32" t="s">
        <v>126</v>
      </c>
      <c r="L4" s="18">
        <v>2.75E-2</v>
      </c>
      <c r="M4" s="29" t="s">
        <v>130</v>
      </c>
      <c r="N4" s="30">
        <v>24</v>
      </c>
      <c r="O4" s="29" t="s">
        <v>132</v>
      </c>
      <c r="P4" s="28" t="s">
        <v>127</v>
      </c>
    </row>
    <row r="5" spans="1:16" ht="40.15" customHeight="1" x14ac:dyDescent="0.2">
      <c r="A5" s="33" t="s">
        <v>142</v>
      </c>
      <c r="B5" s="33" t="s">
        <v>118</v>
      </c>
      <c r="C5" s="2" t="s">
        <v>119</v>
      </c>
      <c r="D5" s="17" t="s">
        <v>26</v>
      </c>
      <c r="E5" s="34"/>
      <c r="F5" s="31">
        <v>0</v>
      </c>
      <c r="G5" s="32" t="s">
        <v>124</v>
      </c>
      <c r="H5" s="18">
        <v>0.02</v>
      </c>
      <c r="I5" s="32" t="s">
        <v>125</v>
      </c>
      <c r="J5" s="18">
        <v>2.5000000000000001E-2</v>
      </c>
      <c r="K5" s="32" t="s">
        <v>126</v>
      </c>
      <c r="L5" s="18">
        <v>2.75E-2</v>
      </c>
      <c r="M5" s="29" t="s">
        <v>130</v>
      </c>
      <c r="N5" s="30">
        <v>24</v>
      </c>
      <c r="O5" s="29" t="s">
        <v>132</v>
      </c>
      <c r="P5" s="28" t="s">
        <v>127</v>
      </c>
    </row>
    <row r="6" spans="1:16" ht="40.15" customHeight="1" x14ac:dyDescent="0.2">
      <c r="A6" s="33" t="s">
        <v>142</v>
      </c>
      <c r="B6" s="33" t="s">
        <v>118</v>
      </c>
      <c r="C6" s="2" t="s">
        <v>120</v>
      </c>
      <c r="D6" s="17" t="s">
        <v>26</v>
      </c>
      <c r="E6" s="34"/>
      <c r="F6" s="31">
        <v>0</v>
      </c>
      <c r="G6" s="32" t="s">
        <v>124</v>
      </c>
      <c r="H6" s="18">
        <v>0.02</v>
      </c>
      <c r="I6" s="32" t="s">
        <v>125</v>
      </c>
      <c r="J6" s="18">
        <v>2.5000000000000001E-2</v>
      </c>
      <c r="K6" s="32" t="s">
        <v>126</v>
      </c>
      <c r="L6" s="18">
        <v>2.75E-2</v>
      </c>
      <c r="M6" s="29" t="s">
        <v>130</v>
      </c>
      <c r="N6" s="30">
        <v>24</v>
      </c>
      <c r="O6" s="29" t="s">
        <v>132</v>
      </c>
      <c r="P6" s="28" t="s">
        <v>127</v>
      </c>
    </row>
    <row r="7" spans="1:16" ht="40.15" customHeight="1" x14ac:dyDescent="0.2">
      <c r="A7" s="33" t="s">
        <v>142</v>
      </c>
      <c r="B7" s="33" t="s">
        <v>118</v>
      </c>
      <c r="C7" s="2" t="s">
        <v>87</v>
      </c>
      <c r="D7" s="17" t="s">
        <v>26</v>
      </c>
      <c r="E7" s="34"/>
      <c r="F7" s="31">
        <v>0</v>
      </c>
      <c r="G7" s="32" t="s">
        <v>124</v>
      </c>
      <c r="H7" s="18">
        <v>0.02</v>
      </c>
      <c r="I7" s="32" t="s">
        <v>125</v>
      </c>
      <c r="J7" s="18">
        <v>2.5000000000000001E-2</v>
      </c>
      <c r="K7" s="32" t="s">
        <v>126</v>
      </c>
      <c r="L7" s="18">
        <v>2.75E-2</v>
      </c>
      <c r="M7" s="29" t="s">
        <v>130</v>
      </c>
      <c r="N7" s="30">
        <v>24</v>
      </c>
      <c r="O7" s="29" t="s">
        <v>132</v>
      </c>
      <c r="P7" s="28" t="s">
        <v>127</v>
      </c>
    </row>
    <row r="8" spans="1:16" ht="40.15" customHeight="1" x14ac:dyDescent="0.2">
      <c r="A8" s="33" t="s">
        <v>142</v>
      </c>
      <c r="B8" s="33" t="s">
        <v>118</v>
      </c>
      <c r="C8" s="40" t="s">
        <v>121</v>
      </c>
      <c r="D8" s="41" t="s">
        <v>26</v>
      </c>
      <c r="E8" s="42"/>
      <c r="F8" s="43">
        <v>0</v>
      </c>
      <c r="G8" s="44" t="s">
        <v>124</v>
      </c>
      <c r="H8" s="45">
        <v>0.02</v>
      </c>
      <c r="I8" s="44" t="s">
        <v>125</v>
      </c>
      <c r="J8" s="45">
        <v>2.5000000000000001E-2</v>
      </c>
      <c r="K8" s="44" t="s">
        <v>126</v>
      </c>
      <c r="L8" s="45">
        <v>2.75E-2</v>
      </c>
      <c r="M8" s="46" t="s">
        <v>130</v>
      </c>
      <c r="N8" s="47">
        <v>24</v>
      </c>
      <c r="O8" s="46" t="s">
        <v>132</v>
      </c>
      <c r="P8" s="48" t="s">
        <v>127</v>
      </c>
    </row>
    <row r="9" spans="1:16" ht="40.15" customHeight="1" x14ac:dyDescent="0.2">
      <c r="A9" s="33" t="s">
        <v>142</v>
      </c>
      <c r="B9" s="33" t="s">
        <v>118</v>
      </c>
      <c r="C9" s="2" t="s">
        <v>122</v>
      </c>
      <c r="D9" s="17" t="s">
        <v>26</v>
      </c>
      <c r="E9" s="34"/>
      <c r="F9" s="31">
        <v>0</v>
      </c>
      <c r="G9" s="32" t="s">
        <v>124</v>
      </c>
      <c r="H9" s="18">
        <v>0.02</v>
      </c>
      <c r="I9" s="32" t="s">
        <v>125</v>
      </c>
      <c r="J9" s="18">
        <v>2.5000000000000001E-2</v>
      </c>
      <c r="K9" s="32" t="s">
        <v>126</v>
      </c>
      <c r="L9" s="18">
        <v>2.75E-2</v>
      </c>
      <c r="M9" s="29" t="s">
        <v>130</v>
      </c>
      <c r="N9" s="30">
        <v>24</v>
      </c>
      <c r="O9" s="29" t="s">
        <v>132</v>
      </c>
      <c r="P9" s="28" t="s">
        <v>127</v>
      </c>
    </row>
    <row r="10" spans="1:16" ht="40.15" customHeight="1" x14ac:dyDescent="0.2">
      <c r="A10" s="33" t="s">
        <v>142</v>
      </c>
      <c r="B10" s="33" t="s">
        <v>118</v>
      </c>
      <c r="C10" s="2" t="s">
        <v>86</v>
      </c>
      <c r="D10" s="17" t="s">
        <v>26</v>
      </c>
      <c r="E10" s="34"/>
      <c r="F10" s="31">
        <v>0</v>
      </c>
      <c r="G10" s="32" t="s">
        <v>124</v>
      </c>
      <c r="H10" s="18">
        <v>0.02</v>
      </c>
      <c r="I10" s="32" t="s">
        <v>125</v>
      </c>
      <c r="J10" s="18">
        <v>2.5000000000000001E-2</v>
      </c>
      <c r="K10" s="32" t="s">
        <v>126</v>
      </c>
      <c r="L10" s="18">
        <v>2.75E-2</v>
      </c>
      <c r="M10" s="29" t="s">
        <v>130</v>
      </c>
      <c r="N10" s="30">
        <v>24</v>
      </c>
      <c r="O10" s="29" t="s">
        <v>132</v>
      </c>
      <c r="P10" s="28" t="s">
        <v>127</v>
      </c>
    </row>
    <row r="11" spans="1:16" ht="40.15" customHeight="1" x14ac:dyDescent="0.2">
      <c r="A11" s="33" t="s">
        <v>142</v>
      </c>
      <c r="B11" s="33" t="s">
        <v>118</v>
      </c>
      <c r="C11" s="2" t="s">
        <v>123</v>
      </c>
      <c r="D11" s="17" t="s">
        <v>26</v>
      </c>
      <c r="E11" s="34"/>
      <c r="F11" s="31">
        <v>0</v>
      </c>
      <c r="G11" s="32" t="s">
        <v>124</v>
      </c>
      <c r="H11" s="18">
        <v>0.02</v>
      </c>
      <c r="I11" s="32" t="s">
        <v>125</v>
      </c>
      <c r="J11" s="18">
        <v>2.5000000000000001E-2</v>
      </c>
      <c r="K11" s="32" t="s">
        <v>126</v>
      </c>
      <c r="L11" s="18">
        <v>2.75E-2</v>
      </c>
      <c r="M11" s="29" t="s">
        <v>130</v>
      </c>
      <c r="N11" s="30">
        <v>24</v>
      </c>
      <c r="O11" s="29" t="s">
        <v>132</v>
      </c>
      <c r="P11" s="28" t="s">
        <v>127</v>
      </c>
    </row>
    <row r="12" spans="1:16" ht="45" customHeight="1" x14ac:dyDescent="0.2">
      <c r="A12" s="35" t="s">
        <v>142</v>
      </c>
      <c r="B12" s="35" t="s">
        <v>133</v>
      </c>
      <c r="C12" s="37" t="s">
        <v>84</v>
      </c>
      <c r="D12" s="37" t="s">
        <v>29</v>
      </c>
      <c r="E12" s="34"/>
      <c r="F12" s="19">
        <v>0.02</v>
      </c>
      <c r="G12" s="32">
        <v>100</v>
      </c>
      <c r="H12" s="39" t="s">
        <v>103</v>
      </c>
      <c r="I12" s="32"/>
      <c r="J12" s="18"/>
      <c r="K12" s="32"/>
      <c r="L12" s="18"/>
      <c r="M12" s="29" t="s">
        <v>143</v>
      </c>
      <c r="N12" s="30">
        <v>24</v>
      </c>
      <c r="O12" s="29" t="s">
        <v>1020</v>
      </c>
      <c r="P12" s="38" t="s">
        <v>140</v>
      </c>
    </row>
    <row r="13" spans="1:16" ht="45" customHeight="1" x14ac:dyDescent="0.2">
      <c r="A13" s="35" t="s">
        <v>142</v>
      </c>
      <c r="B13" s="35" t="s">
        <v>133</v>
      </c>
      <c r="C13" s="37" t="s">
        <v>84</v>
      </c>
      <c r="D13" s="37" t="s">
        <v>28</v>
      </c>
      <c r="E13" s="34"/>
      <c r="F13" s="19">
        <v>0.02</v>
      </c>
      <c r="G13" s="32">
        <v>100</v>
      </c>
      <c r="H13" s="39" t="s">
        <v>103</v>
      </c>
      <c r="I13" s="32"/>
      <c r="J13" s="18"/>
      <c r="K13" s="32"/>
      <c r="L13" s="18"/>
      <c r="M13" s="29" t="s">
        <v>143</v>
      </c>
      <c r="N13" s="30">
        <v>24</v>
      </c>
      <c r="O13" s="29" t="s">
        <v>1020</v>
      </c>
      <c r="P13" s="51" t="s">
        <v>140</v>
      </c>
    </row>
    <row r="14" spans="1:16" ht="45" customHeight="1" x14ac:dyDescent="0.2">
      <c r="A14" s="35" t="s">
        <v>142</v>
      </c>
      <c r="B14" s="35" t="s">
        <v>133</v>
      </c>
      <c r="C14" s="37" t="s">
        <v>84</v>
      </c>
      <c r="D14" s="37" t="s">
        <v>135</v>
      </c>
      <c r="E14" s="34"/>
      <c r="F14" s="19">
        <v>0.02</v>
      </c>
      <c r="G14" s="32">
        <v>100</v>
      </c>
      <c r="H14" s="39" t="s">
        <v>103</v>
      </c>
      <c r="I14" s="32"/>
      <c r="J14" s="18"/>
      <c r="K14" s="32"/>
      <c r="L14" s="18"/>
      <c r="M14" s="29" t="s">
        <v>143</v>
      </c>
      <c r="N14" s="30">
        <v>24</v>
      </c>
      <c r="O14" s="29" t="s">
        <v>1020</v>
      </c>
      <c r="P14" s="51" t="s">
        <v>140</v>
      </c>
    </row>
    <row r="15" spans="1:16" ht="45" customHeight="1" x14ac:dyDescent="0.2">
      <c r="A15" s="35" t="s">
        <v>142</v>
      </c>
      <c r="B15" s="35" t="s">
        <v>133</v>
      </c>
      <c r="C15" s="37" t="s">
        <v>136</v>
      </c>
      <c r="D15" s="37" t="s">
        <v>29</v>
      </c>
      <c r="E15" s="34"/>
      <c r="F15" s="19">
        <v>0.04</v>
      </c>
      <c r="G15" s="32">
        <v>100</v>
      </c>
      <c r="H15" s="39" t="s">
        <v>103</v>
      </c>
      <c r="I15" s="32"/>
      <c r="J15" s="18"/>
      <c r="K15" s="32"/>
      <c r="L15" s="18"/>
      <c r="M15" s="29" t="s">
        <v>143</v>
      </c>
      <c r="N15" s="30">
        <v>24</v>
      </c>
      <c r="O15" s="29" t="s">
        <v>1020</v>
      </c>
      <c r="P15" s="51" t="s">
        <v>140</v>
      </c>
    </row>
    <row r="16" spans="1:16" ht="45" customHeight="1" x14ac:dyDescent="0.2">
      <c r="A16" s="35" t="s">
        <v>142</v>
      </c>
      <c r="B16" s="35" t="s">
        <v>133</v>
      </c>
      <c r="C16" s="37" t="s">
        <v>137</v>
      </c>
      <c r="D16" s="37" t="s">
        <v>138</v>
      </c>
      <c r="E16" s="34"/>
      <c r="F16" s="19">
        <v>0.04</v>
      </c>
      <c r="G16" s="32">
        <v>100</v>
      </c>
      <c r="H16" s="39" t="s">
        <v>103</v>
      </c>
      <c r="I16" s="32"/>
      <c r="J16" s="18"/>
      <c r="K16" s="32"/>
      <c r="L16" s="18"/>
      <c r="M16" s="29" t="s">
        <v>143</v>
      </c>
      <c r="N16" s="30">
        <v>24</v>
      </c>
      <c r="O16" s="29" t="s">
        <v>1020</v>
      </c>
      <c r="P16" s="51" t="s">
        <v>140</v>
      </c>
    </row>
    <row r="17" spans="1:16" ht="45" customHeight="1" x14ac:dyDescent="0.2">
      <c r="A17" s="35" t="s">
        <v>142</v>
      </c>
      <c r="B17" s="35" t="s">
        <v>133</v>
      </c>
      <c r="C17" s="37" t="s">
        <v>25</v>
      </c>
      <c r="D17" s="37" t="s">
        <v>29</v>
      </c>
      <c r="E17" s="34"/>
      <c r="F17" s="19">
        <v>0.04</v>
      </c>
      <c r="G17" s="32">
        <v>100</v>
      </c>
      <c r="H17" s="39" t="s">
        <v>103</v>
      </c>
      <c r="I17" s="32"/>
      <c r="J17" s="18"/>
      <c r="K17" s="32"/>
      <c r="L17" s="18"/>
      <c r="M17" s="29" t="s">
        <v>143</v>
      </c>
      <c r="N17" s="30">
        <v>24</v>
      </c>
      <c r="O17" s="29" t="s">
        <v>1020</v>
      </c>
      <c r="P17" s="51" t="s">
        <v>140</v>
      </c>
    </row>
    <row r="18" spans="1:16" ht="45" customHeight="1" x14ac:dyDescent="0.2">
      <c r="A18" s="35" t="s">
        <v>142</v>
      </c>
      <c r="B18" s="35" t="s">
        <v>133</v>
      </c>
      <c r="C18" s="37" t="s">
        <v>123</v>
      </c>
      <c r="D18" s="37" t="s">
        <v>138</v>
      </c>
      <c r="E18" s="34"/>
      <c r="F18" s="19">
        <v>0.04</v>
      </c>
      <c r="G18" s="32">
        <v>100</v>
      </c>
      <c r="H18" s="39" t="s">
        <v>103</v>
      </c>
      <c r="I18" s="32"/>
      <c r="J18" s="18"/>
      <c r="K18" s="32"/>
      <c r="L18" s="18"/>
      <c r="M18" s="29" t="s">
        <v>143</v>
      </c>
      <c r="N18" s="30">
        <v>24</v>
      </c>
      <c r="O18" s="29" t="s">
        <v>1020</v>
      </c>
      <c r="P18" s="51" t="s">
        <v>140</v>
      </c>
    </row>
    <row r="19" spans="1:16" ht="45" customHeight="1" x14ac:dyDescent="0.2">
      <c r="A19" s="35" t="s">
        <v>142</v>
      </c>
      <c r="B19" s="35" t="s">
        <v>133</v>
      </c>
      <c r="C19" s="37" t="s">
        <v>23</v>
      </c>
      <c r="D19" s="37" t="s">
        <v>4</v>
      </c>
      <c r="E19" s="34"/>
      <c r="F19" s="19">
        <v>0.04</v>
      </c>
      <c r="G19" s="32">
        <v>100</v>
      </c>
      <c r="H19" s="39" t="s">
        <v>103</v>
      </c>
      <c r="I19" s="32"/>
      <c r="J19" s="18"/>
      <c r="K19" s="32"/>
      <c r="L19" s="18"/>
      <c r="M19" s="29" t="s">
        <v>143</v>
      </c>
      <c r="N19" s="30">
        <v>24</v>
      </c>
      <c r="O19" s="29" t="s">
        <v>1020</v>
      </c>
      <c r="P19" s="51" t="s">
        <v>140</v>
      </c>
    </row>
    <row r="20" spans="1:16" ht="45" customHeight="1" x14ac:dyDescent="0.2">
      <c r="A20" s="35" t="s">
        <v>142</v>
      </c>
      <c r="B20" s="35" t="s">
        <v>133</v>
      </c>
      <c r="C20" s="37" t="s">
        <v>122</v>
      </c>
      <c r="D20" s="37" t="s">
        <v>138</v>
      </c>
      <c r="E20" s="34"/>
      <c r="F20" s="19">
        <v>0.04</v>
      </c>
      <c r="G20" s="32">
        <v>100</v>
      </c>
      <c r="H20" s="39" t="s">
        <v>103</v>
      </c>
      <c r="I20" s="32"/>
      <c r="J20" s="18"/>
      <c r="K20" s="32"/>
      <c r="L20" s="18"/>
      <c r="M20" s="29" t="s">
        <v>143</v>
      </c>
      <c r="N20" s="30">
        <v>24</v>
      </c>
      <c r="O20" s="29" t="s">
        <v>1020</v>
      </c>
      <c r="P20" s="51" t="s">
        <v>140</v>
      </c>
    </row>
    <row r="21" spans="1:16" ht="45" customHeight="1" x14ac:dyDescent="0.2">
      <c r="A21" s="35" t="s">
        <v>142</v>
      </c>
      <c r="B21" s="35" t="s">
        <v>133</v>
      </c>
      <c r="C21" s="37" t="s">
        <v>86</v>
      </c>
      <c r="D21" s="37" t="s">
        <v>29</v>
      </c>
      <c r="E21" s="34"/>
      <c r="F21" s="19">
        <v>0.04</v>
      </c>
      <c r="G21" s="32">
        <v>100</v>
      </c>
      <c r="H21" s="39" t="s">
        <v>103</v>
      </c>
      <c r="I21" s="32"/>
      <c r="J21" s="18"/>
      <c r="K21" s="32"/>
      <c r="L21" s="18"/>
      <c r="M21" s="29" t="s">
        <v>143</v>
      </c>
      <c r="N21" s="30">
        <v>24</v>
      </c>
      <c r="O21" s="29" t="s">
        <v>1020</v>
      </c>
      <c r="P21" s="51" t="s">
        <v>140</v>
      </c>
    </row>
    <row r="22" spans="1:16" ht="45" customHeight="1" x14ac:dyDescent="0.2">
      <c r="A22" s="35" t="s">
        <v>142</v>
      </c>
      <c r="B22" s="35" t="s">
        <v>133</v>
      </c>
      <c r="C22" s="37" t="s">
        <v>92</v>
      </c>
      <c r="D22" s="37" t="s">
        <v>5</v>
      </c>
      <c r="E22" s="34"/>
      <c r="F22" s="19">
        <v>0.04</v>
      </c>
      <c r="G22" s="32">
        <v>100</v>
      </c>
      <c r="H22" s="39" t="s">
        <v>103</v>
      </c>
      <c r="I22" s="32"/>
      <c r="J22" s="18"/>
      <c r="K22" s="32"/>
      <c r="L22" s="18"/>
      <c r="M22" s="29" t="s">
        <v>143</v>
      </c>
      <c r="N22" s="30">
        <v>24</v>
      </c>
      <c r="O22" s="29" t="s">
        <v>1020</v>
      </c>
      <c r="P22" s="51" t="s">
        <v>140</v>
      </c>
    </row>
    <row r="23" spans="1:16" ht="45" customHeight="1" x14ac:dyDescent="0.2">
      <c r="A23" s="35" t="s">
        <v>142</v>
      </c>
      <c r="B23" s="35" t="s">
        <v>133</v>
      </c>
      <c r="C23" s="37" t="s">
        <v>139</v>
      </c>
      <c r="D23" s="37" t="s">
        <v>5</v>
      </c>
      <c r="E23" s="34"/>
      <c r="F23" s="19">
        <v>0.04</v>
      </c>
      <c r="G23" s="32">
        <v>100</v>
      </c>
      <c r="H23" s="39" t="s">
        <v>103</v>
      </c>
      <c r="I23" s="32"/>
      <c r="J23" s="18"/>
      <c r="K23" s="32"/>
      <c r="L23" s="18"/>
      <c r="M23" s="29" t="s">
        <v>143</v>
      </c>
      <c r="N23" s="30">
        <v>24</v>
      </c>
      <c r="O23" s="29" t="s">
        <v>1020</v>
      </c>
      <c r="P23" s="51" t="s">
        <v>140</v>
      </c>
    </row>
    <row r="24" spans="1:16" ht="45" customHeight="1" x14ac:dyDescent="0.2">
      <c r="A24" s="35" t="s">
        <v>142</v>
      </c>
      <c r="B24" s="35" t="s">
        <v>133</v>
      </c>
      <c r="C24" s="37" t="s">
        <v>87</v>
      </c>
      <c r="D24" s="37" t="s">
        <v>29</v>
      </c>
      <c r="E24" s="34"/>
      <c r="F24" s="19">
        <v>0.04</v>
      </c>
      <c r="G24" s="32">
        <v>100</v>
      </c>
      <c r="H24" s="39" t="s">
        <v>103</v>
      </c>
      <c r="I24" s="32"/>
      <c r="J24" s="18"/>
      <c r="K24" s="32"/>
      <c r="L24" s="18"/>
      <c r="M24" s="29" t="s">
        <v>143</v>
      </c>
      <c r="N24" s="30">
        <v>24</v>
      </c>
      <c r="O24" s="29" t="s">
        <v>1020</v>
      </c>
      <c r="P24" s="51" t="s">
        <v>140</v>
      </c>
    </row>
    <row r="25" spans="1:16" ht="45" customHeight="1" x14ac:dyDescent="0.2">
      <c r="A25" s="35" t="s">
        <v>142</v>
      </c>
      <c r="B25" s="35" t="s">
        <v>133</v>
      </c>
      <c r="C25" s="37" t="s">
        <v>87</v>
      </c>
      <c r="D25" s="37" t="s">
        <v>28</v>
      </c>
      <c r="E25" s="34"/>
      <c r="F25" s="19">
        <v>0.04</v>
      </c>
      <c r="G25" s="32">
        <v>100</v>
      </c>
      <c r="H25" s="39" t="s">
        <v>103</v>
      </c>
      <c r="I25" s="32"/>
      <c r="J25" s="18"/>
      <c r="K25" s="32"/>
      <c r="L25" s="18"/>
      <c r="M25" s="29" t="s">
        <v>143</v>
      </c>
      <c r="N25" s="30">
        <v>24</v>
      </c>
      <c r="O25" s="29" t="s">
        <v>1020</v>
      </c>
      <c r="P25" s="51" t="s">
        <v>140</v>
      </c>
    </row>
    <row r="26" spans="1:16" ht="45" customHeight="1" x14ac:dyDescent="0.2">
      <c r="A26" s="35" t="s">
        <v>142</v>
      </c>
      <c r="B26" s="35" t="s">
        <v>133</v>
      </c>
      <c r="C26" s="37" t="s">
        <v>87</v>
      </c>
      <c r="D26" s="37" t="s">
        <v>135</v>
      </c>
      <c r="E26" s="34"/>
      <c r="F26" s="19">
        <v>0.04</v>
      </c>
      <c r="G26" s="32">
        <v>100</v>
      </c>
      <c r="H26" s="39" t="s">
        <v>103</v>
      </c>
      <c r="I26" s="32"/>
      <c r="J26" s="18"/>
      <c r="K26" s="32"/>
      <c r="L26" s="18"/>
      <c r="M26" s="29" t="s">
        <v>143</v>
      </c>
      <c r="N26" s="30">
        <v>24</v>
      </c>
      <c r="O26" s="29" t="s">
        <v>1020</v>
      </c>
      <c r="P26" s="51" t="s">
        <v>140</v>
      </c>
    </row>
    <row r="27" spans="1:16" ht="45" customHeight="1" x14ac:dyDescent="0.2">
      <c r="A27" s="35" t="s">
        <v>142</v>
      </c>
      <c r="B27" s="35" t="s">
        <v>133</v>
      </c>
      <c r="C27" s="37" t="s">
        <v>133</v>
      </c>
      <c r="D27" s="37" t="s">
        <v>29</v>
      </c>
      <c r="E27" s="34"/>
      <c r="F27" s="19">
        <v>0.05</v>
      </c>
      <c r="G27" s="32">
        <v>100</v>
      </c>
      <c r="H27" s="39" t="s">
        <v>103</v>
      </c>
      <c r="I27" s="32"/>
      <c r="J27" s="18"/>
      <c r="K27" s="32"/>
      <c r="L27" s="18"/>
      <c r="M27" s="29" t="s">
        <v>143</v>
      </c>
      <c r="N27" s="30">
        <v>24</v>
      </c>
      <c r="O27" s="29" t="s">
        <v>1020</v>
      </c>
      <c r="P27" s="51" t="s">
        <v>140</v>
      </c>
    </row>
    <row r="28" spans="1:16" ht="45" customHeight="1" x14ac:dyDescent="0.2">
      <c r="A28" s="35" t="s">
        <v>142</v>
      </c>
      <c r="B28" s="35" t="s">
        <v>133</v>
      </c>
      <c r="C28" s="37" t="s">
        <v>133</v>
      </c>
      <c r="D28" s="37" t="s">
        <v>138</v>
      </c>
      <c r="E28" s="34"/>
      <c r="F28" s="19">
        <v>0.05</v>
      </c>
      <c r="G28" s="32">
        <v>100</v>
      </c>
      <c r="H28" s="39" t="s">
        <v>103</v>
      </c>
      <c r="I28" s="32"/>
      <c r="J28" s="18"/>
      <c r="K28" s="32"/>
      <c r="L28" s="18"/>
      <c r="M28" s="29" t="s">
        <v>143</v>
      </c>
      <c r="N28" s="30">
        <v>24</v>
      </c>
      <c r="O28" s="29" t="s">
        <v>1020</v>
      </c>
      <c r="P28" s="51" t="s">
        <v>140</v>
      </c>
    </row>
    <row r="29" spans="1:16" ht="45" customHeight="1" x14ac:dyDescent="0.2">
      <c r="A29" s="35" t="s">
        <v>142</v>
      </c>
      <c r="B29" s="35" t="s">
        <v>133</v>
      </c>
      <c r="C29" s="37" t="s">
        <v>133</v>
      </c>
      <c r="D29" s="37" t="s">
        <v>5</v>
      </c>
      <c r="E29" s="34"/>
      <c r="F29" s="19">
        <v>0.04</v>
      </c>
      <c r="G29" s="32">
        <v>100</v>
      </c>
      <c r="H29" s="39" t="s">
        <v>103</v>
      </c>
      <c r="I29" s="32"/>
      <c r="J29" s="18"/>
      <c r="K29" s="32"/>
      <c r="L29" s="18"/>
      <c r="M29" s="29" t="s">
        <v>143</v>
      </c>
      <c r="N29" s="30">
        <v>24</v>
      </c>
      <c r="O29" s="29" t="s">
        <v>1020</v>
      </c>
      <c r="P29" s="51" t="s">
        <v>140</v>
      </c>
    </row>
    <row r="30" spans="1:16" ht="45" customHeight="1" x14ac:dyDescent="0.2">
      <c r="A30" s="35" t="s">
        <v>142</v>
      </c>
      <c r="B30" s="35" t="s">
        <v>133</v>
      </c>
      <c r="C30" s="62" t="s">
        <v>451</v>
      </c>
      <c r="D30" s="62" t="s">
        <v>446</v>
      </c>
      <c r="E30" s="34"/>
      <c r="F30" s="19">
        <v>0.05</v>
      </c>
      <c r="G30" s="32">
        <v>50</v>
      </c>
      <c r="H30" s="39" t="s">
        <v>103</v>
      </c>
      <c r="I30" s="32"/>
      <c r="J30" s="18"/>
      <c r="K30" s="32"/>
      <c r="L30" s="18"/>
      <c r="M30" s="29"/>
      <c r="N30" s="30"/>
      <c r="O30" s="29"/>
      <c r="P30" s="104" t="s">
        <v>454</v>
      </c>
    </row>
    <row r="31" spans="1:16" ht="45" customHeight="1" x14ac:dyDescent="0.2">
      <c r="A31" s="35" t="s">
        <v>142</v>
      </c>
      <c r="B31" s="35" t="s">
        <v>133</v>
      </c>
      <c r="C31" s="62" t="s">
        <v>447</v>
      </c>
      <c r="D31" s="62" t="s">
        <v>446</v>
      </c>
      <c r="E31" s="34"/>
      <c r="F31" s="19">
        <v>0.05</v>
      </c>
      <c r="G31" s="32">
        <v>50</v>
      </c>
      <c r="H31" s="39" t="s">
        <v>103</v>
      </c>
      <c r="I31" s="32"/>
      <c r="J31" s="18"/>
      <c r="K31" s="32"/>
      <c r="L31" s="18"/>
      <c r="M31" s="29"/>
      <c r="N31" s="30"/>
      <c r="O31" s="29"/>
      <c r="P31" s="104" t="s">
        <v>454</v>
      </c>
    </row>
    <row r="32" spans="1:16" ht="45" customHeight="1" x14ac:dyDescent="0.2">
      <c r="A32" s="35" t="s">
        <v>142</v>
      </c>
      <c r="B32" s="35" t="s">
        <v>133</v>
      </c>
      <c r="C32" s="62" t="s">
        <v>449</v>
      </c>
      <c r="D32" s="62" t="s">
        <v>448</v>
      </c>
      <c r="E32" s="34"/>
      <c r="F32" s="19">
        <v>0.02</v>
      </c>
      <c r="G32" s="32">
        <v>100</v>
      </c>
      <c r="H32" s="39" t="s">
        <v>103</v>
      </c>
      <c r="I32" s="32"/>
      <c r="J32" s="18"/>
      <c r="K32" s="32"/>
      <c r="L32" s="18"/>
      <c r="M32" s="29"/>
      <c r="N32" s="30"/>
      <c r="O32" s="29"/>
      <c r="P32" s="104" t="s">
        <v>454</v>
      </c>
    </row>
    <row r="33" spans="1:16" ht="45" customHeight="1" x14ac:dyDescent="0.2">
      <c r="A33" s="35" t="s">
        <v>142</v>
      </c>
      <c r="B33" s="35" t="s">
        <v>133</v>
      </c>
      <c r="C33" s="62" t="s">
        <v>452</v>
      </c>
      <c r="D33" s="62" t="s">
        <v>453</v>
      </c>
      <c r="E33" s="34"/>
      <c r="F33" s="19">
        <v>0.5</v>
      </c>
      <c r="G33" s="32">
        <v>50</v>
      </c>
      <c r="H33" s="39" t="s">
        <v>103</v>
      </c>
      <c r="I33" s="32"/>
      <c r="J33" s="18"/>
      <c r="K33" s="32"/>
      <c r="L33" s="18"/>
      <c r="M33" s="29"/>
      <c r="N33" s="30"/>
      <c r="O33" s="29"/>
      <c r="P33" s="104" t="s">
        <v>454</v>
      </c>
    </row>
    <row r="34" spans="1:16" ht="45" customHeight="1" x14ac:dyDescent="0.2">
      <c r="A34" s="35" t="s">
        <v>142</v>
      </c>
      <c r="B34" s="35" t="s">
        <v>133</v>
      </c>
      <c r="C34" s="62" t="s">
        <v>450</v>
      </c>
      <c r="D34" s="62" t="s">
        <v>448</v>
      </c>
      <c r="E34" s="34"/>
      <c r="F34" s="19">
        <v>0.26</v>
      </c>
      <c r="G34" s="32">
        <v>100</v>
      </c>
      <c r="H34" s="39" t="s">
        <v>103</v>
      </c>
      <c r="I34" s="32"/>
      <c r="J34" s="18"/>
      <c r="K34" s="32"/>
      <c r="L34" s="18"/>
      <c r="M34" s="29"/>
      <c r="N34" s="30"/>
      <c r="O34" s="29"/>
      <c r="P34" s="104" t="s">
        <v>454</v>
      </c>
    </row>
    <row r="35" spans="1:16" ht="30" customHeight="1" x14ac:dyDescent="0.2">
      <c r="A35" s="36" t="s">
        <v>144</v>
      </c>
      <c r="B35" s="36" t="s">
        <v>134</v>
      </c>
      <c r="C35" s="17" t="s">
        <v>148</v>
      </c>
      <c r="D35" s="17" t="s">
        <v>26</v>
      </c>
      <c r="E35" s="34"/>
      <c r="F35" s="19">
        <v>0.05</v>
      </c>
      <c r="G35" s="32" t="s">
        <v>160</v>
      </c>
      <c r="H35" s="39" t="s">
        <v>103</v>
      </c>
      <c r="I35" s="32"/>
      <c r="J35" s="18"/>
      <c r="K35" s="32"/>
      <c r="L35" s="18"/>
      <c r="M35" s="50" t="s">
        <v>162</v>
      </c>
      <c r="N35" s="30">
        <v>24</v>
      </c>
      <c r="O35" s="49" t="s">
        <v>161</v>
      </c>
      <c r="P35" s="52" t="s">
        <v>163</v>
      </c>
    </row>
    <row r="36" spans="1:16" ht="30" customHeight="1" x14ac:dyDescent="0.2">
      <c r="A36" s="36" t="s">
        <v>144</v>
      </c>
      <c r="B36" s="36" t="s">
        <v>134</v>
      </c>
      <c r="C36" s="17" t="s">
        <v>149</v>
      </c>
      <c r="D36" s="17" t="s">
        <v>26</v>
      </c>
      <c r="E36" s="34"/>
      <c r="F36" s="19">
        <v>0.05</v>
      </c>
      <c r="G36" s="32" t="s">
        <v>160</v>
      </c>
      <c r="H36" s="39" t="s">
        <v>103</v>
      </c>
      <c r="I36" s="32"/>
      <c r="J36" s="18"/>
      <c r="K36" s="32"/>
      <c r="L36" s="18"/>
      <c r="M36" s="50" t="s">
        <v>162</v>
      </c>
      <c r="N36" s="30">
        <v>24</v>
      </c>
      <c r="O36" s="49" t="s">
        <v>161</v>
      </c>
      <c r="P36" s="52" t="s">
        <v>163</v>
      </c>
    </row>
    <row r="37" spans="1:16" ht="30" customHeight="1" x14ac:dyDescent="0.2">
      <c r="A37" s="36" t="s">
        <v>144</v>
      </c>
      <c r="B37" s="36" t="s">
        <v>134</v>
      </c>
      <c r="C37" s="17" t="s">
        <v>150</v>
      </c>
      <c r="D37" s="17" t="s">
        <v>26</v>
      </c>
      <c r="E37" s="34"/>
      <c r="F37" s="19">
        <v>0.05</v>
      </c>
      <c r="G37" s="32" t="s">
        <v>160</v>
      </c>
      <c r="H37" s="39" t="s">
        <v>103</v>
      </c>
      <c r="I37" s="32"/>
      <c r="J37" s="18"/>
      <c r="K37" s="32"/>
      <c r="L37" s="18"/>
      <c r="M37" s="50" t="s">
        <v>162</v>
      </c>
      <c r="N37" s="30">
        <v>24</v>
      </c>
      <c r="O37" s="49" t="s">
        <v>161</v>
      </c>
      <c r="P37" s="52" t="s">
        <v>163</v>
      </c>
    </row>
    <row r="38" spans="1:16" ht="30" customHeight="1" x14ac:dyDescent="0.2">
      <c r="A38" s="36" t="s">
        <v>144</v>
      </c>
      <c r="B38" s="36" t="s">
        <v>134</v>
      </c>
      <c r="C38" s="17" t="s">
        <v>151</v>
      </c>
      <c r="D38" s="17" t="s">
        <v>26</v>
      </c>
      <c r="E38" s="34"/>
      <c r="F38" s="19">
        <v>0.05</v>
      </c>
      <c r="G38" s="32" t="s">
        <v>160</v>
      </c>
      <c r="H38" s="39" t="s">
        <v>103</v>
      </c>
      <c r="I38" s="32"/>
      <c r="J38" s="18"/>
      <c r="K38" s="32"/>
      <c r="L38" s="18"/>
      <c r="M38" s="50" t="s">
        <v>162</v>
      </c>
      <c r="N38" s="30">
        <v>24</v>
      </c>
      <c r="O38" s="49" t="s">
        <v>161</v>
      </c>
      <c r="P38" s="52" t="s">
        <v>163</v>
      </c>
    </row>
    <row r="39" spans="1:16" ht="30" customHeight="1" x14ac:dyDescent="0.2">
      <c r="A39" s="36" t="s">
        <v>144</v>
      </c>
      <c r="B39" s="36" t="s">
        <v>134</v>
      </c>
      <c r="C39" s="17" t="s">
        <v>152</v>
      </c>
      <c r="D39" s="17" t="s">
        <v>26</v>
      </c>
      <c r="E39" s="34"/>
      <c r="F39" s="19">
        <v>0.05</v>
      </c>
      <c r="G39" s="32" t="s">
        <v>160</v>
      </c>
      <c r="H39" s="39" t="s">
        <v>103</v>
      </c>
      <c r="I39" s="32"/>
      <c r="J39" s="18"/>
      <c r="K39" s="32"/>
      <c r="L39" s="18"/>
      <c r="M39" s="50" t="s">
        <v>162</v>
      </c>
      <c r="N39" s="30">
        <v>24</v>
      </c>
      <c r="O39" s="49" t="s">
        <v>161</v>
      </c>
      <c r="P39" s="52" t="s">
        <v>163</v>
      </c>
    </row>
    <row r="40" spans="1:16" ht="30" customHeight="1" x14ac:dyDescent="0.2">
      <c r="A40" s="36" t="s">
        <v>144</v>
      </c>
      <c r="B40" s="36" t="s">
        <v>134</v>
      </c>
      <c r="C40" s="17" t="s">
        <v>153</v>
      </c>
      <c r="D40" s="17" t="s">
        <v>26</v>
      </c>
      <c r="E40" s="34"/>
      <c r="F40" s="19">
        <v>0.05</v>
      </c>
      <c r="G40" s="32" t="s">
        <v>160</v>
      </c>
      <c r="H40" s="39" t="s">
        <v>103</v>
      </c>
      <c r="I40" s="32"/>
      <c r="J40" s="18"/>
      <c r="K40" s="32"/>
      <c r="L40" s="18"/>
      <c r="M40" s="50" t="s">
        <v>162</v>
      </c>
      <c r="N40" s="30">
        <v>24</v>
      </c>
      <c r="O40" s="49" t="s">
        <v>161</v>
      </c>
      <c r="P40" s="52" t="s">
        <v>163</v>
      </c>
    </row>
    <row r="41" spans="1:16" ht="30" customHeight="1" x14ac:dyDescent="0.2">
      <c r="A41" s="36" t="s">
        <v>144</v>
      </c>
      <c r="B41" s="36" t="s">
        <v>134</v>
      </c>
      <c r="C41" s="17" t="s">
        <v>154</v>
      </c>
      <c r="D41" s="17" t="s">
        <v>26</v>
      </c>
      <c r="E41" s="34"/>
      <c r="F41" s="19">
        <v>0.05</v>
      </c>
      <c r="G41" s="32" t="s">
        <v>160</v>
      </c>
      <c r="H41" s="39" t="s">
        <v>103</v>
      </c>
      <c r="I41" s="32"/>
      <c r="J41" s="18"/>
      <c r="K41" s="32"/>
      <c r="L41" s="18"/>
      <c r="M41" s="50" t="s">
        <v>162</v>
      </c>
      <c r="N41" s="30">
        <v>24</v>
      </c>
      <c r="O41" s="49" t="s">
        <v>161</v>
      </c>
      <c r="P41" s="52" t="s">
        <v>163</v>
      </c>
    </row>
    <row r="42" spans="1:16" ht="30" customHeight="1" x14ac:dyDescent="0.2">
      <c r="A42" s="36" t="s">
        <v>144</v>
      </c>
      <c r="B42" s="36" t="s">
        <v>134</v>
      </c>
      <c r="C42" s="17" t="s">
        <v>155</v>
      </c>
      <c r="D42" s="17" t="s">
        <v>26</v>
      </c>
      <c r="E42" s="34"/>
      <c r="F42" s="19">
        <v>0.05</v>
      </c>
      <c r="G42" s="32" t="s">
        <v>160</v>
      </c>
      <c r="H42" s="39" t="s">
        <v>103</v>
      </c>
      <c r="I42" s="32"/>
      <c r="J42" s="18"/>
      <c r="K42" s="32"/>
      <c r="L42" s="18"/>
      <c r="M42" s="50" t="s">
        <v>162</v>
      </c>
      <c r="N42" s="30">
        <v>24</v>
      </c>
      <c r="O42" s="49" t="s">
        <v>161</v>
      </c>
      <c r="P42" s="52" t="s">
        <v>163</v>
      </c>
    </row>
    <row r="43" spans="1:16" ht="30" customHeight="1" x14ac:dyDescent="0.2">
      <c r="A43" s="36" t="s">
        <v>144</v>
      </c>
      <c r="B43" s="36" t="s">
        <v>134</v>
      </c>
      <c r="C43" s="17" t="s">
        <v>145</v>
      </c>
      <c r="D43" s="17" t="s">
        <v>26</v>
      </c>
      <c r="E43" s="34"/>
      <c r="F43" s="19">
        <v>0.05</v>
      </c>
      <c r="G43" s="32" t="s">
        <v>160</v>
      </c>
      <c r="H43" s="39" t="s">
        <v>103</v>
      </c>
      <c r="I43" s="32"/>
      <c r="J43" s="18"/>
      <c r="K43" s="32"/>
      <c r="L43" s="18"/>
      <c r="M43" s="50" t="s">
        <v>162</v>
      </c>
      <c r="N43" s="30">
        <v>24</v>
      </c>
      <c r="O43" s="49" t="s">
        <v>161</v>
      </c>
      <c r="P43" s="52" t="s">
        <v>163</v>
      </c>
    </row>
    <row r="44" spans="1:16" ht="30" customHeight="1" x14ac:dyDescent="0.2">
      <c r="A44" s="36" t="s">
        <v>144</v>
      </c>
      <c r="B44" s="36" t="s">
        <v>134</v>
      </c>
      <c r="C44" s="17" t="s">
        <v>156</v>
      </c>
      <c r="D44" s="17" t="s">
        <v>26</v>
      </c>
      <c r="E44" s="34"/>
      <c r="F44" s="19">
        <v>0.05</v>
      </c>
      <c r="G44" s="32" t="s">
        <v>160</v>
      </c>
      <c r="H44" s="39" t="s">
        <v>103</v>
      </c>
      <c r="I44" s="32"/>
      <c r="J44" s="18"/>
      <c r="K44" s="32"/>
      <c r="L44" s="18"/>
      <c r="M44" s="50" t="s">
        <v>162</v>
      </c>
      <c r="N44" s="30">
        <v>24</v>
      </c>
      <c r="O44" s="49" t="s">
        <v>161</v>
      </c>
      <c r="P44" s="52" t="s">
        <v>163</v>
      </c>
    </row>
    <row r="45" spans="1:16" ht="30" customHeight="1" x14ac:dyDescent="0.2">
      <c r="A45" s="36" t="s">
        <v>144</v>
      </c>
      <c r="B45" s="36" t="s">
        <v>134</v>
      </c>
      <c r="C45" s="17" t="s">
        <v>134</v>
      </c>
      <c r="D45" s="17" t="s">
        <v>26</v>
      </c>
      <c r="E45" s="34"/>
      <c r="F45" s="19">
        <v>0.05</v>
      </c>
      <c r="G45" s="32" t="s">
        <v>160</v>
      </c>
      <c r="H45" s="39" t="s">
        <v>103</v>
      </c>
      <c r="I45" s="32"/>
      <c r="J45" s="18"/>
      <c r="K45" s="32"/>
      <c r="L45" s="18"/>
      <c r="M45" s="50" t="s">
        <v>162</v>
      </c>
      <c r="N45" s="30">
        <v>24</v>
      </c>
      <c r="O45" s="49" t="s">
        <v>161</v>
      </c>
      <c r="P45" s="52" t="s">
        <v>163</v>
      </c>
    </row>
    <row r="46" spans="1:16" ht="30" customHeight="1" x14ac:dyDescent="0.2">
      <c r="A46" s="36" t="s">
        <v>144</v>
      </c>
      <c r="B46" s="36" t="s">
        <v>134</v>
      </c>
      <c r="C46" s="17" t="s">
        <v>157</v>
      </c>
      <c r="D46" s="17" t="s">
        <v>26</v>
      </c>
      <c r="E46" s="34"/>
      <c r="F46" s="19">
        <v>0.05</v>
      </c>
      <c r="G46" s="32" t="s">
        <v>160</v>
      </c>
      <c r="H46" s="39" t="s">
        <v>103</v>
      </c>
      <c r="I46" s="32"/>
      <c r="J46" s="18"/>
      <c r="K46" s="32"/>
      <c r="L46" s="18"/>
      <c r="M46" s="50" t="s">
        <v>162</v>
      </c>
      <c r="N46" s="30">
        <v>24</v>
      </c>
      <c r="O46" s="49" t="s">
        <v>161</v>
      </c>
      <c r="P46" s="52" t="s">
        <v>163</v>
      </c>
    </row>
    <row r="47" spans="1:16" ht="37.5" customHeight="1" x14ac:dyDescent="0.2">
      <c r="A47" s="36" t="s">
        <v>144</v>
      </c>
      <c r="B47" s="36" t="s">
        <v>134</v>
      </c>
      <c r="C47" s="62" t="s">
        <v>461</v>
      </c>
      <c r="D47" s="17" t="s">
        <v>26</v>
      </c>
      <c r="E47" s="34"/>
      <c r="F47" s="19">
        <v>0.05</v>
      </c>
      <c r="G47" s="32" t="s">
        <v>160</v>
      </c>
      <c r="H47" s="39" t="s">
        <v>103</v>
      </c>
      <c r="I47" s="32"/>
      <c r="J47" s="18"/>
      <c r="K47" s="32"/>
      <c r="L47" s="18"/>
      <c r="M47" s="50" t="s">
        <v>162</v>
      </c>
      <c r="N47" s="30">
        <v>24</v>
      </c>
      <c r="O47" s="49" t="s">
        <v>161</v>
      </c>
      <c r="P47" s="107" t="s">
        <v>464</v>
      </c>
    </row>
    <row r="48" spans="1:16" ht="30" customHeight="1" x14ac:dyDescent="0.2">
      <c r="A48" s="36" t="s">
        <v>144</v>
      </c>
      <c r="B48" s="36" t="s">
        <v>134</v>
      </c>
      <c r="C48" s="17" t="s">
        <v>158</v>
      </c>
      <c r="D48" s="17" t="s">
        <v>26</v>
      </c>
      <c r="E48" s="34"/>
      <c r="F48" s="19">
        <v>0.05</v>
      </c>
      <c r="G48" s="32" t="s">
        <v>160</v>
      </c>
      <c r="H48" s="39" t="s">
        <v>103</v>
      </c>
      <c r="I48" s="32"/>
      <c r="J48" s="18"/>
      <c r="K48" s="32"/>
      <c r="L48" s="18"/>
      <c r="M48" s="50" t="s">
        <v>162</v>
      </c>
      <c r="N48" s="30">
        <v>24</v>
      </c>
      <c r="O48" s="49" t="s">
        <v>161</v>
      </c>
      <c r="P48" s="52" t="s">
        <v>163</v>
      </c>
    </row>
    <row r="49" spans="1:16" ht="30" customHeight="1" x14ac:dyDescent="0.2">
      <c r="A49" s="36" t="s">
        <v>144</v>
      </c>
      <c r="B49" s="36" t="s">
        <v>134</v>
      </c>
      <c r="C49" s="17" t="s">
        <v>159</v>
      </c>
      <c r="D49" s="17" t="s">
        <v>26</v>
      </c>
      <c r="E49" s="34"/>
      <c r="F49" s="19">
        <v>0.05</v>
      </c>
      <c r="G49" s="32" t="s">
        <v>160</v>
      </c>
      <c r="H49" s="39" t="s">
        <v>103</v>
      </c>
      <c r="I49" s="32"/>
      <c r="J49" s="18"/>
      <c r="K49" s="32"/>
      <c r="L49" s="18"/>
      <c r="M49" s="50" t="s">
        <v>162</v>
      </c>
      <c r="N49" s="30">
        <v>24</v>
      </c>
      <c r="O49" s="49" t="s">
        <v>161</v>
      </c>
      <c r="P49" s="52" t="s">
        <v>163</v>
      </c>
    </row>
    <row r="50" spans="1:16" ht="40.15" customHeight="1" x14ac:dyDescent="0.2">
      <c r="A50" s="35" t="s">
        <v>144</v>
      </c>
      <c r="B50" s="35" t="s">
        <v>133</v>
      </c>
      <c r="C50" s="37" t="s">
        <v>145</v>
      </c>
      <c r="D50" s="37" t="s">
        <v>146</v>
      </c>
      <c r="E50" s="34"/>
      <c r="F50" s="19">
        <v>0.02</v>
      </c>
      <c r="G50" s="32">
        <v>100</v>
      </c>
      <c r="H50" s="39" t="s">
        <v>103</v>
      </c>
      <c r="I50" s="32"/>
      <c r="J50" s="18"/>
      <c r="K50" s="32"/>
      <c r="L50" s="18"/>
      <c r="M50" s="29" t="s">
        <v>143</v>
      </c>
      <c r="N50" s="30">
        <v>24</v>
      </c>
      <c r="O50" s="29" t="s">
        <v>1020</v>
      </c>
      <c r="P50" s="51" t="s">
        <v>140</v>
      </c>
    </row>
    <row r="51" spans="1:16" ht="40.15" customHeight="1" x14ac:dyDescent="0.2">
      <c r="A51" s="35" t="s">
        <v>144</v>
      </c>
      <c r="B51" s="35" t="s">
        <v>133</v>
      </c>
      <c r="C51" s="37" t="s">
        <v>147</v>
      </c>
      <c r="D51" s="37" t="s">
        <v>146</v>
      </c>
      <c r="E51" s="34"/>
      <c r="F51" s="19">
        <v>0.02</v>
      </c>
      <c r="G51" s="32">
        <v>100</v>
      </c>
      <c r="H51" s="39" t="s">
        <v>103</v>
      </c>
      <c r="I51" s="32"/>
      <c r="J51" s="18"/>
      <c r="K51" s="32"/>
      <c r="L51" s="18"/>
      <c r="M51" s="29" t="s">
        <v>143</v>
      </c>
      <c r="N51" s="30">
        <v>24</v>
      </c>
      <c r="O51" s="29" t="s">
        <v>1020</v>
      </c>
      <c r="P51" s="51" t="s">
        <v>140</v>
      </c>
    </row>
    <row r="52" spans="1:16" ht="28.5" x14ac:dyDescent="0.2">
      <c r="A52" s="35" t="s">
        <v>144</v>
      </c>
      <c r="B52" s="35" t="s">
        <v>133</v>
      </c>
      <c r="C52" s="62" t="s">
        <v>461</v>
      </c>
      <c r="D52" s="17" t="s">
        <v>26</v>
      </c>
      <c r="E52" s="34"/>
      <c r="F52" s="19">
        <v>0.02</v>
      </c>
      <c r="G52" s="114" t="s">
        <v>160</v>
      </c>
      <c r="H52" s="39" t="s">
        <v>103</v>
      </c>
      <c r="I52" s="32" t="s">
        <v>549</v>
      </c>
      <c r="J52" s="39" t="s">
        <v>103</v>
      </c>
      <c r="K52" s="32"/>
      <c r="L52" s="18"/>
      <c r="M52" s="115" t="s">
        <v>143</v>
      </c>
      <c r="N52" s="30">
        <v>24</v>
      </c>
      <c r="O52" s="49" t="s">
        <v>161</v>
      </c>
      <c r="P52" s="51" t="s">
        <v>550</v>
      </c>
    </row>
    <row r="53" spans="1:16" x14ac:dyDescent="0.2"/>
    <row r="54" spans="1:16" x14ac:dyDescent="0.2"/>
    <row r="55" spans="1:16" x14ac:dyDescent="0.2"/>
  </sheetData>
  <sheetProtection algorithmName="SHA-512" hashValue="GWtAuXsdFcr8Q69ZI0t2xNvlGu2c/SdIowLbUeX7S0cht2CTjGXEg5p6uf6d3/nuGHqZlzbo/2X00W4ay8XNdQ==" saltValue="s+pvpOrCrCocVdgi3CU52Q==" spinCount="100000" sheet="1" objects="1" scenarios="1" formatCells="0" formatColumns="0" formatRows="0" sort="0" autoFilter="0"/>
  <autoFilter ref="A3:P52" xr:uid="{00000000-0001-0000-0200-000000000000}"/>
  <mergeCells count="2">
    <mergeCell ref="A1:P1"/>
    <mergeCell ref="A2:P2"/>
  </mergeCells>
  <conditionalFormatting sqref="F4:F11">
    <cfRule type="expression" dxfId="6" priority="60">
      <formula>ROUND(#REF!,2)&gt;ROUND($F4,2)</formula>
    </cfRule>
  </conditionalFormatting>
  <conditionalFormatting sqref="F12:F52">
    <cfRule type="expression" dxfId="5" priority="1">
      <formula>ROUND(#REF!,2)&gt;ROUND($D12,2)</formula>
    </cfRule>
  </conditionalFormatting>
  <dataValidations count="2">
    <dataValidation type="decimal" allowBlank="1" showInputMessage="1" showErrorMessage="1" errorTitle="Percentage Only" error="Please enter a valid percentage. " sqref="F4:F34 H4:H11 J4:J52 L4:L52 F50:F52" xr:uid="{00000000-0002-0000-0200-000000000000}">
      <formula1>0</formula1>
      <formula2>1</formula2>
    </dataValidation>
    <dataValidation allowBlank="1" showInputMessage="1" showErrorMessage="1" errorTitle="Percentage Only" error="Please enter a valid percentage. " sqref="H12:H52" xr:uid="{E2052B84-2E42-4477-8893-2E149FA71447}"/>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F15F-CBCE-47FF-9B5A-6E66AFB79D0D}">
  <sheetPr codeName="Sheet3"/>
  <dimension ref="A1:M210"/>
  <sheetViews>
    <sheetView topLeftCell="A109" workbookViewId="0">
      <selection activeCell="A199" sqref="A199"/>
    </sheetView>
  </sheetViews>
  <sheetFormatPr defaultRowHeight="15" x14ac:dyDescent="0.25"/>
  <cols>
    <col min="9" max="9" width="11.7109375" customWidth="1"/>
    <col min="10" max="10" width="15.28515625" customWidth="1"/>
  </cols>
  <sheetData>
    <row r="1" spans="1:13" ht="15.75" thickBot="1" x14ac:dyDescent="0.3"/>
    <row r="2" spans="1:13" ht="15.75" thickTop="1" x14ac:dyDescent="0.25">
      <c r="A2" s="210" t="s">
        <v>697</v>
      </c>
      <c r="B2" s="206" t="s">
        <v>698</v>
      </c>
      <c r="C2" s="206" t="s">
        <v>699</v>
      </c>
      <c r="D2" s="206" t="s">
        <v>700</v>
      </c>
      <c r="E2" s="213" t="s">
        <v>701</v>
      </c>
      <c r="F2" s="206" t="s">
        <v>702</v>
      </c>
      <c r="G2" s="206" t="s">
        <v>703</v>
      </c>
      <c r="H2" s="206" t="s">
        <v>704</v>
      </c>
      <c r="I2" s="208" t="s">
        <v>705</v>
      </c>
      <c r="J2" s="116" t="s">
        <v>706</v>
      </c>
    </row>
    <row r="3" spans="1:13" ht="15.75" thickBot="1" x14ac:dyDescent="0.3">
      <c r="A3" s="211"/>
      <c r="B3" s="212"/>
      <c r="C3" s="212"/>
      <c r="D3" s="207"/>
      <c r="E3" s="214"/>
      <c r="F3" s="207"/>
      <c r="G3" s="207"/>
      <c r="H3" s="207"/>
      <c r="I3" s="209"/>
      <c r="J3" s="117" t="s">
        <v>707</v>
      </c>
    </row>
    <row r="4" spans="1:13" ht="43.5" thickBot="1" x14ac:dyDescent="0.3">
      <c r="A4" s="144">
        <v>2002005</v>
      </c>
      <c r="B4" s="126" t="s">
        <v>196</v>
      </c>
      <c r="C4" s="126" t="s">
        <v>754</v>
      </c>
      <c r="D4" s="126" t="s">
        <v>517</v>
      </c>
      <c r="E4" s="148"/>
      <c r="F4" s="147"/>
      <c r="G4" s="147"/>
      <c r="H4" s="149" t="s">
        <v>711</v>
      </c>
      <c r="I4" s="128">
        <v>771.82</v>
      </c>
      <c r="J4" s="129">
        <v>849</v>
      </c>
      <c r="M4">
        <f>VLOOKUP(A4,'1_Devices'!F:F,1,FALSE)</f>
        <v>2002005</v>
      </c>
    </row>
    <row r="5" spans="1:13" ht="29.25" thickBot="1" x14ac:dyDescent="0.3">
      <c r="A5" s="145">
        <v>2002006</v>
      </c>
      <c r="B5" s="119" t="s">
        <v>196</v>
      </c>
      <c r="C5" s="119" t="s">
        <v>754</v>
      </c>
      <c r="D5" s="119" t="s">
        <v>755</v>
      </c>
      <c r="E5" s="148"/>
      <c r="F5" s="147"/>
      <c r="G5" s="147"/>
      <c r="H5" s="150" t="s">
        <v>711</v>
      </c>
      <c r="I5" s="122">
        <v>771.82</v>
      </c>
      <c r="J5" s="123">
        <v>849</v>
      </c>
      <c r="M5" t="e">
        <f>VLOOKUP(A5,'1_Devices'!F:F,1,FALSE)</f>
        <v>#N/A</v>
      </c>
    </row>
    <row r="6" spans="1:13" ht="43.5" thickBot="1" x14ac:dyDescent="0.3">
      <c r="A6" s="145">
        <v>2002007</v>
      </c>
      <c r="B6" s="119" t="s">
        <v>196</v>
      </c>
      <c r="C6" s="119" t="s">
        <v>754</v>
      </c>
      <c r="D6" s="119" t="s">
        <v>518</v>
      </c>
      <c r="E6" s="148"/>
      <c r="F6" s="147"/>
      <c r="G6" s="147"/>
      <c r="H6" s="150" t="s">
        <v>711</v>
      </c>
      <c r="I6" s="122">
        <v>862.73</v>
      </c>
      <c r="J6" s="123">
        <v>949</v>
      </c>
      <c r="M6">
        <f>VLOOKUP(A6,'1_Devices'!F:F,1,FALSE)</f>
        <v>2002007</v>
      </c>
    </row>
    <row r="7" spans="1:13" ht="43.5" thickBot="1" x14ac:dyDescent="0.3">
      <c r="A7" s="145">
        <v>2002085</v>
      </c>
      <c r="B7" s="119" t="s">
        <v>196</v>
      </c>
      <c r="C7" s="119" t="s">
        <v>544</v>
      </c>
      <c r="D7" s="119" t="s">
        <v>756</v>
      </c>
      <c r="E7" s="148"/>
      <c r="F7" s="147"/>
      <c r="G7" s="147"/>
      <c r="H7" s="150" t="s">
        <v>711</v>
      </c>
      <c r="I7" s="122">
        <v>1090</v>
      </c>
      <c r="J7" s="123">
        <v>1199</v>
      </c>
      <c r="M7">
        <f>VLOOKUP(A7,'1_Devices'!F:F,1,FALSE)</f>
        <v>2002085</v>
      </c>
    </row>
    <row r="8" spans="1:13" ht="43.5" thickBot="1" x14ac:dyDescent="0.3">
      <c r="A8" s="145">
        <v>2002527</v>
      </c>
      <c r="B8" s="119" t="s">
        <v>196</v>
      </c>
      <c r="C8" s="119" t="s">
        <v>757</v>
      </c>
      <c r="D8" s="119" t="s">
        <v>758</v>
      </c>
      <c r="E8" s="148"/>
      <c r="F8" s="147"/>
      <c r="G8" s="147"/>
      <c r="H8" s="150" t="s">
        <v>711</v>
      </c>
      <c r="I8" s="122">
        <v>930.91</v>
      </c>
      <c r="J8" s="123">
        <v>1024.01</v>
      </c>
      <c r="M8">
        <f>VLOOKUP(A8,'1_Devices'!F:F,1,FALSE)</f>
        <v>2002527</v>
      </c>
    </row>
    <row r="9" spans="1:13" ht="43.5" thickBot="1" x14ac:dyDescent="0.3">
      <c r="A9" s="145">
        <v>2002528</v>
      </c>
      <c r="B9" s="119" t="s">
        <v>196</v>
      </c>
      <c r="C9" s="119" t="s">
        <v>759</v>
      </c>
      <c r="D9" s="119" t="s">
        <v>760</v>
      </c>
      <c r="E9" s="148"/>
      <c r="F9" s="147"/>
      <c r="G9" s="147"/>
      <c r="H9" s="150" t="s">
        <v>711</v>
      </c>
      <c r="I9" s="122">
        <v>930.91</v>
      </c>
      <c r="J9" s="123">
        <v>1024.01</v>
      </c>
      <c r="M9">
        <f>VLOOKUP(A9,'1_Devices'!F:F,1,FALSE)</f>
        <v>2002528</v>
      </c>
    </row>
    <row r="10" spans="1:13" ht="43.5" thickBot="1" x14ac:dyDescent="0.3">
      <c r="A10" s="145">
        <v>2002529</v>
      </c>
      <c r="B10" s="119" t="s">
        <v>196</v>
      </c>
      <c r="C10" s="119" t="s">
        <v>759</v>
      </c>
      <c r="D10" s="119" t="s">
        <v>761</v>
      </c>
      <c r="E10" s="148"/>
      <c r="F10" s="147"/>
      <c r="G10" s="147"/>
      <c r="H10" s="150" t="s">
        <v>711</v>
      </c>
      <c r="I10" s="122">
        <v>930.91</v>
      </c>
      <c r="J10" s="123">
        <v>1024.01</v>
      </c>
      <c r="M10" t="e">
        <f>VLOOKUP(A10,'1_Devices'!F:F,1,FALSE)</f>
        <v>#N/A</v>
      </c>
    </row>
    <row r="11" spans="1:13" ht="43.5" thickBot="1" x14ac:dyDescent="0.3">
      <c r="A11" s="145">
        <v>2002530</v>
      </c>
      <c r="B11" s="119" t="s">
        <v>196</v>
      </c>
      <c r="C11" s="119" t="s">
        <v>759</v>
      </c>
      <c r="D11" s="119" t="s">
        <v>762</v>
      </c>
      <c r="E11" s="148"/>
      <c r="F11" s="147"/>
      <c r="G11" s="147"/>
      <c r="H11" s="150" t="s">
        <v>711</v>
      </c>
      <c r="I11" s="122">
        <v>930.91</v>
      </c>
      <c r="J11" s="123">
        <v>1024.01</v>
      </c>
      <c r="M11" t="e">
        <f>VLOOKUP(A11,'1_Devices'!F:F,1,FALSE)</f>
        <v>#N/A</v>
      </c>
    </row>
    <row r="12" spans="1:13" ht="43.5" thickBot="1" x14ac:dyDescent="0.3">
      <c r="A12" s="145">
        <v>2002531</v>
      </c>
      <c r="B12" s="119" t="s">
        <v>196</v>
      </c>
      <c r="C12" s="119" t="s">
        <v>759</v>
      </c>
      <c r="D12" s="119" t="s">
        <v>763</v>
      </c>
      <c r="E12" s="148"/>
      <c r="F12" s="147"/>
      <c r="G12" s="147"/>
      <c r="H12" s="150" t="s">
        <v>711</v>
      </c>
      <c r="I12" s="122">
        <v>1067.28</v>
      </c>
      <c r="J12" s="123">
        <v>1174.01</v>
      </c>
      <c r="M12">
        <f>VLOOKUP(A12,'1_Devices'!F:F,1,FALSE)</f>
        <v>2002531</v>
      </c>
    </row>
    <row r="13" spans="1:13" ht="43.5" thickBot="1" x14ac:dyDescent="0.3">
      <c r="A13" s="145">
        <v>2002532</v>
      </c>
      <c r="B13" s="119" t="s">
        <v>196</v>
      </c>
      <c r="C13" s="119" t="s">
        <v>759</v>
      </c>
      <c r="D13" s="119" t="s">
        <v>764</v>
      </c>
      <c r="E13" s="148"/>
      <c r="F13" s="147"/>
      <c r="G13" s="147"/>
      <c r="H13" s="150" t="s">
        <v>711</v>
      </c>
      <c r="I13" s="122">
        <v>1067.28</v>
      </c>
      <c r="J13" s="123">
        <v>1174.01</v>
      </c>
      <c r="M13" t="e">
        <f>VLOOKUP(A13,'1_Devices'!F:F,1,FALSE)</f>
        <v>#N/A</v>
      </c>
    </row>
    <row r="14" spans="1:13" ht="43.5" thickBot="1" x14ac:dyDescent="0.3">
      <c r="A14" s="145">
        <v>2002541</v>
      </c>
      <c r="B14" s="119" t="s">
        <v>196</v>
      </c>
      <c r="C14" s="119" t="s">
        <v>765</v>
      </c>
      <c r="D14" s="119" t="s">
        <v>758</v>
      </c>
      <c r="E14" s="148"/>
      <c r="F14" s="147"/>
      <c r="G14" s="147"/>
      <c r="H14" s="150" t="s">
        <v>711</v>
      </c>
      <c r="I14" s="122">
        <v>1385.46</v>
      </c>
      <c r="J14" s="123">
        <v>1524.01</v>
      </c>
      <c r="M14">
        <f>VLOOKUP(A14,'1_Devices'!F:F,1,FALSE)</f>
        <v>2002541</v>
      </c>
    </row>
    <row r="15" spans="1:13" ht="43.5" thickBot="1" x14ac:dyDescent="0.3">
      <c r="A15" s="145">
        <v>2002542</v>
      </c>
      <c r="B15" s="119" t="s">
        <v>196</v>
      </c>
      <c r="C15" s="119" t="s">
        <v>765</v>
      </c>
      <c r="D15" s="119" t="s">
        <v>763</v>
      </c>
      <c r="E15" s="148"/>
      <c r="F15" s="147"/>
      <c r="G15" s="147"/>
      <c r="H15" s="150" t="s">
        <v>711</v>
      </c>
      <c r="I15" s="122">
        <v>1521.82</v>
      </c>
      <c r="J15" s="123">
        <v>1674.01</v>
      </c>
      <c r="M15">
        <f>VLOOKUP(A15,'1_Devices'!F:F,1,FALSE)</f>
        <v>2002542</v>
      </c>
    </row>
    <row r="16" spans="1:13" ht="43.5" thickBot="1" x14ac:dyDescent="0.3">
      <c r="A16" s="145">
        <v>2002543</v>
      </c>
      <c r="B16" s="119" t="s">
        <v>196</v>
      </c>
      <c r="C16" s="119" t="s">
        <v>766</v>
      </c>
      <c r="D16" s="119" t="s">
        <v>767</v>
      </c>
      <c r="E16" s="148"/>
      <c r="F16" s="147"/>
      <c r="G16" s="147"/>
      <c r="H16" s="150" t="s">
        <v>711</v>
      </c>
      <c r="I16" s="122">
        <v>1521.82</v>
      </c>
      <c r="J16" s="123">
        <v>1674.01</v>
      </c>
      <c r="M16" t="e">
        <f>VLOOKUP(A16,'1_Devices'!F:F,1,FALSE)</f>
        <v>#N/A</v>
      </c>
    </row>
    <row r="17" spans="1:13" ht="43.5" thickBot="1" x14ac:dyDescent="0.3">
      <c r="A17" s="145">
        <v>2002544</v>
      </c>
      <c r="B17" s="119" t="s">
        <v>196</v>
      </c>
      <c r="C17" s="119" t="s">
        <v>766</v>
      </c>
      <c r="D17" s="119" t="s">
        <v>768</v>
      </c>
      <c r="E17" s="148"/>
      <c r="F17" s="147"/>
      <c r="G17" s="147"/>
      <c r="H17" s="150" t="s">
        <v>711</v>
      </c>
      <c r="I17" s="122">
        <v>1521.82</v>
      </c>
      <c r="J17" s="123">
        <v>1674.01</v>
      </c>
      <c r="M17" t="e">
        <f>VLOOKUP(A17,'1_Devices'!F:F,1,FALSE)</f>
        <v>#N/A</v>
      </c>
    </row>
    <row r="18" spans="1:13" ht="57.75" thickBot="1" x14ac:dyDescent="0.3">
      <c r="A18" s="145">
        <v>2002545</v>
      </c>
      <c r="B18" s="119" t="s">
        <v>196</v>
      </c>
      <c r="C18" s="119" t="s">
        <v>766</v>
      </c>
      <c r="D18" s="119" t="s">
        <v>769</v>
      </c>
      <c r="E18" s="148"/>
      <c r="F18" s="147"/>
      <c r="G18" s="147"/>
      <c r="H18" s="150" t="s">
        <v>711</v>
      </c>
      <c r="I18" s="122">
        <v>1521.82</v>
      </c>
      <c r="J18" s="123">
        <v>1674.01</v>
      </c>
      <c r="M18" t="e">
        <f>VLOOKUP(A18,'1_Devices'!F:F,1,FALSE)</f>
        <v>#N/A</v>
      </c>
    </row>
    <row r="19" spans="1:13" ht="43.5" thickBot="1" x14ac:dyDescent="0.3">
      <c r="A19" s="145">
        <v>2002546</v>
      </c>
      <c r="B19" s="119" t="s">
        <v>196</v>
      </c>
      <c r="C19" s="119" t="s">
        <v>766</v>
      </c>
      <c r="D19" s="119" t="s">
        <v>770</v>
      </c>
      <c r="E19" s="148"/>
      <c r="F19" s="147"/>
      <c r="G19" s="147"/>
      <c r="H19" s="150" t="s">
        <v>711</v>
      </c>
      <c r="I19" s="122">
        <v>1703.64</v>
      </c>
      <c r="J19" s="123">
        <v>1874.01</v>
      </c>
      <c r="M19">
        <f>VLOOKUP(A19,'1_Devices'!F:F,1,FALSE)</f>
        <v>2002546</v>
      </c>
    </row>
    <row r="20" spans="1:13" ht="43.5" thickBot="1" x14ac:dyDescent="0.3">
      <c r="A20" s="145">
        <v>2002547</v>
      </c>
      <c r="B20" s="119" t="s">
        <v>196</v>
      </c>
      <c r="C20" s="119" t="s">
        <v>765</v>
      </c>
      <c r="D20" s="119" t="s">
        <v>771</v>
      </c>
      <c r="E20" s="148"/>
      <c r="F20" s="147"/>
      <c r="G20" s="147"/>
      <c r="H20" s="150" t="s">
        <v>711</v>
      </c>
      <c r="I20" s="122">
        <v>2021.82</v>
      </c>
      <c r="J20" s="123">
        <v>2224.0100000000002</v>
      </c>
      <c r="M20" t="e">
        <f>VLOOKUP(A20,'1_Devices'!F:F,1,FALSE)</f>
        <v>#N/A</v>
      </c>
    </row>
    <row r="21" spans="1:13" ht="43.5" thickBot="1" x14ac:dyDescent="0.3">
      <c r="A21" s="145">
        <v>2002548</v>
      </c>
      <c r="B21" s="119" t="s">
        <v>196</v>
      </c>
      <c r="C21" s="119" t="s">
        <v>772</v>
      </c>
      <c r="D21" s="119" t="s">
        <v>763</v>
      </c>
      <c r="E21" s="148"/>
      <c r="F21" s="147"/>
      <c r="G21" s="147"/>
      <c r="H21" s="150" t="s">
        <v>711</v>
      </c>
      <c r="I21" s="122">
        <v>2158.19</v>
      </c>
      <c r="J21" s="123">
        <v>2374.0100000000002</v>
      </c>
      <c r="M21" t="e">
        <f>VLOOKUP(A21,'1_Devices'!F:F,1,FALSE)</f>
        <v>#N/A</v>
      </c>
    </row>
    <row r="22" spans="1:13" ht="43.5" thickBot="1" x14ac:dyDescent="0.3">
      <c r="A22" s="145">
        <v>2002549</v>
      </c>
      <c r="B22" s="119" t="s">
        <v>196</v>
      </c>
      <c r="C22" s="119" t="s">
        <v>773</v>
      </c>
      <c r="D22" s="119" t="s">
        <v>767</v>
      </c>
      <c r="E22" s="148"/>
      <c r="F22" s="147"/>
      <c r="G22" s="147"/>
      <c r="H22" s="150" t="s">
        <v>711</v>
      </c>
      <c r="I22" s="122">
        <v>2158.19</v>
      </c>
      <c r="J22" s="123">
        <v>2374.0100000000002</v>
      </c>
      <c r="M22" t="e">
        <f>VLOOKUP(A22,'1_Devices'!F:F,1,FALSE)</f>
        <v>#N/A</v>
      </c>
    </row>
    <row r="23" spans="1:13" ht="43.5" thickBot="1" x14ac:dyDescent="0.3">
      <c r="A23" s="145">
        <v>2002550</v>
      </c>
      <c r="B23" s="119" t="s">
        <v>196</v>
      </c>
      <c r="C23" s="119" t="s">
        <v>772</v>
      </c>
      <c r="D23" s="119" t="s">
        <v>770</v>
      </c>
      <c r="E23" s="148"/>
      <c r="F23" s="147"/>
      <c r="G23" s="147"/>
      <c r="H23" s="150" t="s">
        <v>711</v>
      </c>
      <c r="I23" s="122">
        <v>2340</v>
      </c>
      <c r="J23" s="123">
        <v>2574.0100000000002</v>
      </c>
      <c r="M23" t="e">
        <f>VLOOKUP(A23,'1_Devices'!F:F,1,FALSE)</f>
        <v>#N/A</v>
      </c>
    </row>
    <row r="24" spans="1:13" ht="29.25" thickBot="1" x14ac:dyDescent="0.3">
      <c r="A24" s="145">
        <v>2002463</v>
      </c>
      <c r="B24" s="119" t="s">
        <v>109</v>
      </c>
      <c r="C24" s="119" t="s">
        <v>774</v>
      </c>
      <c r="D24" s="119" t="s">
        <v>204</v>
      </c>
      <c r="E24" s="148"/>
      <c r="F24" s="147"/>
      <c r="G24" s="147"/>
      <c r="H24" s="150" t="s">
        <v>711</v>
      </c>
      <c r="I24" s="122">
        <v>271.82</v>
      </c>
      <c r="J24" s="123">
        <v>299</v>
      </c>
      <c r="M24" t="e">
        <f>VLOOKUP(A24,'1_Devices'!F:F,1,FALSE)</f>
        <v>#N/A</v>
      </c>
    </row>
    <row r="25" spans="1:13" ht="29.25" thickBot="1" x14ac:dyDescent="0.3">
      <c r="A25" s="145">
        <v>2001130</v>
      </c>
      <c r="B25" s="119" t="s">
        <v>109</v>
      </c>
      <c r="C25" s="119" t="s">
        <v>775</v>
      </c>
      <c r="D25" s="119" t="s">
        <v>776</v>
      </c>
      <c r="E25" s="148"/>
      <c r="F25" s="147"/>
      <c r="G25" s="147"/>
      <c r="H25" s="150" t="s">
        <v>711</v>
      </c>
      <c r="I25" s="122">
        <v>499.09</v>
      </c>
      <c r="J25" s="123">
        <v>549</v>
      </c>
      <c r="M25" t="e">
        <f>VLOOKUP(A25,'1_Devices'!F:F,1,FALSE)</f>
        <v>#N/A</v>
      </c>
    </row>
    <row r="26" spans="1:13" ht="29.25" thickBot="1" x14ac:dyDescent="0.3">
      <c r="A26" s="145">
        <v>2001128</v>
      </c>
      <c r="B26" s="119" t="s">
        <v>109</v>
      </c>
      <c r="C26" s="119" t="s">
        <v>777</v>
      </c>
      <c r="D26" s="119" t="s">
        <v>776</v>
      </c>
      <c r="E26" s="148"/>
      <c r="F26" s="147"/>
      <c r="G26" s="147"/>
      <c r="H26" s="150" t="s">
        <v>711</v>
      </c>
      <c r="I26" s="122">
        <v>635.45000000000005</v>
      </c>
      <c r="J26" s="123">
        <v>699</v>
      </c>
      <c r="M26" t="e">
        <f>VLOOKUP(A26,'1_Devices'!F:F,1,FALSE)</f>
        <v>#N/A</v>
      </c>
    </row>
    <row r="27" spans="1:13" ht="29.25" thickBot="1" x14ac:dyDescent="0.3">
      <c r="A27" s="145">
        <v>2001129</v>
      </c>
      <c r="B27" s="119" t="s">
        <v>109</v>
      </c>
      <c r="C27" s="119" t="s">
        <v>777</v>
      </c>
      <c r="D27" s="119" t="s">
        <v>778</v>
      </c>
      <c r="E27" s="148"/>
      <c r="F27" s="147"/>
      <c r="G27" s="147"/>
      <c r="H27" s="150" t="s">
        <v>711</v>
      </c>
      <c r="I27" s="122">
        <v>635.45000000000005</v>
      </c>
      <c r="J27" s="123">
        <v>699</v>
      </c>
      <c r="M27" t="e">
        <f>VLOOKUP(A27,'1_Devices'!F:F,1,FALSE)</f>
        <v>#N/A</v>
      </c>
    </row>
    <row r="28" spans="1:13" ht="72" thickBot="1" x14ac:dyDescent="0.3">
      <c r="A28" s="145">
        <v>2000696</v>
      </c>
      <c r="B28" s="119" t="s">
        <v>109</v>
      </c>
      <c r="C28" s="119" t="s">
        <v>440</v>
      </c>
      <c r="D28" s="119" t="s">
        <v>209</v>
      </c>
      <c r="E28" s="148"/>
      <c r="F28" s="147"/>
      <c r="G28" s="147"/>
      <c r="H28" s="150" t="s">
        <v>429</v>
      </c>
      <c r="I28" s="122">
        <v>700</v>
      </c>
      <c r="J28" s="123">
        <v>770</v>
      </c>
      <c r="M28" t="e">
        <f>VLOOKUP(A28,'1_Devices'!F:F,1,FALSE)</f>
        <v>#N/A</v>
      </c>
    </row>
    <row r="29" spans="1:13" ht="29.25" thickBot="1" x14ac:dyDescent="0.3">
      <c r="A29" s="145">
        <v>2001006</v>
      </c>
      <c r="B29" s="119" t="s">
        <v>109</v>
      </c>
      <c r="C29" s="119" t="s">
        <v>779</v>
      </c>
      <c r="D29" s="119" t="s">
        <v>206</v>
      </c>
      <c r="E29" s="148"/>
      <c r="F29" s="147"/>
      <c r="G29" s="147"/>
      <c r="H29" s="150" t="s">
        <v>711</v>
      </c>
      <c r="I29" s="122">
        <v>908.18</v>
      </c>
      <c r="J29" s="123">
        <v>999</v>
      </c>
      <c r="M29" t="e">
        <f>VLOOKUP(A29,'1_Devices'!F:F,1,FALSE)</f>
        <v>#N/A</v>
      </c>
    </row>
    <row r="30" spans="1:13" ht="29.25" thickBot="1" x14ac:dyDescent="0.3">
      <c r="A30" s="145">
        <v>2001007</v>
      </c>
      <c r="B30" s="119" t="s">
        <v>109</v>
      </c>
      <c r="C30" s="119" t="s">
        <v>779</v>
      </c>
      <c r="D30" s="119" t="s">
        <v>780</v>
      </c>
      <c r="E30" s="148"/>
      <c r="F30" s="147"/>
      <c r="G30" s="147"/>
      <c r="H30" s="150" t="s">
        <v>711</v>
      </c>
      <c r="I30" s="122">
        <v>908.18</v>
      </c>
      <c r="J30" s="123">
        <v>999</v>
      </c>
      <c r="M30" t="e">
        <f>VLOOKUP(A30,'1_Devices'!F:F,1,FALSE)</f>
        <v>#N/A</v>
      </c>
    </row>
    <row r="31" spans="1:13" ht="29.25" thickBot="1" x14ac:dyDescent="0.3">
      <c r="A31" s="145">
        <v>2001008</v>
      </c>
      <c r="B31" s="119" t="s">
        <v>109</v>
      </c>
      <c r="C31" s="119" t="s">
        <v>779</v>
      </c>
      <c r="D31" s="119" t="s">
        <v>781</v>
      </c>
      <c r="E31" s="148"/>
      <c r="F31" s="147"/>
      <c r="G31" s="147"/>
      <c r="H31" s="150" t="s">
        <v>711</v>
      </c>
      <c r="I31" s="122">
        <v>908.18</v>
      </c>
      <c r="J31" s="123">
        <v>999</v>
      </c>
      <c r="M31">
        <f>VLOOKUP(A31,'1_Devices'!F:F,1,FALSE)</f>
        <v>2001008</v>
      </c>
    </row>
    <row r="32" spans="1:13" ht="29.25" thickBot="1" x14ac:dyDescent="0.3">
      <c r="A32" s="145">
        <v>2001009</v>
      </c>
      <c r="B32" s="119" t="s">
        <v>109</v>
      </c>
      <c r="C32" s="119" t="s">
        <v>779</v>
      </c>
      <c r="D32" s="119" t="s">
        <v>778</v>
      </c>
      <c r="E32" s="148"/>
      <c r="F32" s="147"/>
      <c r="G32" s="147"/>
      <c r="H32" s="150" t="s">
        <v>711</v>
      </c>
      <c r="I32" s="122">
        <v>908.18</v>
      </c>
      <c r="J32" s="123">
        <v>999</v>
      </c>
      <c r="M32" t="e">
        <f>VLOOKUP(A32,'1_Devices'!F:F,1,FALSE)</f>
        <v>#N/A</v>
      </c>
    </row>
    <row r="33" spans="1:13" ht="29.25" thickBot="1" x14ac:dyDescent="0.3">
      <c r="A33" s="145">
        <v>2001002</v>
      </c>
      <c r="B33" s="119" t="s">
        <v>109</v>
      </c>
      <c r="C33" s="119" t="s">
        <v>779</v>
      </c>
      <c r="D33" s="119" t="s">
        <v>516</v>
      </c>
      <c r="E33" s="148"/>
      <c r="F33" s="147"/>
      <c r="G33" s="147"/>
      <c r="H33" s="150" t="s">
        <v>711</v>
      </c>
      <c r="I33" s="122">
        <v>999.09</v>
      </c>
      <c r="J33" s="123">
        <v>1099</v>
      </c>
      <c r="M33" t="e">
        <f>VLOOKUP(A33,'1_Devices'!F:F,1,FALSE)</f>
        <v>#N/A</v>
      </c>
    </row>
    <row r="34" spans="1:13" ht="29.25" thickBot="1" x14ac:dyDescent="0.3">
      <c r="A34" s="146">
        <v>2001004</v>
      </c>
      <c r="B34" s="131" t="s">
        <v>109</v>
      </c>
      <c r="C34" s="131" t="s">
        <v>779</v>
      </c>
      <c r="D34" s="131" t="s">
        <v>742</v>
      </c>
      <c r="E34" s="148"/>
      <c r="F34" s="147"/>
      <c r="G34" s="147"/>
      <c r="H34" s="151" t="s">
        <v>711</v>
      </c>
      <c r="I34" s="134">
        <v>999.09</v>
      </c>
      <c r="J34" s="135">
        <v>1099</v>
      </c>
      <c r="M34" t="e">
        <f>VLOOKUP(A34,'1_Devices'!F:F,1,FALSE)</f>
        <v>#N/A</v>
      </c>
    </row>
    <row r="35" spans="1:13" ht="30" thickTop="1" thickBot="1" x14ac:dyDescent="0.3">
      <c r="A35" s="118">
        <v>2001823</v>
      </c>
      <c r="B35" s="119" t="s">
        <v>109</v>
      </c>
      <c r="C35" s="119" t="s">
        <v>665</v>
      </c>
      <c r="D35" s="119" t="s">
        <v>708</v>
      </c>
      <c r="E35" s="119" t="s">
        <v>709</v>
      </c>
      <c r="F35" s="120" t="s">
        <v>710</v>
      </c>
      <c r="G35" s="121"/>
      <c r="H35" s="119" t="s">
        <v>711</v>
      </c>
      <c r="I35" s="122">
        <v>480.91</v>
      </c>
      <c r="J35" s="123">
        <v>529</v>
      </c>
      <c r="M35" t="e">
        <f>VLOOKUP(A35,'1_Devices'!F:F,1,FALSE)</f>
        <v>#N/A</v>
      </c>
    </row>
    <row r="36" spans="1:13" ht="29.25" thickBot="1" x14ac:dyDescent="0.3">
      <c r="A36" s="118">
        <v>2001824</v>
      </c>
      <c r="B36" s="119" t="s">
        <v>109</v>
      </c>
      <c r="C36" s="119" t="s">
        <v>665</v>
      </c>
      <c r="D36" s="119" t="s">
        <v>206</v>
      </c>
      <c r="E36" s="119" t="s">
        <v>709</v>
      </c>
      <c r="F36" s="120" t="s">
        <v>710</v>
      </c>
      <c r="G36" s="121"/>
      <c r="H36" s="119" t="s">
        <v>711</v>
      </c>
      <c r="I36" s="122">
        <v>571.82000000000005</v>
      </c>
      <c r="J36" s="123">
        <v>629</v>
      </c>
      <c r="M36" t="e">
        <f>VLOOKUP(A36,'1_Devices'!F:F,1,FALSE)</f>
        <v>#N/A</v>
      </c>
    </row>
    <row r="37" spans="1:13" ht="57.75" thickBot="1" x14ac:dyDescent="0.3">
      <c r="A37" s="118">
        <v>2002052</v>
      </c>
      <c r="B37" s="119" t="s">
        <v>109</v>
      </c>
      <c r="C37" s="119" t="s">
        <v>430</v>
      </c>
      <c r="D37" s="119" t="s">
        <v>203</v>
      </c>
      <c r="E37" s="119" t="s">
        <v>709</v>
      </c>
      <c r="F37" s="120" t="s">
        <v>710</v>
      </c>
      <c r="G37" s="121"/>
      <c r="H37" s="119" t="s">
        <v>429</v>
      </c>
      <c r="I37" s="122">
        <v>1040</v>
      </c>
      <c r="J37" s="123">
        <v>1144</v>
      </c>
      <c r="M37" t="e">
        <f>VLOOKUP(A37,'1_Devices'!F:F,1,FALSE)</f>
        <v>#N/A</v>
      </c>
    </row>
    <row r="38" spans="1:13" ht="57.75" thickBot="1" x14ac:dyDescent="0.3">
      <c r="A38" s="118">
        <v>2002053</v>
      </c>
      <c r="B38" s="119" t="s">
        <v>109</v>
      </c>
      <c r="C38" s="119" t="s">
        <v>430</v>
      </c>
      <c r="D38" s="119" t="s">
        <v>204</v>
      </c>
      <c r="E38" s="119" t="s">
        <v>709</v>
      </c>
      <c r="F38" s="120" t="s">
        <v>710</v>
      </c>
      <c r="G38" s="121"/>
      <c r="H38" s="119" t="s">
        <v>711</v>
      </c>
      <c r="I38" s="122">
        <v>1090</v>
      </c>
      <c r="J38" s="123">
        <v>1199</v>
      </c>
      <c r="M38">
        <f>VLOOKUP(A38,'1_Devices'!F:F,1,FALSE)</f>
        <v>2002053</v>
      </c>
    </row>
    <row r="39" spans="1:13" ht="43.5" thickBot="1" x14ac:dyDescent="0.3">
      <c r="A39" s="118">
        <v>2001332</v>
      </c>
      <c r="B39" s="119" t="s">
        <v>109</v>
      </c>
      <c r="C39" s="119" t="s">
        <v>712</v>
      </c>
      <c r="D39" s="119" t="s">
        <v>713</v>
      </c>
      <c r="E39" s="119" t="s">
        <v>709</v>
      </c>
      <c r="F39" s="120" t="s">
        <v>710</v>
      </c>
      <c r="G39" s="121"/>
      <c r="H39" s="119" t="s">
        <v>711</v>
      </c>
      <c r="I39" s="122">
        <v>862.73</v>
      </c>
      <c r="J39" s="123">
        <v>949</v>
      </c>
      <c r="M39">
        <f>VLOOKUP(A39,'1_Devices'!F:F,1,FALSE)</f>
        <v>2001332</v>
      </c>
    </row>
    <row r="40" spans="1:13" ht="29.25" thickBot="1" x14ac:dyDescent="0.3">
      <c r="A40" s="118">
        <v>2002014</v>
      </c>
      <c r="B40" s="119" t="s">
        <v>109</v>
      </c>
      <c r="C40" s="119" t="s">
        <v>520</v>
      </c>
      <c r="D40" s="119" t="s">
        <v>208</v>
      </c>
      <c r="E40" s="119" t="s">
        <v>709</v>
      </c>
      <c r="F40" s="124" t="s">
        <v>710</v>
      </c>
      <c r="G40" s="121"/>
      <c r="H40" s="119" t="s">
        <v>711</v>
      </c>
      <c r="I40" s="122">
        <v>1408.18</v>
      </c>
      <c r="J40" s="123">
        <v>1549</v>
      </c>
      <c r="M40" t="e">
        <f>VLOOKUP(A40,'1_Devices'!F:F,1,FALSE)</f>
        <v>#N/A</v>
      </c>
    </row>
    <row r="41" spans="1:13" ht="43.5" thickBot="1" x14ac:dyDescent="0.3">
      <c r="A41" s="125">
        <v>2002162</v>
      </c>
      <c r="B41" s="126" t="s">
        <v>108</v>
      </c>
      <c r="C41" s="126" t="s">
        <v>198</v>
      </c>
      <c r="D41" s="126" t="s">
        <v>215</v>
      </c>
      <c r="E41" s="126" t="s">
        <v>709</v>
      </c>
      <c r="F41" s="126" t="s">
        <v>714</v>
      </c>
      <c r="G41" s="127"/>
      <c r="H41" s="126" t="s">
        <v>711</v>
      </c>
      <c r="I41" s="128">
        <v>708.18</v>
      </c>
      <c r="J41" s="129">
        <v>779</v>
      </c>
      <c r="M41" t="e">
        <f>VLOOKUP(A41,'1_Devices'!F:F,1,FALSE)</f>
        <v>#N/A</v>
      </c>
    </row>
    <row r="42" spans="1:13" ht="43.5" thickBot="1" x14ac:dyDescent="0.3">
      <c r="A42" s="118">
        <v>2002164</v>
      </c>
      <c r="B42" s="119" t="s">
        <v>108</v>
      </c>
      <c r="C42" s="119" t="s">
        <v>198</v>
      </c>
      <c r="D42" s="119" t="s">
        <v>216</v>
      </c>
      <c r="E42" s="119" t="s">
        <v>709</v>
      </c>
      <c r="F42" s="119" t="s">
        <v>714</v>
      </c>
      <c r="G42" s="121"/>
      <c r="H42" s="119" t="s">
        <v>429</v>
      </c>
      <c r="I42" s="122">
        <v>935.45</v>
      </c>
      <c r="J42" s="123">
        <v>1029</v>
      </c>
      <c r="M42" t="e">
        <f>VLOOKUP(A42,'1_Devices'!F:F,1,FALSE)</f>
        <v>#N/A</v>
      </c>
    </row>
    <row r="43" spans="1:13" ht="43.5" thickBot="1" x14ac:dyDescent="0.3">
      <c r="A43" s="118">
        <v>2001444</v>
      </c>
      <c r="B43" s="119" t="s">
        <v>108</v>
      </c>
      <c r="C43" s="119" t="s">
        <v>442</v>
      </c>
      <c r="D43" s="119" t="s">
        <v>214</v>
      </c>
      <c r="E43" s="119" t="s">
        <v>709</v>
      </c>
      <c r="F43" s="120" t="s">
        <v>710</v>
      </c>
      <c r="G43" s="121"/>
      <c r="H43" s="119" t="s">
        <v>711</v>
      </c>
      <c r="I43" s="122">
        <v>771.82</v>
      </c>
      <c r="J43" s="123">
        <v>849</v>
      </c>
      <c r="M43" t="e">
        <f>VLOOKUP(A43,'1_Devices'!F:F,1,FALSE)</f>
        <v>#N/A</v>
      </c>
    </row>
    <row r="44" spans="1:13" ht="43.5" thickBot="1" x14ac:dyDescent="0.3">
      <c r="A44" s="118">
        <v>2001445</v>
      </c>
      <c r="B44" s="119" t="s">
        <v>108</v>
      </c>
      <c r="C44" s="119" t="s">
        <v>442</v>
      </c>
      <c r="D44" s="119" t="s">
        <v>715</v>
      </c>
      <c r="E44" s="119" t="s">
        <v>709</v>
      </c>
      <c r="F44" s="120" t="s">
        <v>710</v>
      </c>
      <c r="G44" s="121"/>
      <c r="H44" s="119" t="s">
        <v>711</v>
      </c>
      <c r="I44" s="122">
        <v>771.82</v>
      </c>
      <c r="J44" s="123">
        <v>849</v>
      </c>
      <c r="M44" t="e">
        <f>VLOOKUP(A44,'1_Devices'!F:F,1,FALSE)</f>
        <v>#N/A</v>
      </c>
    </row>
    <row r="45" spans="1:13" ht="43.5" thickBot="1" x14ac:dyDescent="0.3">
      <c r="A45" s="118">
        <v>2001449</v>
      </c>
      <c r="B45" s="119" t="s">
        <v>108</v>
      </c>
      <c r="C45" s="119" t="s">
        <v>442</v>
      </c>
      <c r="D45" s="119" t="s">
        <v>205</v>
      </c>
      <c r="E45" s="119" t="s">
        <v>709</v>
      </c>
      <c r="F45" s="120" t="s">
        <v>710</v>
      </c>
      <c r="G45" s="121"/>
      <c r="H45" s="119" t="s">
        <v>711</v>
      </c>
      <c r="I45" s="122">
        <v>999.09</v>
      </c>
      <c r="J45" s="123">
        <v>1099</v>
      </c>
      <c r="M45" t="e">
        <f>VLOOKUP(A45,'1_Devices'!F:F,1,FALSE)</f>
        <v>#N/A</v>
      </c>
    </row>
    <row r="46" spans="1:13" ht="29.25" thickBot="1" x14ac:dyDescent="0.3">
      <c r="A46" s="118">
        <v>2002231</v>
      </c>
      <c r="B46" s="119" t="s">
        <v>108</v>
      </c>
      <c r="C46" s="119" t="s">
        <v>716</v>
      </c>
      <c r="D46" s="119" t="s">
        <v>717</v>
      </c>
      <c r="E46" s="119" t="s">
        <v>718</v>
      </c>
      <c r="F46" s="120" t="s">
        <v>710</v>
      </c>
      <c r="G46" s="121"/>
      <c r="H46" s="119" t="s">
        <v>711</v>
      </c>
      <c r="I46" s="122">
        <v>1135.45</v>
      </c>
      <c r="J46" s="123">
        <v>1249</v>
      </c>
      <c r="M46" t="e">
        <f>VLOOKUP(A46,'1_Devices'!F:F,1,FALSE)</f>
        <v>#N/A</v>
      </c>
    </row>
    <row r="47" spans="1:13" ht="29.25" thickBot="1" x14ac:dyDescent="0.3">
      <c r="A47" s="118">
        <v>2002232</v>
      </c>
      <c r="B47" s="119" t="s">
        <v>108</v>
      </c>
      <c r="C47" s="119" t="s">
        <v>716</v>
      </c>
      <c r="D47" s="119" t="s">
        <v>719</v>
      </c>
      <c r="E47" s="119" t="s">
        <v>718</v>
      </c>
      <c r="F47" s="120" t="s">
        <v>710</v>
      </c>
      <c r="G47" s="121"/>
      <c r="H47" s="119" t="s">
        <v>711</v>
      </c>
      <c r="I47" s="122">
        <v>1135.45</v>
      </c>
      <c r="J47" s="123">
        <v>1249</v>
      </c>
      <c r="M47" t="e">
        <f>VLOOKUP(A47,'1_Devices'!F:F,1,FALSE)</f>
        <v>#N/A</v>
      </c>
    </row>
    <row r="48" spans="1:13" ht="43.5" thickBot="1" x14ac:dyDescent="0.3">
      <c r="A48" s="118">
        <v>2002234</v>
      </c>
      <c r="B48" s="119" t="s">
        <v>108</v>
      </c>
      <c r="C48" s="119" t="s">
        <v>716</v>
      </c>
      <c r="D48" s="119" t="s">
        <v>216</v>
      </c>
      <c r="E48" s="119" t="s">
        <v>718</v>
      </c>
      <c r="F48" s="120" t="s">
        <v>710</v>
      </c>
      <c r="G48" s="121"/>
      <c r="H48" s="119" t="s">
        <v>711</v>
      </c>
      <c r="I48" s="122">
        <v>1299.0899999999999</v>
      </c>
      <c r="J48" s="123">
        <v>1429</v>
      </c>
      <c r="M48" t="e">
        <f>VLOOKUP(A48,'1_Devices'!F:F,1,FALSE)</f>
        <v>#N/A</v>
      </c>
    </row>
    <row r="49" spans="1:13" ht="29.25" thickBot="1" x14ac:dyDescent="0.3">
      <c r="A49" s="118">
        <v>2002235</v>
      </c>
      <c r="B49" s="119" t="s">
        <v>108</v>
      </c>
      <c r="C49" s="119" t="s">
        <v>716</v>
      </c>
      <c r="D49" s="119" t="s">
        <v>205</v>
      </c>
      <c r="E49" s="119" t="s">
        <v>718</v>
      </c>
      <c r="F49" s="120" t="s">
        <v>710</v>
      </c>
      <c r="G49" s="121"/>
      <c r="H49" s="119" t="s">
        <v>711</v>
      </c>
      <c r="I49" s="122">
        <v>1299.0899999999999</v>
      </c>
      <c r="J49" s="123">
        <v>1429</v>
      </c>
      <c r="M49" t="e">
        <f>VLOOKUP(A49,'1_Devices'!F:F,1,FALSE)</f>
        <v>#N/A</v>
      </c>
    </row>
    <row r="50" spans="1:13" ht="29.25" thickBot="1" x14ac:dyDescent="0.3">
      <c r="A50" s="118">
        <v>2002237</v>
      </c>
      <c r="B50" s="119" t="s">
        <v>108</v>
      </c>
      <c r="C50" s="119" t="s">
        <v>716</v>
      </c>
      <c r="D50" s="119" t="s">
        <v>720</v>
      </c>
      <c r="E50" s="119" t="s">
        <v>718</v>
      </c>
      <c r="F50" s="120" t="s">
        <v>710</v>
      </c>
      <c r="G50" s="121"/>
      <c r="H50" s="119" t="s">
        <v>711</v>
      </c>
      <c r="I50" s="122">
        <v>1299.0899999999999</v>
      </c>
      <c r="J50" s="123">
        <v>1429</v>
      </c>
      <c r="M50" t="e">
        <f>VLOOKUP(A50,'1_Devices'!F:F,1,FALSE)</f>
        <v>#N/A</v>
      </c>
    </row>
    <row r="51" spans="1:13" ht="43.5" thickBot="1" x14ac:dyDescent="0.3">
      <c r="A51" s="118">
        <v>2002238</v>
      </c>
      <c r="B51" s="119" t="s">
        <v>108</v>
      </c>
      <c r="C51" s="119" t="s">
        <v>716</v>
      </c>
      <c r="D51" s="119" t="s">
        <v>443</v>
      </c>
      <c r="E51" s="119" t="s">
        <v>718</v>
      </c>
      <c r="F51" s="120" t="s">
        <v>710</v>
      </c>
      <c r="G51" s="121"/>
      <c r="H51" s="119" t="s">
        <v>711</v>
      </c>
      <c r="I51" s="122">
        <v>1617.27</v>
      </c>
      <c r="J51" s="123">
        <v>1779</v>
      </c>
      <c r="M51" t="e">
        <f>VLOOKUP(A51,'1_Devices'!F:F,1,FALSE)</f>
        <v>#N/A</v>
      </c>
    </row>
    <row r="52" spans="1:13" ht="43.5" thickBot="1" x14ac:dyDescent="0.3">
      <c r="A52" s="118">
        <v>2002246</v>
      </c>
      <c r="B52" s="119" t="s">
        <v>108</v>
      </c>
      <c r="C52" s="119" t="s">
        <v>721</v>
      </c>
      <c r="D52" s="119" t="s">
        <v>217</v>
      </c>
      <c r="E52" s="119" t="s">
        <v>718</v>
      </c>
      <c r="F52" s="120" t="s">
        <v>710</v>
      </c>
      <c r="G52" s="121"/>
      <c r="H52" s="119" t="s">
        <v>711</v>
      </c>
      <c r="I52" s="122">
        <v>1408.18</v>
      </c>
      <c r="J52" s="123">
        <v>1549</v>
      </c>
      <c r="M52" t="e">
        <f>VLOOKUP(A52,'1_Devices'!F:F,1,FALSE)</f>
        <v>#N/A</v>
      </c>
    </row>
    <row r="53" spans="1:13" ht="29.25" thickBot="1" x14ac:dyDescent="0.3">
      <c r="A53" s="118">
        <v>2002248</v>
      </c>
      <c r="B53" s="119" t="s">
        <v>108</v>
      </c>
      <c r="C53" s="119" t="s">
        <v>721</v>
      </c>
      <c r="D53" s="119" t="s">
        <v>719</v>
      </c>
      <c r="E53" s="119" t="s">
        <v>718</v>
      </c>
      <c r="F53" s="120" t="s">
        <v>710</v>
      </c>
      <c r="G53" s="121"/>
      <c r="H53" s="119" t="s">
        <v>711</v>
      </c>
      <c r="I53" s="122">
        <v>1408.18</v>
      </c>
      <c r="J53" s="123">
        <v>1549</v>
      </c>
      <c r="M53" t="e">
        <f>VLOOKUP(A53,'1_Devices'!F:F,1,FALSE)</f>
        <v>#N/A</v>
      </c>
    </row>
    <row r="54" spans="1:13" ht="43.5" thickBot="1" x14ac:dyDescent="0.3">
      <c r="A54" s="118">
        <v>2002250</v>
      </c>
      <c r="B54" s="119" t="s">
        <v>108</v>
      </c>
      <c r="C54" s="119" t="s">
        <v>721</v>
      </c>
      <c r="D54" s="119" t="s">
        <v>216</v>
      </c>
      <c r="E54" s="119" t="s">
        <v>718</v>
      </c>
      <c r="F54" s="120" t="s">
        <v>710</v>
      </c>
      <c r="G54" s="121"/>
      <c r="H54" s="119" t="s">
        <v>711</v>
      </c>
      <c r="I54" s="122">
        <v>1571.82</v>
      </c>
      <c r="J54" s="123">
        <v>1729</v>
      </c>
      <c r="M54" t="e">
        <f>VLOOKUP(A54,'1_Devices'!F:F,1,FALSE)</f>
        <v>#N/A</v>
      </c>
    </row>
    <row r="55" spans="1:13" ht="29.25" thickBot="1" x14ac:dyDescent="0.3">
      <c r="A55" s="118">
        <v>2002251</v>
      </c>
      <c r="B55" s="119" t="s">
        <v>108</v>
      </c>
      <c r="C55" s="119" t="s">
        <v>721</v>
      </c>
      <c r="D55" s="119" t="s">
        <v>205</v>
      </c>
      <c r="E55" s="119" t="s">
        <v>718</v>
      </c>
      <c r="F55" s="120" t="s">
        <v>710</v>
      </c>
      <c r="G55" s="121"/>
      <c r="H55" s="119" t="s">
        <v>711</v>
      </c>
      <c r="I55" s="122">
        <v>1571.82</v>
      </c>
      <c r="J55" s="123">
        <v>1729</v>
      </c>
      <c r="M55" t="e">
        <f>VLOOKUP(A55,'1_Devices'!F:F,1,FALSE)</f>
        <v>#N/A</v>
      </c>
    </row>
    <row r="56" spans="1:13" ht="29.25" thickBot="1" x14ac:dyDescent="0.3">
      <c r="A56" s="118">
        <v>2002252</v>
      </c>
      <c r="B56" s="119" t="s">
        <v>108</v>
      </c>
      <c r="C56" s="119" t="s">
        <v>721</v>
      </c>
      <c r="D56" s="119" t="s">
        <v>722</v>
      </c>
      <c r="E56" s="119" t="s">
        <v>718</v>
      </c>
      <c r="F56" s="120" t="s">
        <v>710</v>
      </c>
      <c r="G56" s="121"/>
      <c r="H56" s="119" t="s">
        <v>711</v>
      </c>
      <c r="I56" s="122">
        <v>1571.82</v>
      </c>
      <c r="J56" s="123">
        <v>1729</v>
      </c>
      <c r="M56" t="e">
        <f>VLOOKUP(A56,'1_Devices'!F:F,1,FALSE)</f>
        <v>#N/A</v>
      </c>
    </row>
    <row r="57" spans="1:13" ht="29.25" thickBot="1" x14ac:dyDescent="0.3">
      <c r="A57" s="118">
        <v>2002253</v>
      </c>
      <c r="B57" s="119" t="s">
        <v>108</v>
      </c>
      <c r="C57" s="119" t="s">
        <v>721</v>
      </c>
      <c r="D57" s="119" t="s">
        <v>720</v>
      </c>
      <c r="E57" s="119" t="s">
        <v>718</v>
      </c>
      <c r="F57" s="120" t="s">
        <v>710</v>
      </c>
      <c r="G57" s="121"/>
      <c r="H57" s="119" t="s">
        <v>711</v>
      </c>
      <c r="I57" s="122">
        <v>1571.82</v>
      </c>
      <c r="J57" s="123">
        <v>1729</v>
      </c>
      <c r="M57" t="e">
        <f>VLOOKUP(A57,'1_Devices'!F:F,1,FALSE)</f>
        <v>#N/A</v>
      </c>
    </row>
    <row r="58" spans="1:13" ht="43.5" thickBot="1" x14ac:dyDescent="0.3">
      <c r="A58" s="118">
        <v>2002262</v>
      </c>
      <c r="B58" s="119" t="s">
        <v>108</v>
      </c>
      <c r="C58" s="119" t="s">
        <v>723</v>
      </c>
      <c r="D58" s="119" t="s">
        <v>724</v>
      </c>
      <c r="E58" s="119" t="s">
        <v>718</v>
      </c>
      <c r="F58" s="120" t="s">
        <v>710</v>
      </c>
      <c r="G58" s="121"/>
      <c r="H58" s="119" t="s">
        <v>711</v>
      </c>
      <c r="I58" s="122">
        <v>1862.73</v>
      </c>
      <c r="J58" s="123">
        <v>2049</v>
      </c>
      <c r="M58" t="e">
        <f>VLOOKUP(A58,'1_Devices'!F:F,1,FALSE)</f>
        <v>#N/A</v>
      </c>
    </row>
    <row r="59" spans="1:13" ht="43.5" thickBot="1" x14ac:dyDescent="0.3">
      <c r="A59" s="118">
        <v>2002263</v>
      </c>
      <c r="B59" s="119" t="s">
        <v>108</v>
      </c>
      <c r="C59" s="119" t="s">
        <v>723</v>
      </c>
      <c r="D59" s="119" t="s">
        <v>725</v>
      </c>
      <c r="E59" s="119" t="s">
        <v>718</v>
      </c>
      <c r="F59" s="120" t="s">
        <v>710</v>
      </c>
      <c r="G59" s="121"/>
      <c r="H59" s="119" t="s">
        <v>711</v>
      </c>
      <c r="I59" s="122">
        <v>1862.73</v>
      </c>
      <c r="J59" s="123">
        <v>2049</v>
      </c>
      <c r="M59" t="e">
        <f>VLOOKUP(A59,'1_Devices'!F:F,1,FALSE)</f>
        <v>#N/A</v>
      </c>
    </row>
    <row r="60" spans="1:13" ht="43.5" thickBot="1" x14ac:dyDescent="0.3">
      <c r="A60" s="118">
        <v>2002264</v>
      </c>
      <c r="B60" s="119" t="s">
        <v>108</v>
      </c>
      <c r="C60" s="119" t="s">
        <v>723</v>
      </c>
      <c r="D60" s="119" t="s">
        <v>726</v>
      </c>
      <c r="E60" s="119" t="s">
        <v>718</v>
      </c>
      <c r="F60" s="120" t="s">
        <v>710</v>
      </c>
      <c r="G60" s="121"/>
      <c r="H60" s="119" t="s">
        <v>711</v>
      </c>
      <c r="I60" s="122">
        <v>2180.91</v>
      </c>
      <c r="J60" s="123">
        <v>2399</v>
      </c>
      <c r="M60" t="e">
        <f>VLOOKUP(A60,'1_Devices'!F:F,1,FALSE)</f>
        <v>#N/A</v>
      </c>
    </row>
    <row r="61" spans="1:13" ht="43.5" thickBot="1" x14ac:dyDescent="0.3">
      <c r="A61" s="118">
        <v>2002265</v>
      </c>
      <c r="B61" s="119" t="s">
        <v>108</v>
      </c>
      <c r="C61" s="119" t="s">
        <v>723</v>
      </c>
      <c r="D61" s="119" t="s">
        <v>727</v>
      </c>
      <c r="E61" s="119" t="s">
        <v>718</v>
      </c>
      <c r="F61" s="120" t="s">
        <v>710</v>
      </c>
      <c r="G61" s="121"/>
      <c r="H61" s="119" t="s">
        <v>711</v>
      </c>
      <c r="I61" s="122">
        <v>2180.91</v>
      </c>
      <c r="J61" s="123">
        <v>2399</v>
      </c>
      <c r="M61" t="e">
        <f>VLOOKUP(A61,'1_Devices'!F:F,1,FALSE)</f>
        <v>#N/A</v>
      </c>
    </row>
    <row r="62" spans="1:13" ht="43.5" thickBot="1" x14ac:dyDescent="0.3">
      <c r="A62" s="118">
        <v>2002266</v>
      </c>
      <c r="B62" s="119" t="s">
        <v>108</v>
      </c>
      <c r="C62" s="119" t="s">
        <v>723</v>
      </c>
      <c r="D62" s="119" t="s">
        <v>728</v>
      </c>
      <c r="E62" s="119" t="s">
        <v>718</v>
      </c>
      <c r="F62" s="120" t="s">
        <v>710</v>
      </c>
      <c r="G62" s="121"/>
      <c r="H62" s="119" t="s">
        <v>711</v>
      </c>
      <c r="I62" s="122">
        <v>2817.27</v>
      </c>
      <c r="J62" s="123">
        <v>3099</v>
      </c>
      <c r="M62" t="e">
        <f>VLOOKUP(A62,'1_Devices'!F:F,1,FALSE)</f>
        <v>#N/A</v>
      </c>
    </row>
    <row r="63" spans="1:13" ht="43.5" thickBot="1" x14ac:dyDescent="0.3">
      <c r="A63" s="118">
        <v>2002270</v>
      </c>
      <c r="B63" s="119" t="s">
        <v>108</v>
      </c>
      <c r="C63" s="119" t="s">
        <v>729</v>
      </c>
      <c r="D63" s="119" t="s">
        <v>724</v>
      </c>
      <c r="E63" s="119" t="s">
        <v>718</v>
      </c>
      <c r="F63" s="120" t="s">
        <v>710</v>
      </c>
      <c r="G63" s="121"/>
      <c r="H63" s="119" t="s">
        <v>711</v>
      </c>
      <c r="I63" s="122">
        <v>2317.27</v>
      </c>
      <c r="J63" s="123">
        <v>2549</v>
      </c>
      <c r="M63" t="e">
        <f>VLOOKUP(A63,'1_Devices'!F:F,1,FALSE)</f>
        <v>#N/A</v>
      </c>
    </row>
    <row r="64" spans="1:13" ht="43.5" thickBot="1" x14ac:dyDescent="0.3">
      <c r="A64" s="118">
        <v>2002271</v>
      </c>
      <c r="B64" s="119" t="s">
        <v>108</v>
      </c>
      <c r="C64" s="119" t="s">
        <v>729</v>
      </c>
      <c r="D64" s="119" t="s">
        <v>725</v>
      </c>
      <c r="E64" s="119" t="s">
        <v>718</v>
      </c>
      <c r="F64" s="120" t="s">
        <v>710</v>
      </c>
      <c r="G64" s="121"/>
      <c r="H64" s="119" t="s">
        <v>711</v>
      </c>
      <c r="I64" s="122">
        <v>2317.27</v>
      </c>
      <c r="J64" s="123">
        <v>2549</v>
      </c>
      <c r="M64" t="e">
        <f>VLOOKUP(A64,'1_Devices'!F:F,1,FALSE)</f>
        <v>#N/A</v>
      </c>
    </row>
    <row r="65" spans="1:13" ht="43.5" thickBot="1" x14ac:dyDescent="0.3">
      <c r="A65" s="118">
        <v>2002272</v>
      </c>
      <c r="B65" s="119" t="s">
        <v>108</v>
      </c>
      <c r="C65" s="119" t="s">
        <v>729</v>
      </c>
      <c r="D65" s="119" t="s">
        <v>726</v>
      </c>
      <c r="E65" s="119" t="s">
        <v>718</v>
      </c>
      <c r="F65" s="120" t="s">
        <v>710</v>
      </c>
      <c r="G65" s="121"/>
      <c r="H65" s="119" t="s">
        <v>711</v>
      </c>
      <c r="I65" s="122">
        <v>2635.45</v>
      </c>
      <c r="J65" s="123">
        <v>2899</v>
      </c>
      <c r="M65" t="e">
        <f>VLOOKUP(A65,'1_Devices'!F:F,1,FALSE)</f>
        <v>#N/A</v>
      </c>
    </row>
    <row r="66" spans="1:13" ht="43.5" thickBot="1" x14ac:dyDescent="0.3">
      <c r="A66" s="130">
        <v>2002274</v>
      </c>
      <c r="B66" s="131" t="s">
        <v>108</v>
      </c>
      <c r="C66" s="131" t="s">
        <v>729</v>
      </c>
      <c r="D66" s="131" t="s">
        <v>728</v>
      </c>
      <c r="E66" s="131" t="s">
        <v>718</v>
      </c>
      <c r="F66" s="132" t="s">
        <v>710</v>
      </c>
      <c r="G66" s="133"/>
      <c r="H66" s="131" t="s">
        <v>711</v>
      </c>
      <c r="I66" s="134">
        <v>3271.82</v>
      </c>
      <c r="J66" s="135">
        <v>3599</v>
      </c>
      <c r="M66">
        <f>VLOOKUP(A66,'1_Devices'!F:F,1,FALSE)</f>
        <v>2002274</v>
      </c>
    </row>
    <row r="67" spans="1:13" ht="16.5" thickTop="1" thickBot="1" x14ac:dyDescent="0.3">
      <c r="M67" t="e">
        <f>VLOOKUP(A67,'1_Devices'!F:F,1,FALSE)</f>
        <v>#N/A</v>
      </c>
    </row>
    <row r="68" spans="1:13" ht="43.5" thickBot="1" x14ac:dyDescent="0.3">
      <c r="A68" s="125">
        <v>2002056</v>
      </c>
      <c r="B68" s="126" t="s">
        <v>109</v>
      </c>
      <c r="C68" s="126" t="s">
        <v>438</v>
      </c>
      <c r="D68" s="126" t="s">
        <v>204</v>
      </c>
      <c r="E68" s="126" t="s">
        <v>709</v>
      </c>
      <c r="F68" s="136" t="s">
        <v>710</v>
      </c>
      <c r="G68" s="127"/>
      <c r="H68" s="126" t="s">
        <v>711</v>
      </c>
      <c r="I68" s="128">
        <v>635.45000000000005</v>
      </c>
      <c r="J68" s="129">
        <v>699</v>
      </c>
      <c r="M68" t="e">
        <f>VLOOKUP(A68,'1_Devices'!F:F,1,FALSE)</f>
        <v>#N/A</v>
      </c>
    </row>
    <row r="69" spans="1:13" ht="29.25" thickBot="1" x14ac:dyDescent="0.3">
      <c r="A69" s="118">
        <v>2001333</v>
      </c>
      <c r="B69" s="119" t="s">
        <v>109</v>
      </c>
      <c r="C69" s="119" t="s">
        <v>667</v>
      </c>
      <c r="D69" s="137" t="s">
        <v>204</v>
      </c>
      <c r="E69" s="137" t="s">
        <v>709</v>
      </c>
      <c r="F69" s="138" t="s">
        <v>710</v>
      </c>
      <c r="G69" s="139"/>
      <c r="H69" s="137" t="s">
        <v>711</v>
      </c>
      <c r="I69" s="140">
        <v>453.64</v>
      </c>
      <c r="J69" s="141">
        <v>499</v>
      </c>
      <c r="M69">
        <f>VLOOKUP(A69,'1_Devices'!F:F,1,FALSE)</f>
        <v>2001333</v>
      </c>
    </row>
    <row r="70" spans="1:13" ht="29.25" thickBot="1" x14ac:dyDescent="0.3">
      <c r="A70" s="118">
        <v>2112091</v>
      </c>
      <c r="B70" s="119" t="s">
        <v>730</v>
      </c>
      <c r="C70" s="119" t="s">
        <v>197</v>
      </c>
      <c r="D70" s="119" t="s">
        <v>212</v>
      </c>
      <c r="E70" s="119" t="s">
        <v>731</v>
      </c>
      <c r="F70" s="119" t="s">
        <v>714</v>
      </c>
      <c r="G70" s="121"/>
      <c r="H70" s="119" t="s">
        <v>429</v>
      </c>
      <c r="I70" s="122">
        <v>90</v>
      </c>
      <c r="J70" s="123">
        <v>99</v>
      </c>
      <c r="M70">
        <f>VLOOKUP(A70,'1_Devices'!F:F,1,FALSE)</f>
        <v>2112091</v>
      </c>
    </row>
    <row r="71" spans="1:13" ht="29.25" thickBot="1" x14ac:dyDescent="0.3">
      <c r="A71" s="118">
        <v>2000640</v>
      </c>
      <c r="B71" s="119" t="s">
        <v>187</v>
      </c>
      <c r="C71" s="119" t="s">
        <v>444</v>
      </c>
      <c r="D71" s="119" t="s">
        <v>212</v>
      </c>
      <c r="E71" s="119" t="s">
        <v>731</v>
      </c>
      <c r="F71" s="120" t="s">
        <v>710</v>
      </c>
      <c r="G71" s="121"/>
      <c r="H71" s="119" t="s">
        <v>711</v>
      </c>
      <c r="I71" s="122">
        <v>526.36</v>
      </c>
      <c r="J71" s="123">
        <v>579</v>
      </c>
      <c r="M71">
        <f>VLOOKUP(A71,'1_Devices'!F:F,1,FALSE)</f>
        <v>2000640</v>
      </c>
    </row>
    <row r="72" spans="1:13" ht="57.75" thickBot="1" x14ac:dyDescent="0.3">
      <c r="A72" s="118">
        <v>2989010</v>
      </c>
      <c r="B72" s="121"/>
      <c r="C72" s="119" t="s">
        <v>732</v>
      </c>
      <c r="D72" s="119" t="s">
        <v>213</v>
      </c>
      <c r="E72" s="119" t="s">
        <v>709</v>
      </c>
      <c r="F72" s="120" t="s">
        <v>710</v>
      </c>
      <c r="G72" s="121"/>
      <c r="H72" s="119" t="s">
        <v>711</v>
      </c>
      <c r="I72" s="122">
        <v>453.64</v>
      </c>
      <c r="J72" s="123">
        <v>499</v>
      </c>
      <c r="M72" t="e">
        <f>VLOOKUP(A72,'1_Devices'!F:F,1,FALSE)</f>
        <v>#N/A</v>
      </c>
    </row>
    <row r="73" spans="1:13" ht="72" thickBot="1" x14ac:dyDescent="0.3">
      <c r="A73" s="118">
        <v>2980180</v>
      </c>
      <c r="B73" s="142" t="s">
        <v>733</v>
      </c>
      <c r="C73" s="119" t="s">
        <v>734</v>
      </c>
      <c r="D73" s="119" t="s">
        <v>213</v>
      </c>
      <c r="E73" s="119" t="s">
        <v>731</v>
      </c>
      <c r="F73" s="119" t="s">
        <v>714</v>
      </c>
      <c r="G73" s="121"/>
      <c r="H73" s="119" t="s">
        <v>711</v>
      </c>
      <c r="I73" s="122">
        <v>300</v>
      </c>
      <c r="J73" s="123">
        <v>330</v>
      </c>
      <c r="M73">
        <f>VLOOKUP(A73,'1_Devices'!F:F,1,FALSE)</f>
        <v>2980180</v>
      </c>
    </row>
    <row r="74" spans="1:13" ht="100.5" thickBot="1" x14ac:dyDescent="0.3">
      <c r="A74" s="118">
        <v>2001243</v>
      </c>
      <c r="B74" s="119" t="s">
        <v>186</v>
      </c>
      <c r="C74" s="143" t="s">
        <v>441</v>
      </c>
      <c r="D74" s="119" t="s">
        <v>213</v>
      </c>
      <c r="E74" s="119" t="s">
        <v>731</v>
      </c>
      <c r="F74" s="119" t="s">
        <v>714</v>
      </c>
      <c r="G74" s="121"/>
      <c r="H74" s="119" t="s">
        <v>711</v>
      </c>
      <c r="I74" s="122">
        <v>90</v>
      </c>
      <c r="J74" s="123">
        <v>99</v>
      </c>
      <c r="M74" t="e">
        <f>VLOOKUP(A74,'1_Devices'!F:F,1,FALSE)</f>
        <v>#N/A</v>
      </c>
    </row>
    <row r="75" spans="1:13" ht="29.25" thickBot="1" x14ac:dyDescent="0.3">
      <c r="A75" s="130">
        <v>2980182</v>
      </c>
      <c r="B75" s="131" t="s">
        <v>186</v>
      </c>
      <c r="C75" s="131" t="s">
        <v>411</v>
      </c>
      <c r="D75" s="131" t="s">
        <v>213</v>
      </c>
      <c r="E75" s="131" t="s">
        <v>731</v>
      </c>
      <c r="F75" s="132" t="s">
        <v>710</v>
      </c>
      <c r="G75" s="133"/>
      <c r="H75" s="131" t="s">
        <v>711</v>
      </c>
      <c r="I75" s="134">
        <v>390</v>
      </c>
      <c r="J75" s="135">
        <v>429</v>
      </c>
      <c r="M75" t="e">
        <f>VLOOKUP(A75,'1_Devices'!F:F,1,FALSE)</f>
        <v>#N/A</v>
      </c>
    </row>
    <row r="76" spans="1:13" ht="16.5" thickTop="1" thickBot="1" x14ac:dyDescent="0.3">
      <c r="M76" t="e">
        <f>VLOOKUP(A76,'1_Devices'!F:F,1,FALSE)</f>
        <v>#N/A</v>
      </c>
    </row>
    <row r="77" spans="1:13" ht="29.25" thickBot="1" x14ac:dyDescent="0.3">
      <c r="A77" s="125">
        <v>2002382</v>
      </c>
      <c r="B77" s="126" t="s">
        <v>109</v>
      </c>
      <c r="C77" s="126" t="s">
        <v>735</v>
      </c>
      <c r="D77" s="126" t="s">
        <v>210</v>
      </c>
      <c r="E77" s="126" t="s">
        <v>709</v>
      </c>
      <c r="F77" s="136" t="s">
        <v>710</v>
      </c>
      <c r="G77" s="127"/>
      <c r="H77" s="126" t="s">
        <v>711</v>
      </c>
      <c r="I77" s="128">
        <v>1044.55</v>
      </c>
      <c r="J77" s="129">
        <v>1149</v>
      </c>
      <c r="M77" t="e">
        <f>VLOOKUP(A77,'1_Devices'!F:F,1,FALSE)</f>
        <v>#N/A</v>
      </c>
    </row>
    <row r="78" spans="1:13" ht="29.25" thickBot="1" x14ac:dyDescent="0.3">
      <c r="A78" s="118">
        <v>2002383</v>
      </c>
      <c r="B78" s="119" t="s">
        <v>109</v>
      </c>
      <c r="C78" s="119" t="s">
        <v>735</v>
      </c>
      <c r="D78" s="119" t="s">
        <v>522</v>
      </c>
      <c r="E78" s="119" t="s">
        <v>709</v>
      </c>
      <c r="F78" s="120" t="s">
        <v>710</v>
      </c>
      <c r="G78" s="121"/>
      <c r="H78" s="119" t="s">
        <v>711</v>
      </c>
      <c r="I78" s="122">
        <v>1271.82</v>
      </c>
      <c r="J78" s="123">
        <v>1399</v>
      </c>
      <c r="M78" t="e">
        <f>VLOOKUP(A78,'1_Devices'!F:F,1,FALSE)</f>
        <v>#N/A</v>
      </c>
    </row>
    <row r="79" spans="1:13" ht="29.25" thickBot="1" x14ac:dyDescent="0.3">
      <c r="A79" s="118">
        <v>2002384</v>
      </c>
      <c r="B79" s="119" t="s">
        <v>109</v>
      </c>
      <c r="C79" s="119" t="s">
        <v>735</v>
      </c>
      <c r="D79" s="119" t="s">
        <v>736</v>
      </c>
      <c r="E79" s="119" t="s">
        <v>709</v>
      </c>
      <c r="F79" s="120" t="s">
        <v>710</v>
      </c>
      <c r="G79" s="121"/>
      <c r="H79" s="119" t="s">
        <v>711</v>
      </c>
      <c r="I79" s="122">
        <v>1271.82</v>
      </c>
      <c r="J79" s="123">
        <v>1399</v>
      </c>
      <c r="M79" t="e">
        <f>VLOOKUP(A79,'1_Devices'!F:F,1,FALSE)</f>
        <v>#N/A</v>
      </c>
    </row>
    <row r="80" spans="1:13" ht="29.25" thickBot="1" x14ac:dyDescent="0.3">
      <c r="A80" s="118">
        <v>2002385</v>
      </c>
      <c r="B80" s="119" t="s">
        <v>109</v>
      </c>
      <c r="C80" s="119" t="s">
        <v>735</v>
      </c>
      <c r="D80" s="119" t="s">
        <v>737</v>
      </c>
      <c r="E80" s="119" t="s">
        <v>709</v>
      </c>
      <c r="F80" s="120" t="s">
        <v>710</v>
      </c>
      <c r="G80" s="121"/>
      <c r="H80" s="119" t="s">
        <v>711</v>
      </c>
      <c r="I80" s="122">
        <v>1271.82</v>
      </c>
      <c r="J80" s="123">
        <v>1399</v>
      </c>
      <c r="M80" t="e">
        <f>VLOOKUP(A80,'1_Devices'!F:F,1,FALSE)</f>
        <v>#N/A</v>
      </c>
    </row>
    <row r="81" spans="1:13" ht="29.25" thickBot="1" x14ac:dyDescent="0.3">
      <c r="A81" s="118">
        <v>2002378</v>
      </c>
      <c r="B81" s="119" t="s">
        <v>109</v>
      </c>
      <c r="C81" s="119" t="s">
        <v>735</v>
      </c>
      <c r="D81" s="119" t="s">
        <v>211</v>
      </c>
      <c r="E81" s="119" t="s">
        <v>709</v>
      </c>
      <c r="F81" s="120" t="s">
        <v>710</v>
      </c>
      <c r="G81" s="121"/>
      <c r="H81" s="119" t="s">
        <v>711</v>
      </c>
      <c r="I81" s="122">
        <v>1453.64</v>
      </c>
      <c r="J81" s="123">
        <v>1599</v>
      </c>
      <c r="M81" t="e">
        <f>VLOOKUP(A81,'1_Devices'!F:F,1,FALSE)</f>
        <v>#N/A</v>
      </c>
    </row>
    <row r="82" spans="1:13" ht="29.25" thickBot="1" x14ac:dyDescent="0.3">
      <c r="A82" s="118">
        <v>2002379</v>
      </c>
      <c r="B82" s="119" t="s">
        <v>109</v>
      </c>
      <c r="C82" s="119" t="s">
        <v>735</v>
      </c>
      <c r="D82" s="119" t="s">
        <v>523</v>
      </c>
      <c r="E82" s="119" t="s">
        <v>709</v>
      </c>
      <c r="F82" s="120" t="s">
        <v>710</v>
      </c>
      <c r="G82" s="121"/>
      <c r="H82" s="119" t="s">
        <v>429</v>
      </c>
      <c r="I82" s="122">
        <v>1453.64</v>
      </c>
      <c r="J82" s="123">
        <v>1599</v>
      </c>
      <c r="M82" t="e">
        <f>VLOOKUP(A82,'1_Devices'!F:F,1,FALSE)</f>
        <v>#N/A</v>
      </c>
    </row>
    <row r="83" spans="1:13" ht="29.25" thickBot="1" x14ac:dyDescent="0.3">
      <c r="A83" s="118">
        <v>2002380</v>
      </c>
      <c r="B83" s="119" t="s">
        <v>109</v>
      </c>
      <c r="C83" s="119" t="s">
        <v>735</v>
      </c>
      <c r="D83" s="119" t="s">
        <v>738</v>
      </c>
      <c r="E83" s="119" t="s">
        <v>709</v>
      </c>
      <c r="F83" s="120" t="s">
        <v>710</v>
      </c>
      <c r="G83" s="121"/>
      <c r="H83" s="119" t="s">
        <v>711</v>
      </c>
      <c r="I83" s="122">
        <v>1453.64</v>
      </c>
      <c r="J83" s="123">
        <v>1599</v>
      </c>
      <c r="M83" t="e">
        <f>VLOOKUP(A83,'1_Devices'!F:F,1,FALSE)</f>
        <v>#N/A</v>
      </c>
    </row>
    <row r="84" spans="1:13" ht="29.25" thickBot="1" x14ac:dyDescent="0.3">
      <c r="A84" s="118">
        <v>2002374</v>
      </c>
      <c r="B84" s="119" t="s">
        <v>109</v>
      </c>
      <c r="C84" s="119" t="s">
        <v>739</v>
      </c>
      <c r="D84" s="119" t="s">
        <v>210</v>
      </c>
      <c r="E84" s="119" t="s">
        <v>709</v>
      </c>
      <c r="F84" s="120" t="s">
        <v>710</v>
      </c>
      <c r="G84" s="121"/>
      <c r="H84" s="119" t="s">
        <v>711</v>
      </c>
      <c r="I84" s="122">
        <v>1544.55</v>
      </c>
      <c r="J84" s="123">
        <v>1699</v>
      </c>
      <c r="M84" t="e">
        <f>VLOOKUP(A84,'1_Devices'!F:F,1,FALSE)</f>
        <v>#N/A</v>
      </c>
    </row>
    <row r="85" spans="1:13" ht="29.25" thickBot="1" x14ac:dyDescent="0.3">
      <c r="A85" s="118">
        <v>2002375</v>
      </c>
      <c r="B85" s="119" t="s">
        <v>109</v>
      </c>
      <c r="C85" s="119" t="s">
        <v>739</v>
      </c>
      <c r="D85" s="119" t="s">
        <v>522</v>
      </c>
      <c r="E85" s="119" t="s">
        <v>709</v>
      </c>
      <c r="F85" s="120" t="s">
        <v>710</v>
      </c>
      <c r="G85" s="121"/>
      <c r="H85" s="119" t="s">
        <v>711</v>
      </c>
      <c r="I85" s="122">
        <v>1544.55</v>
      </c>
      <c r="J85" s="123">
        <v>1699</v>
      </c>
      <c r="M85" t="e">
        <f>VLOOKUP(A85,'1_Devices'!F:F,1,FALSE)</f>
        <v>#N/A</v>
      </c>
    </row>
    <row r="86" spans="1:13" ht="29.25" thickBot="1" x14ac:dyDescent="0.3">
      <c r="A86" s="118">
        <v>2002376</v>
      </c>
      <c r="B86" s="119" t="s">
        <v>109</v>
      </c>
      <c r="C86" s="119" t="s">
        <v>739</v>
      </c>
      <c r="D86" s="119" t="s">
        <v>736</v>
      </c>
      <c r="E86" s="119" t="s">
        <v>709</v>
      </c>
      <c r="F86" s="120" t="s">
        <v>710</v>
      </c>
      <c r="G86" s="121"/>
      <c r="H86" s="119" t="s">
        <v>711</v>
      </c>
      <c r="I86" s="122">
        <v>1544.55</v>
      </c>
      <c r="J86" s="123">
        <v>1699</v>
      </c>
      <c r="M86" t="e">
        <f>VLOOKUP(A86,'1_Devices'!F:F,1,FALSE)</f>
        <v>#N/A</v>
      </c>
    </row>
    <row r="87" spans="1:13" ht="29.25" thickBot="1" x14ac:dyDescent="0.3">
      <c r="A87" s="118">
        <v>2002377</v>
      </c>
      <c r="B87" s="119" t="s">
        <v>109</v>
      </c>
      <c r="C87" s="119" t="s">
        <v>739</v>
      </c>
      <c r="D87" s="119" t="s">
        <v>737</v>
      </c>
      <c r="E87" s="119" t="s">
        <v>709</v>
      </c>
      <c r="F87" s="120" t="s">
        <v>710</v>
      </c>
      <c r="G87" s="121"/>
      <c r="H87" s="119" t="s">
        <v>711</v>
      </c>
      <c r="I87" s="122">
        <v>1544.55</v>
      </c>
      <c r="J87" s="123">
        <v>1699</v>
      </c>
      <c r="M87" t="e">
        <f>VLOOKUP(A87,'1_Devices'!F:F,1,FALSE)</f>
        <v>#N/A</v>
      </c>
    </row>
    <row r="88" spans="1:13" ht="29.25" thickBot="1" x14ac:dyDescent="0.3">
      <c r="A88" s="118">
        <v>2002370</v>
      </c>
      <c r="B88" s="119" t="s">
        <v>109</v>
      </c>
      <c r="C88" s="119" t="s">
        <v>739</v>
      </c>
      <c r="D88" s="119" t="s">
        <v>211</v>
      </c>
      <c r="E88" s="119" t="s">
        <v>709</v>
      </c>
      <c r="F88" s="120" t="s">
        <v>710</v>
      </c>
      <c r="G88" s="121"/>
      <c r="H88" s="119" t="s">
        <v>711</v>
      </c>
      <c r="I88" s="122">
        <v>1726.36</v>
      </c>
      <c r="J88" s="123">
        <v>1899</v>
      </c>
      <c r="M88" t="e">
        <f>VLOOKUP(A88,'1_Devices'!F:F,1,FALSE)</f>
        <v>#N/A</v>
      </c>
    </row>
    <row r="89" spans="1:13" ht="29.25" thickBot="1" x14ac:dyDescent="0.3">
      <c r="A89" s="118">
        <v>2002371</v>
      </c>
      <c r="B89" s="119" t="s">
        <v>109</v>
      </c>
      <c r="C89" s="119" t="s">
        <v>739</v>
      </c>
      <c r="D89" s="119" t="s">
        <v>523</v>
      </c>
      <c r="E89" s="119" t="s">
        <v>709</v>
      </c>
      <c r="F89" s="120" t="s">
        <v>710</v>
      </c>
      <c r="G89" s="121"/>
      <c r="H89" s="119" t="s">
        <v>429</v>
      </c>
      <c r="I89" s="122">
        <v>1726.36</v>
      </c>
      <c r="J89" s="123">
        <v>1899</v>
      </c>
      <c r="M89" t="e">
        <f>VLOOKUP(A89,'1_Devices'!F:F,1,FALSE)</f>
        <v>#N/A</v>
      </c>
    </row>
    <row r="90" spans="1:13" ht="43.5" thickBot="1" x14ac:dyDescent="0.3">
      <c r="A90" s="118">
        <v>2002366</v>
      </c>
      <c r="B90" s="119" t="s">
        <v>109</v>
      </c>
      <c r="C90" s="119" t="s">
        <v>740</v>
      </c>
      <c r="D90" s="119" t="s">
        <v>210</v>
      </c>
      <c r="E90" s="119" t="s">
        <v>709</v>
      </c>
      <c r="F90" s="120" t="s">
        <v>710</v>
      </c>
      <c r="G90" s="121"/>
      <c r="H90" s="119" t="s">
        <v>711</v>
      </c>
      <c r="I90" s="122">
        <v>1999.09</v>
      </c>
      <c r="J90" s="123">
        <v>2199</v>
      </c>
      <c r="M90" t="e">
        <f>VLOOKUP(A90,'1_Devices'!F:F,1,FALSE)</f>
        <v>#N/A</v>
      </c>
    </row>
    <row r="91" spans="1:13" ht="43.5" thickBot="1" x14ac:dyDescent="0.3">
      <c r="A91" s="118">
        <v>2002367</v>
      </c>
      <c r="B91" s="119" t="s">
        <v>109</v>
      </c>
      <c r="C91" s="119" t="s">
        <v>740</v>
      </c>
      <c r="D91" s="119" t="s">
        <v>522</v>
      </c>
      <c r="E91" s="119" t="s">
        <v>709</v>
      </c>
      <c r="F91" s="120" t="s">
        <v>710</v>
      </c>
      <c r="G91" s="121"/>
      <c r="H91" s="119" t="s">
        <v>711</v>
      </c>
      <c r="I91" s="122">
        <v>1999.09</v>
      </c>
      <c r="J91" s="123">
        <v>2199</v>
      </c>
      <c r="M91" t="e">
        <f>VLOOKUP(A91,'1_Devices'!F:F,1,FALSE)</f>
        <v>#N/A</v>
      </c>
    </row>
    <row r="92" spans="1:13" ht="43.5" thickBot="1" x14ac:dyDescent="0.3">
      <c r="A92" s="118">
        <v>2002368</v>
      </c>
      <c r="B92" s="119" t="s">
        <v>109</v>
      </c>
      <c r="C92" s="119" t="s">
        <v>740</v>
      </c>
      <c r="D92" s="119" t="s">
        <v>736</v>
      </c>
      <c r="E92" s="119" t="s">
        <v>709</v>
      </c>
      <c r="F92" s="120" t="s">
        <v>710</v>
      </c>
      <c r="G92" s="121"/>
      <c r="H92" s="119" t="s">
        <v>711</v>
      </c>
      <c r="I92" s="122">
        <v>1999.09</v>
      </c>
      <c r="J92" s="123">
        <v>2199</v>
      </c>
      <c r="M92" t="e">
        <f>VLOOKUP(A92,'1_Devices'!F:F,1,FALSE)</f>
        <v>#N/A</v>
      </c>
    </row>
    <row r="93" spans="1:13" ht="43.5" thickBot="1" x14ac:dyDescent="0.3">
      <c r="A93" s="118">
        <v>2002369</v>
      </c>
      <c r="B93" s="119" t="s">
        <v>109</v>
      </c>
      <c r="C93" s="119" t="s">
        <v>740</v>
      </c>
      <c r="D93" s="119" t="s">
        <v>737</v>
      </c>
      <c r="E93" s="119" t="s">
        <v>709</v>
      </c>
      <c r="F93" s="120" t="s">
        <v>710</v>
      </c>
      <c r="G93" s="121"/>
      <c r="H93" s="119" t="s">
        <v>711</v>
      </c>
      <c r="I93" s="122">
        <v>1999.09</v>
      </c>
      <c r="J93" s="123">
        <v>2199</v>
      </c>
      <c r="M93" t="e">
        <f>VLOOKUP(A93,'1_Devices'!F:F,1,FALSE)</f>
        <v>#N/A</v>
      </c>
    </row>
    <row r="94" spans="1:13" ht="43.5" thickBot="1" x14ac:dyDescent="0.3">
      <c r="A94" s="118">
        <v>2002362</v>
      </c>
      <c r="B94" s="119" t="s">
        <v>109</v>
      </c>
      <c r="C94" s="119" t="s">
        <v>740</v>
      </c>
      <c r="D94" s="119" t="s">
        <v>211</v>
      </c>
      <c r="E94" s="119" t="s">
        <v>709</v>
      </c>
      <c r="F94" s="120" t="s">
        <v>710</v>
      </c>
      <c r="G94" s="121"/>
      <c r="H94" s="119" t="s">
        <v>711</v>
      </c>
      <c r="I94" s="122">
        <v>2180.91</v>
      </c>
      <c r="J94" s="123">
        <v>2399</v>
      </c>
      <c r="M94" t="e">
        <f>VLOOKUP(A94,'1_Devices'!F:F,1,FALSE)</f>
        <v>#N/A</v>
      </c>
    </row>
    <row r="95" spans="1:13" ht="43.5" thickBot="1" x14ac:dyDescent="0.3">
      <c r="A95" s="118">
        <v>2002363</v>
      </c>
      <c r="B95" s="119" t="s">
        <v>109</v>
      </c>
      <c r="C95" s="119" t="s">
        <v>740</v>
      </c>
      <c r="D95" s="119" t="s">
        <v>523</v>
      </c>
      <c r="E95" s="119" t="s">
        <v>709</v>
      </c>
      <c r="F95" s="120" t="s">
        <v>710</v>
      </c>
      <c r="G95" s="121"/>
      <c r="H95" s="119" t="s">
        <v>711</v>
      </c>
      <c r="I95" s="122">
        <v>2180.91</v>
      </c>
      <c r="J95" s="123">
        <v>2399</v>
      </c>
      <c r="M95" t="e">
        <f>VLOOKUP(A95,'1_Devices'!F:F,1,FALSE)</f>
        <v>#N/A</v>
      </c>
    </row>
    <row r="96" spans="1:13" ht="43.5" thickBot="1" x14ac:dyDescent="0.3">
      <c r="A96" s="118">
        <v>2002364</v>
      </c>
      <c r="B96" s="119" t="s">
        <v>109</v>
      </c>
      <c r="C96" s="119" t="s">
        <v>740</v>
      </c>
      <c r="D96" s="119" t="s">
        <v>738</v>
      </c>
      <c r="E96" s="119" t="s">
        <v>709</v>
      </c>
      <c r="F96" s="120" t="s">
        <v>710</v>
      </c>
      <c r="G96" s="121"/>
      <c r="H96" s="119" t="s">
        <v>711</v>
      </c>
      <c r="I96" s="122">
        <v>2180.91</v>
      </c>
      <c r="J96" s="123">
        <v>2399</v>
      </c>
      <c r="M96" t="e">
        <f>VLOOKUP(A96,'1_Devices'!F:F,1,FALSE)</f>
        <v>#N/A</v>
      </c>
    </row>
    <row r="97" spans="1:13" ht="29.25" thickBot="1" x14ac:dyDescent="0.3">
      <c r="A97" s="118">
        <v>2000738</v>
      </c>
      <c r="B97" s="119" t="s">
        <v>109</v>
      </c>
      <c r="C97" s="119" t="s">
        <v>741</v>
      </c>
      <c r="D97" s="119" t="s">
        <v>205</v>
      </c>
      <c r="E97" s="119" t="s">
        <v>709</v>
      </c>
      <c r="F97" s="120" t="s">
        <v>710</v>
      </c>
      <c r="G97" s="121"/>
      <c r="H97" s="119" t="s">
        <v>711</v>
      </c>
      <c r="I97" s="122">
        <v>1635.45</v>
      </c>
      <c r="J97" s="123">
        <v>1799</v>
      </c>
      <c r="M97" t="e">
        <f>VLOOKUP(A97,'1_Devices'!F:F,1,FALSE)</f>
        <v>#N/A</v>
      </c>
    </row>
    <row r="98" spans="1:13" ht="29.25" thickBot="1" x14ac:dyDescent="0.3">
      <c r="A98" s="118">
        <v>2000740</v>
      </c>
      <c r="B98" s="119" t="s">
        <v>109</v>
      </c>
      <c r="C98" s="119" t="s">
        <v>741</v>
      </c>
      <c r="D98" s="119" t="s">
        <v>725</v>
      </c>
      <c r="E98" s="119" t="s">
        <v>709</v>
      </c>
      <c r="F98" s="120" t="s">
        <v>710</v>
      </c>
      <c r="G98" s="121"/>
      <c r="H98" s="119" t="s">
        <v>711</v>
      </c>
      <c r="I98" s="122">
        <v>1635.45</v>
      </c>
      <c r="J98" s="123">
        <v>1799</v>
      </c>
      <c r="M98" t="e">
        <f>VLOOKUP(A98,'1_Devices'!F:F,1,FALSE)</f>
        <v>#N/A</v>
      </c>
    </row>
    <row r="99" spans="1:13" ht="29.25" thickBot="1" x14ac:dyDescent="0.3">
      <c r="A99" s="118">
        <v>2000739</v>
      </c>
      <c r="B99" s="119" t="s">
        <v>109</v>
      </c>
      <c r="C99" s="119" t="s">
        <v>741</v>
      </c>
      <c r="D99" s="119" t="s">
        <v>742</v>
      </c>
      <c r="E99" s="119" t="s">
        <v>709</v>
      </c>
      <c r="F99" s="120" t="s">
        <v>710</v>
      </c>
      <c r="G99" s="121"/>
      <c r="H99" s="119" t="s">
        <v>711</v>
      </c>
      <c r="I99" s="122">
        <v>1635.45</v>
      </c>
      <c r="J99" s="123">
        <v>1799</v>
      </c>
      <c r="M99" t="e">
        <f>VLOOKUP(A99,'1_Devices'!F:F,1,FALSE)</f>
        <v>#N/A</v>
      </c>
    </row>
    <row r="100" spans="1:13" ht="29.25" thickBot="1" x14ac:dyDescent="0.3">
      <c r="A100" s="118">
        <v>2000753</v>
      </c>
      <c r="B100" s="119" t="s">
        <v>109</v>
      </c>
      <c r="C100" s="119" t="s">
        <v>741</v>
      </c>
      <c r="D100" s="119" t="s">
        <v>737</v>
      </c>
      <c r="E100" s="119" t="s">
        <v>709</v>
      </c>
      <c r="F100" s="120" t="s">
        <v>710</v>
      </c>
      <c r="G100" s="121"/>
      <c r="H100" s="119" t="s">
        <v>711</v>
      </c>
      <c r="I100" s="122">
        <v>1635.45</v>
      </c>
      <c r="J100" s="123">
        <v>1799</v>
      </c>
      <c r="M100" t="e">
        <f>VLOOKUP(A100,'1_Devices'!F:F,1,FALSE)</f>
        <v>#N/A</v>
      </c>
    </row>
    <row r="101" spans="1:13" ht="29.25" thickBot="1" x14ac:dyDescent="0.3">
      <c r="A101" s="118">
        <v>2000754</v>
      </c>
      <c r="B101" s="119" t="s">
        <v>109</v>
      </c>
      <c r="C101" s="119" t="s">
        <v>741</v>
      </c>
      <c r="D101" s="119" t="s">
        <v>743</v>
      </c>
      <c r="E101" s="119" t="s">
        <v>709</v>
      </c>
      <c r="F101" s="120" t="s">
        <v>710</v>
      </c>
      <c r="G101" s="121"/>
      <c r="H101" s="119" t="s">
        <v>711</v>
      </c>
      <c r="I101" s="122">
        <v>1817.27</v>
      </c>
      <c r="J101" s="123">
        <v>1999</v>
      </c>
      <c r="M101" t="e">
        <f>VLOOKUP(A101,'1_Devices'!F:F,1,FALSE)</f>
        <v>#N/A</v>
      </c>
    </row>
    <row r="102" spans="1:13" ht="29.25" thickBot="1" x14ac:dyDescent="0.3">
      <c r="A102" s="118">
        <v>2000756</v>
      </c>
      <c r="B102" s="119" t="s">
        <v>109</v>
      </c>
      <c r="C102" s="119" t="s">
        <v>741</v>
      </c>
      <c r="D102" s="119" t="s">
        <v>727</v>
      </c>
      <c r="E102" s="119" t="s">
        <v>709</v>
      </c>
      <c r="F102" s="120" t="s">
        <v>710</v>
      </c>
      <c r="G102" s="121"/>
      <c r="H102" s="119" t="s">
        <v>711</v>
      </c>
      <c r="I102" s="122">
        <v>1817.27</v>
      </c>
      <c r="J102" s="123">
        <v>1999</v>
      </c>
      <c r="M102" t="e">
        <f>VLOOKUP(A102,'1_Devices'!F:F,1,FALSE)</f>
        <v>#N/A</v>
      </c>
    </row>
    <row r="103" spans="1:13" ht="29.25" thickBot="1" x14ac:dyDescent="0.3">
      <c r="A103" s="118">
        <v>2000755</v>
      </c>
      <c r="B103" s="119" t="s">
        <v>109</v>
      </c>
      <c r="C103" s="119" t="s">
        <v>741</v>
      </c>
      <c r="D103" s="119" t="s">
        <v>744</v>
      </c>
      <c r="E103" s="119" t="s">
        <v>709</v>
      </c>
      <c r="F103" s="120" t="s">
        <v>710</v>
      </c>
      <c r="G103" s="121"/>
      <c r="H103" s="119" t="s">
        <v>711</v>
      </c>
      <c r="I103" s="122">
        <v>1817.27</v>
      </c>
      <c r="J103" s="123">
        <v>1999</v>
      </c>
      <c r="M103" t="e">
        <f>VLOOKUP(A103,'1_Devices'!F:F,1,FALSE)</f>
        <v>#N/A</v>
      </c>
    </row>
    <row r="104" spans="1:13" ht="29.25" thickBot="1" x14ac:dyDescent="0.3">
      <c r="A104" s="118">
        <v>2000757</v>
      </c>
      <c r="B104" s="119" t="s">
        <v>109</v>
      </c>
      <c r="C104" s="119" t="s">
        <v>741</v>
      </c>
      <c r="D104" s="119" t="s">
        <v>745</v>
      </c>
      <c r="E104" s="119" t="s">
        <v>709</v>
      </c>
      <c r="F104" s="120" t="s">
        <v>710</v>
      </c>
      <c r="G104" s="121"/>
      <c r="H104" s="119" t="s">
        <v>711</v>
      </c>
      <c r="I104" s="122">
        <v>1817.27</v>
      </c>
      <c r="J104" s="123">
        <v>1999</v>
      </c>
      <c r="M104" t="e">
        <f>VLOOKUP(A104,'1_Devices'!F:F,1,FALSE)</f>
        <v>#N/A</v>
      </c>
    </row>
    <row r="105" spans="1:13" ht="29.25" thickBot="1" x14ac:dyDescent="0.3">
      <c r="A105" s="118">
        <v>2000758</v>
      </c>
      <c r="B105" s="119" t="s">
        <v>109</v>
      </c>
      <c r="C105" s="119" t="s">
        <v>746</v>
      </c>
      <c r="D105" s="119" t="s">
        <v>747</v>
      </c>
      <c r="E105" s="119" t="s">
        <v>709</v>
      </c>
      <c r="F105" s="120" t="s">
        <v>710</v>
      </c>
      <c r="G105" s="121"/>
      <c r="H105" s="119" t="s">
        <v>711</v>
      </c>
      <c r="I105" s="122">
        <v>2499.09</v>
      </c>
      <c r="J105" s="123">
        <v>2749</v>
      </c>
      <c r="M105" t="e">
        <f>VLOOKUP(A105,'1_Devices'!F:F,1,FALSE)</f>
        <v>#N/A</v>
      </c>
    </row>
    <row r="106" spans="1:13" ht="29.25" thickBot="1" x14ac:dyDescent="0.3">
      <c r="A106" s="118">
        <v>2000759</v>
      </c>
      <c r="B106" s="119" t="s">
        <v>109</v>
      </c>
      <c r="C106" s="119" t="s">
        <v>746</v>
      </c>
      <c r="D106" s="119" t="s">
        <v>748</v>
      </c>
      <c r="E106" s="119" t="s">
        <v>709</v>
      </c>
      <c r="F106" s="120" t="s">
        <v>710</v>
      </c>
      <c r="G106" s="121"/>
      <c r="H106" s="119" t="s">
        <v>711</v>
      </c>
      <c r="I106" s="122">
        <v>2499.09</v>
      </c>
      <c r="J106" s="123">
        <v>2749</v>
      </c>
      <c r="M106" t="e">
        <f>VLOOKUP(A106,'1_Devices'!F:F,1,FALSE)</f>
        <v>#N/A</v>
      </c>
    </row>
    <row r="107" spans="1:13" ht="29.25" thickBot="1" x14ac:dyDescent="0.3">
      <c r="A107" s="118">
        <v>2000760</v>
      </c>
      <c r="B107" s="119" t="s">
        <v>109</v>
      </c>
      <c r="C107" s="119" t="s">
        <v>746</v>
      </c>
      <c r="D107" s="119" t="s">
        <v>725</v>
      </c>
      <c r="E107" s="119" t="s">
        <v>709</v>
      </c>
      <c r="F107" s="120" t="s">
        <v>710</v>
      </c>
      <c r="G107" s="121"/>
      <c r="H107" s="119" t="s">
        <v>711</v>
      </c>
      <c r="I107" s="122">
        <v>2499.09</v>
      </c>
      <c r="J107" s="123">
        <v>2749</v>
      </c>
      <c r="M107" t="e">
        <f>VLOOKUP(A107,'1_Devices'!F:F,1,FALSE)</f>
        <v>#N/A</v>
      </c>
    </row>
    <row r="108" spans="1:13" ht="29.25" thickBot="1" x14ac:dyDescent="0.3">
      <c r="A108" s="118">
        <v>2000773</v>
      </c>
      <c r="B108" s="119" t="s">
        <v>109</v>
      </c>
      <c r="C108" s="119" t="s">
        <v>746</v>
      </c>
      <c r="D108" s="119" t="s">
        <v>749</v>
      </c>
      <c r="E108" s="119" t="s">
        <v>709</v>
      </c>
      <c r="F108" s="120" t="s">
        <v>710</v>
      </c>
      <c r="G108" s="121"/>
      <c r="H108" s="119" t="s">
        <v>711</v>
      </c>
      <c r="I108" s="122">
        <v>2680.91</v>
      </c>
      <c r="J108" s="123">
        <v>2949</v>
      </c>
      <c r="M108" t="e">
        <f>VLOOKUP(A108,'1_Devices'!F:F,1,FALSE)</f>
        <v>#N/A</v>
      </c>
    </row>
    <row r="109" spans="1:13" ht="29.25" thickBot="1" x14ac:dyDescent="0.3">
      <c r="A109" s="118">
        <v>2000774</v>
      </c>
      <c r="B109" s="119" t="s">
        <v>109</v>
      </c>
      <c r="C109" s="119" t="s">
        <v>746</v>
      </c>
      <c r="D109" s="119" t="s">
        <v>750</v>
      </c>
      <c r="E109" s="119" t="s">
        <v>709</v>
      </c>
      <c r="F109" s="120" t="s">
        <v>710</v>
      </c>
      <c r="G109" s="121"/>
      <c r="H109" s="119" t="s">
        <v>711</v>
      </c>
      <c r="I109" s="122">
        <v>2680.91</v>
      </c>
      <c r="J109" s="123">
        <v>2949</v>
      </c>
      <c r="M109" t="e">
        <f>VLOOKUP(A109,'1_Devices'!F:F,1,FALSE)</f>
        <v>#N/A</v>
      </c>
    </row>
    <row r="110" spans="1:13" ht="29.25" thickBot="1" x14ac:dyDescent="0.3">
      <c r="A110" s="118">
        <v>2000775</v>
      </c>
      <c r="B110" s="119" t="s">
        <v>109</v>
      </c>
      <c r="C110" s="119" t="s">
        <v>746</v>
      </c>
      <c r="D110" s="119" t="s">
        <v>727</v>
      </c>
      <c r="E110" s="119" t="s">
        <v>709</v>
      </c>
      <c r="F110" s="120" t="s">
        <v>710</v>
      </c>
      <c r="G110" s="121"/>
      <c r="H110" s="119" t="s">
        <v>711</v>
      </c>
      <c r="I110" s="122">
        <v>2680.91</v>
      </c>
      <c r="J110" s="123">
        <v>2949</v>
      </c>
      <c r="M110" t="e">
        <f>VLOOKUP(A110,'1_Devices'!F:F,1,FALSE)</f>
        <v>#N/A</v>
      </c>
    </row>
    <row r="111" spans="1:13" ht="29.25" thickBot="1" x14ac:dyDescent="0.3">
      <c r="A111" s="118">
        <v>2000777</v>
      </c>
      <c r="B111" s="119" t="s">
        <v>109</v>
      </c>
      <c r="C111" s="119" t="s">
        <v>746</v>
      </c>
      <c r="D111" s="119" t="s">
        <v>751</v>
      </c>
      <c r="E111" s="119" t="s">
        <v>709</v>
      </c>
      <c r="F111" s="120" t="s">
        <v>710</v>
      </c>
      <c r="G111" s="121"/>
      <c r="H111" s="119" t="s">
        <v>711</v>
      </c>
      <c r="I111" s="122">
        <v>2999.09</v>
      </c>
      <c r="J111" s="123">
        <v>3299</v>
      </c>
      <c r="M111" t="e">
        <f>VLOOKUP(A111,'1_Devices'!F:F,1,FALSE)</f>
        <v>#N/A</v>
      </c>
    </row>
    <row r="112" spans="1:13" ht="29.25" thickBot="1" x14ac:dyDescent="0.3">
      <c r="A112" s="118">
        <v>2000778</v>
      </c>
      <c r="B112" s="119" t="s">
        <v>109</v>
      </c>
      <c r="C112" s="119" t="s">
        <v>746</v>
      </c>
      <c r="D112" s="119" t="s">
        <v>752</v>
      </c>
      <c r="E112" s="119" t="s">
        <v>709</v>
      </c>
      <c r="F112" s="120" t="s">
        <v>710</v>
      </c>
      <c r="G112" s="121"/>
      <c r="H112" s="119" t="s">
        <v>711</v>
      </c>
      <c r="I112" s="122">
        <v>2999.09</v>
      </c>
      <c r="J112" s="123">
        <v>3299</v>
      </c>
      <c r="M112" t="e">
        <f>VLOOKUP(A112,'1_Devices'!F:F,1,FALSE)</f>
        <v>#N/A</v>
      </c>
    </row>
    <row r="113" spans="1:13" ht="29.25" thickBot="1" x14ac:dyDescent="0.3">
      <c r="A113" s="130">
        <v>2000779</v>
      </c>
      <c r="B113" s="131" t="s">
        <v>109</v>
      </c>
      <c r="C113" s="131" t="s">
        <v>746</v>
      </c>
      <c r="D113" s="131" t="s">
        <v>753</v>
      </c>
      <c r="E113" s="131" t="s">
        <v>709</v>
      </c>
      <c r="F113" s="132" t="s">
        <v>710</v>
      </c>
      <c r="G113" s="133"/>
      <c r="H113" s="131" t="s">
        <v>711</v>
      </c>
      <c r="I113" s="134">
        <v>2999.09</v>
      </c>
      <c r="J113" s="135">
        <v>3299</v>
      </c>
      <c r="M113" t="e">
        <f>VLOOKUP(A113,'1_Devices'!F:F,1,FALSE)</f>
        <v>#N/A</v>
      </c>
    </row>
    <row r="114" spans="1:13" ht="16.5" thickTop="1" thickBot="1" x14ac:dyDescent="0.3">
      <c r="M114" t="e">
        <f>VLOOKUP(A114,'1_Devices'!F:F,1,FALSE)</f>
        <v>#N/A</v>
      </c>
    </row>
    <row r="115" spans="1:13" ht="43.5" thickBot="1" x14ac:dyDescent="0.3">
      <c r="A115" s="125">
        <v>2002630</v>
      </c>
      <c r="B115" s="126" t="s">
        <v>108</v>
      </c>
      <c r="C115" s="126" t="s">
        <v>695</v>
      </c>
      <c r="D115" s="126" t="s">
        <v>782</v>
      </c>
      <c r="E115" s="126" t="s">
        <v>709</v>
      </c>
      <c r="F115" s="152" t="s">
        <v>710</v>
      </c>
      <c r="G115" s="127"/>
      <c r="H115" s="126" t="s">
        <v>711</v>
      </c>
      <c r="I115" s="128">
        <v>1635.45</v>
      </c>
      <c r="J115" s="129">
        <v>1799</v>
      </c>
      <c r="M115" t="e">
        <f>VLOOKUP(A115,'1_Devices'!F:F,1,FALSE)</f>
        <v>#N/A</v>
      </c>
    </row>
    <row r="116" spans="1:13" ht="43.5" thickBot="1" x14ac:dyDescent="0.3">
      <c r="A116" s="118">
        <v>2002631</v>
      </c>
      <c r="B116" s="119" t="s">
        <v>108</v>
      </c>
      <c r="C116" s="119" t="s">
        <v>695</v>
      </c>
      <c r="D116" s="119" t="s">
        <v>783</v>
      </c>
      <c r="E116" s="119" t="s">
        <v>709</v>
      </c>
      <c r="F116" s="142" t="s">
        <v>710</v>
      </c>
      <c r="G116" s="121"/>
      <c r="H116" s="119" t="s">
        <v>711</v>
      </c>
      <c r="I116" s="122">
        <v>1635.45</v>
      </c>
      <c r="J116" s="123">
        <v>1799</v>
      </c>
      <c r="M116" t="e">
        <f>VLOOKUP(A116,'1_Devices'!F:F,1,FALSE)</f>
        <v>#N/A</v>
      </c>
    </row>
    <row r="117" spans="1:13" ht="43.5" thickBot="1" x14ac:dyDescent="0.3">
      <c r="A117" s="118">
        <v>2002632</v>
      </c>
      <c r="B117" s="119" t="s">
        <v>108</v>
      </c>
      <c r="C117" s="119" t="s">
        <v>695</v>
      </c>
      <c r="D117" s="119" t="s">
        <v>784</v>
      </c>
      <c r="E117" s="119" t="s">
        <v>709</v>
      </c>
      <c r="F117" s="142" t="s">
        <v>710</v>
      </c>
      <c r="G117" s="121"/>
      <c r="H117" s="119" t="s">
        <v>711</v>
      </c>
      <c r="I117" s="122">
        <v>1635.45</v>
      </c>
      <c r="J117" s="123">
        <v>1799</v>
      </c>
      <c r="M117" t="e">
        <f>VLOOKUP(A117,'1_Devices'!F:F,1,FALSE)</f>
        <v>#N/A</v>
      </c>
    </row>
    <row r="118" spans="1:13" ht="43.5" thickBot="1" x14ac:dyDescent="0.3">
      <c r="A118" s="118">
        <v>2002633</v>
      </c>
      <c r="B118" s="119" t="s">
        <v>108</v>
      </c>
      <c r="C118" s="119" t="s">
        <v>695</v>
      </c>
      <c r="D118" s="119" t="s">
        <v>785</v>
      </c>
      <c r="E118" s="119" t="s">
        <v>709</v>
      </c>
      <c r="F118" s="142" t="s">
        <v>710</v>
      </c>
      <c r="G118" s="121"/>
      <c r="H118" s="119" t="s">
        <v>711</v>
      </c>
      <c r="I118" s="122">
        <v>1635.45</v>
      </c>
      <c r="J118" s="123">
        <v>1799</v>
      </c>
      <c r="M118" t="e">
        <f>VLOOKUP(A118,'1_Devices'!F:F,1,FALSE)</f>
        <v>#N/A</v>
      </c>
    </row>
    <row r="119" spans="1:13" ht="43.5" thickBot="1" x14ac:dyDescent="0.3">
      <c r="A119" s="118">
        <v>2002634</v>
      </c>
      <c r="B119" s="119" t="s">
        <v>108</v>
      </c>
      <c r="C119" s="119" t="s">
        <v>695</v>
      </c>
      <c r="D119" s="119" t="s">
        <v>786</v>
      </c>
      <c r="E119" s="119" t="s">
        <v>709</v>
      </c>
      <c r="F119" s="142" t="s">
        <v>710</v>
      </c>
      <c r="G119" s="121"/>
      <c r="H119" s="119" t="s">
        <v>711</v>
      </c>
      <c r="I119" s="122">
        <v>1817.27</v>
      </c>
      <c r="J119" s="123">
        <v>1999</v>
      </c>
      <c r="M119" t="e">
        <f>VLOOKUP(A119,'1_Devices'!F:F,1,FALSE)</f>
        <v>#N/A</v>
      </c>
    </row>
    <row r="120" spans="1:13" ht="43.5" thickBot="1" x14ac:dyDescent="0.3">
      <c r="A120" s="118">
        <v>2002635</v>
      </c>
      <c r="B120" s="119" t="s">
        <v>108</v>
      </c>
      <c r="C120" s="119" t="s">
        <v>695</v>
      </c>
      <c r="D120" s="119" t="s">
        <v>787</v>
      </c>
      <c r="E120" s="119" t="s">
        <v>709</v>
      </c>
      <c r="F120" s="142" t="s">
        <v>710</v>
      </c>
      <c r="G120" s="121"/>
      <c r="H120" s="119" t="s">
        <v>711</v>
      </c>
      <c r="I120" s="122">
        <v>1817.27</v>
      </c>
      <c r="J120" s="123">
        <v>1999</v>
      </c>
      <c r="M120" t="e">
        <f>VLOOKUP(A120,'1_Devices'!F:F,1,FALSE)</f>
        <v>#N/A</v>
      </c>
    </row>
    <row r="121" spans="1:13" ht="43.5" thickBot="1" x14ac:dyDescent="0.3">
      <c r="A121" s="118">
        <v>2002636</v>
      </c>
      <c r="B121" s="119" t="s">
        <v>108</v>
      </c>
      <c r="C121" s="119" t="s">
        <v>695</v>
      </c>
      <c r="D121" s="119" t="s">
        <v>788</v>
      </c>
      <c r="E121" s="119" t="s">
        <v>709</v>
      </c>
      <c r="F121" s="142" t="s">
        <v>710</v>
      </c>
      <c r="G121" s="121"/>
      <c r="H121" s="119" t="s">
        <v>711</v>
      </c>
      <c r="I121" s="122">
        <v>1817.27</v>
      </c>
      <c r="J121" s="123">
        <v>1999</v>
      </c>
      <c r="M121" t="e">
        <f>VLOOKUP(A121,'1_Devices'!F:F,1,FALSE)</f>
        <v>#N/A</v>
      </c>
    </row>
    <row r="122" spans="1:13" ht="43.5" thickBot="1" x14ac:dyDescent="0.3">
      <c r="A122" s="118">
        <v>2002637</v>
      </c>
      <c r="B122" s="119" t="s">
        <v>108</v>
      </c>
      <c r="C122" s="119" t="s">
        <v>695</v>
      </c>
      <c r="D122" s="119" t="s">
        <v>789</v>
      </c>
      <c r="E122" s="119" t="s">
        <v>709</v>
      </c>
      <c r="F122" s="142" t="s">
        <v>710</v>
      </c>
      <c r="G122" s="121"/>
      <c r="H122" s="119" t="s">
        <v>711</v>
      </c>
      <c r="I122" s="122">
        <v>1817.27</v>
      </c>
      <c r="J122" s="123">
        <v>1999</v>
      </c>
      <c r="M122" t="e">
        <f>VLOOKUP(A122,'1_Devices'!F:F,1,FALSE)</f>
        <v>#N/A</v>
      </c>
    </row>
    <row r="123" spans="1:13" ht="43.5" thickBot="1" x14ac:dyDescent="0.3">
      <c r="A123" s="118">
        <v>2002638</v>
      </c>
      <c r="B123" s="119" t="s">
        <v>108</v>
      </c>
      <c r="C123" s="119" t="s">
        <v>695</v>
      </c>
      <c r="D123" s="119" t="s">
        <v>790</v>
      </c>
      <c r="E123" s="119" t="s">
        <v>709</v>
      </c>
      <c r="F123" s="142" t="s">
        <v>710</v>
      </c>
      <c r="G123" s="121"/>
      <c r="H123" s="119" t="s">
        <v>711</v>
      </c>
      <c r="I123" s="122">
        <v>2135.4499999999998</v>
      </c>
      <c r="J123" s="123">
        <v>2349</v>
      </c>
      <c r="M123" t="e">
        <f>VLOOKUP(A123,'1_Devices'!F:F,1,FALSE)</f>
        <v>#N/A</v>
      </c>
    </row>
    <row r="124" spans="1:13" ht="43.5" thickBot="1" x14ac:dyDescent="0.3">
      <c r="A124" s="118">
        <v>2002639</v>
      </c>
      <c r="B124" s="119" t="s">
        <v>108</v>
      </c>
      <c r="C124" s="119" t="s">
        <v>695</v>
      </c>
      <c r="D124" s="119" t="s">
        <v>791</v>
      </c>
      <c r="E124" s="119" t="s">
        <v>709</v>
      </c>
      <c r="F124" s="142" t="s">
        <v>710</v>
      </c>
      <c r="G124" s="121"/>
      <c r="H124" s="119" t="s">
        <v>711</v>
      </c>
      <c r="I124" s="122">
        <v>2135.4499999999998</v>
      </c>
      <c r="J124" s="123">
        <v>2349</v>
      </c>
      <c r="M124" t="e">
        <f>VLOOKUP(A124,'1_Devices'!F:F,1,FALSE)</f>
        <v>#N/A</v>
      </c>
    </row>
    <row r="125" spans="1:13" ht="43.5" thickBot="1" x14ac:dyDescent="0.3">
      <c r="A125" s="118">
        <v>2002640</v>
      </c>
      <c r="B125" s="119" t="s">
        <v>108</v>
      </c>
      <c r="C125" s="119" t="s">
        <v>695</v>
      </c>
      <c r="D125" s="119" t="s">
        <v>792</v>
      </c>
      <c r="E125" s="119" t="s">
        <v>709</v>
      </c>
      <c r="F125" s="142" t="s">
        <v>710</v>
      </c>
      <c r="G125" s="121"/>
      <c r="H125" s="119" t="s">
        <v>711</v>
      </c>
      <c r="I125" s="122">
        <v>2135.4499999999998</v>
      </c>
      <c r="J125" s="123">
        <v>2349</v>
      </c>
      <c r="M125" t="e">
        <f>VLOOKUP(A125,'1_Devices'!F:F,1,FALSE)</f>
        <v>#N/A</v>
      </c>
    </row>
    <row r="126" spans="1:13" ht="43.5" thickBot="1" x14ac:dyDescent="0.3">
      <c r="A126" s="118">
        <v>2002641</v>
      </c>
      <c r="B126" s="119" t="s">
        <v>108</v>
      </c>
      <c r="C126" s="119" t="s">
        <v>695</v>
      </c>
      <c r="D126" s="119" t="s">
        <v>793</v>
      </c>
      <c r="E126" s="119" t="s">
        <v>709</v>
      </c>
      <c r="F126" s="142" t="s">
        <v>710</v>
      </c>
      <c r="G126" s="121"/>
      <c r="H126" s="119" t="s">
        <v>711</v>
      </c>
      <c r="I126" s="122">
        <v>2135.4499999999998</v>
      </c>
      <c r="J126" s="123">
        <v>2349</v>
      </c>
      <c r="M126" t="e">
        <f>VLOOKUP(A126,'1_Devices'!F:F,1,FALSE)</f>
        <v>#N/A</v>
      </c>
    </row>
    <row r="127" spans="1:13" ht="43.5" thickBot="1" x14ac:dyDescent="0.3">
      <c r="A127" s="118">
        <v>2002642</v>
      </c>
      <c r="B127" s="119" t="s">
        <v>108</v>
      </c>
      <c r="C127" s="119" t="s">
        <v>695</v>
      </c>
      <c r="D127" s="119" t="s">
        <v>794</v>
      </c>
      <c r="E127" s="119" t="s">
        <v>709</v>
      </c>
      <c r="F127" s="142" t="s">
        <v>710</v>
      </c>
      <c r="G127" s="121"/>
      <c r="H127" s="119" t="s">
        <v>711</v>
      </c>
      <c r="I127" s="122">
        <v>2453.64</v>
      </c>
      <c r="J127" s="123">
        <v>2699</v>
      </c>
      <c r="M127" t="e">
        <f>VLOOKUP(A127,'1_Devices'!F:F,1,FALSE)</f>
        <v>#N/A</v>
      </c>
    </row>
    <row r="128" spans="1:13" ht="43.5" thickBot="1" x14ac:dyDescent="0.3">
      <c r="A128" s="118">
        <v>2002643</v>
      </c>
      <c r="B128" s="119" t="s">
        <v>108</v>
      </c>
      <c r="C128" s="119" t="s">
        <v>695</v>
      </c>
      <c r="D128" s="119" t="s">
        <v>795</v>
      </c>
      <c r="E128" s="119" t="s">
        <v>709</v>
      </c>
      <c r="F128" s="142" t="s">
        <v>710</v>
      </c>
      <c r="G128" s="121"/>
      <c r="H128" s="119" t="s">
        <v>711</v>
      </c>
      <c r="I128" s="122">
        <v>2453.64</v>
      </c>
      <c r="J128" s="123">
        <v>2699</v>
      </c>
      <c r="M128" t="e">
        <f>VLOOKUP(A128,'1_Devices'!F:F,1,FALSE)</f>
        <v>#N/A</v>
      </c>
    </row>
    <row r="129" spans="1:13" ht="43.5" thickBot="1" x14ac:dyDescent="0.3">
      <c r="A129" s="118">
        <v>2002644</v>
      </c>
      <c r="B129" s="119" t="s">
        <v>108</v>
      </c>
      <c r="C129" s="119" t="s">
        <v>695</v>
      </c>
      <c r="D129" s="119" t="s">
        <v>796</v>
      </c>
      <c r="E129" s="119" t="s">
        <v>709</v>
      </c>
      <c r="F129" s="142" t="s">
        <v>710</v>
      </c>
      <c r="G129" s="121"/>
      <c r="H129" s="119" t="s">
        <v>711</v>
      </c>
      <c r="I129" s="122">
        <v>2453.64</v>
      </c>
      <c r="J129" s="123">
        <v>2699</v>
      </c>
      <c r="M129" t="e">
        <f>VLOOKUP(A129,'1_Devices'!F:F,1,FALSE)</f>
        <v>#N/A</v>
      </c>
    </row>
    <row r="130" spans="1:13" ht="43.5" thickBot="1" x14ac:dyDescent="0.3">
      <c r="A130" s="118">
        <v>2002645</v>
      </c>
      <c r="B130" s="119" t="s">
        <v>108</v>
      </c>
      <c r="C130" s="119" t="s">
        <v>695</v>
      </c>
      <c r="D130" s="119" t="s">
        <v>797</v>
      </c>
      <c r="E130" s="119" t="s">
        <v>709</v>
      </c>
      <c r="F130" s="142" t="s">
        <v>710</v>
      </c>
      <c r="G130" s="121"/>
      <c r="H130" s="119" t="s">
        <v>711</v>
      </c>
      <c r="I130" s="122">
        <v>2453.64</v>
      </c>
      <c r="J130" s="123">
        <v>2699</v>
      </c>
      <c r="M130" t="e">
        <f>VLOOKUP(A130,'1_Devices'!F:F,1,FALSE)</f>
        <v>#N/A</v>
      </c>
    </row>
    <row r="131" spans="1:13" ht="43.5" thickBot="1" x14ac:dyDescent="0.3">
      <c r="A131" s="118">
        <v>2002646</v>
      </c>
      <c r="B131" s="119" t="s">
        <v>108</v>
      </c>
      <c r="C131" s="119" t="s">
        <v>696</v>
      </c>
      <c r="D131" s="119" t="s">
        <v>786</v>
      </c>
      <c r="E131" s="119" t="s">
        <v>709</v>
      </c>
      <c r="F131" s="142" t="s">
        <v>710</v>
      </c>
      <c r="G131" s="121"/>
      <c r="H131" s="119" t="s">
        <v>711</v>
      </c>
      <c r="I131" s="122">
        <v>1953.64</v>
      </c>
      <c r="J131" s="123">
        <v>2149</v>
      </c>
      <c r="M131" t="e">
        <f>VLOOKUP(A131,'1_Devices'!F:F,1,FALSE)</f>
        <v>#N/A</v>
      </c>
    </row>
    <row r="132" spans="1:13" ht="43.5" thickBot="1" x14ac:dyDescent="0.3">
      <c r="A132" s="118">
        <v>2002647</v>
      </c>
      <c r="B132" s="119" t="s">
        <v>108</v>
      </c>
      <c r="C132" s="119" t="s">
        <v>696</v>
      </c>
      <c r="D132" s="119" t="s">
        <v>787</v>
      </c>
      <c r="E132" s="119" t="s">
        <v>709</v>
      </c>
      <c r="F132" s="142" t="s">
        <v>710</v>
      </c>
      <c r="G132" s="121"/>
      <c r="H132" s="119" t="s">
        <v>711</v>
      </c>
      <c r="I132" s="122">
        <v>1953.64</v>
      </c>
      <c r="J132" s="123">
        <v>2149</v>
      </c>
      <c r="M132" t="e">
        <f>VLOOKUP(A132,'1_Devices'!F:F,1,FALSE)</f>
        <v>#N/A</v>
      </c>
    </row>
    <row r="133" spans="1:13" ht="43.5" thickBot="1" x14ac:dyDescent="0.3">
      <c r="A133" s="118">
        <v>2002648</v>
      </c>
      <c r="B133" s="119" t="s">
        <v>108</v>
      </c>
      <c r="C133" s="119" t="s">
        <v>696</v>
      </c>
      <c r="D133" s="119" t="s">
        <v>788</v>
      </c>
      <c r="E133" s="119" t="s">
        <v>709</v>
      </c>
      <c r="F133" s="142" t="s">
        <v>710</v>
      </c>
      <c r="G133" s="121"/>
      <c r="H133" s="119" t="s">
        <v>711</v>
      </c>
      <c r="I133" s="122">
        <v>1953.64</v>
      </c>
      <c r="J133" s="123">
        <v>2149</v>
      </c>
      <c r="M133" t="e">
        <f>VLOOKUP(A133,'1_Devices'!F:F,1,FALSE)</f>
        <v>#N/A</v>
      </c>
    </row>
    <row r="134" spans="1:13" ht="43.5" thickBot="1" x14ac:dyDescent="0.3">
      <c r="A134" s="118">
        <v>2002649</v>
      </c>
      <c r="B134" s="119" t="s">
        <v>108</v>
      </c>
      <c r="C134" s="119" t="s">
        <v>696</v>
      </c>
      <c r="D134" s="119" t="s">
        <v>789</v>
      </c>
      <c r="E134" s="119" t="s">
        <v>709</v>
      </c>
      <c r="F134" s="142" t="s">
        <v>710</v>
      </c>
      <c r="G134" s="121"/>
      <c r="H134" s="119" t="s">
        <v>711</v>
      </c>
      <c r="I134" s="122">
        <v>1953.64</v>
      </c>
      <c r="J134" s="123">
        <v>2149</v>
      </c>
      <c r="M134" t="e">
        <f>VLOOKUP(A134,'1_Devices'!F:F,1,FALSE)</f>
        <v>#N/A</v>
      </c>
    </row>
    <row r="135" spans="1:13" ht="43.5" thickBot="1" x14ac:dyDescent="0.3">
      <c r="A135" s="118">
        <v>2002650</v>
      </c>
      <c r="B135" s="119" t="s">
        <v>108</v>
      </c>
      <c r="C135" s="119" t="s">
        <v>696</v>
      </c>
      <c r="D135" s="119" t="s">
        <v>790</v>
      </c>
      <c r="E135" s="119" t="s">
        <v>709</v>
      </c>
      <c r="F135" s="142" t="s">
        <v>710</v>
      </c>
      <c r="G135" s="121"/>
      <c r="H135" s="119" t="s">
        <v>711</v>
      </c>
      <c r="I135" s="122">
        <v>2271.8200000000002</v>
      </c>
      <c r="J135" s="123">
        <v>2499</v>
      </c>
      <c r="M135" t="e">
        <f>VLOOKUP(A135,'1_Devices'!F:F,1,FALSE)</f>
        <v>#N/A</v>
      </c>
    </row>
    <row r="136" spans="1:13" ht="43.5" thickBot="1" x14ac:dyDescent="0.3">
      <c r="A136" s="118">
        <v>2002651</v>
      </c>
      <c r="B136" s="119" t="s">
        <v>108</v>
      </c>
      <c r="C136" s="119" t="s">
        <v>696</v>
      </c>
      <c r="D136" s="119" t="s">
        <v>791</v>
      </c>
      <c r="E136" s="119" t="s">
        <v>709</v>
      </c>
      <c r="F136" s="142" t="s">
        <v>710</v>
      </c>
      <c r="G136" s="121"/>
      <c r="H136" s="119" t="s">
        <v>711</v>
      </c>
      <c r="I136" s="122">
        <v>2271.8200000000002</v>
      </c>
      <c r="J136" s="123">
        <v>2499</v>
      </c>
      <c r="M136" t="e">
        <f>VLOOKUP(A136,'1_Devices'!F:F,1,FALSE)</f>
        <v>#N/A</v>
      </c>
    </row>
    <row r="137" spans="1:13" ht="43.5" thickBot="1" x14ac:dyDescent="0.3">
      <c r="A137" s="118">
        <v>2002652</v>
      </c>
      <c r="B137" s="119" t="s">
        <v>108</v>
      </c>
      <c r="C137" s="119" t="s">
        <v>696</v>
      </c>
      <c r="D137" s="119" t="s">
        <v>792</v>
      </c>
      <c r="E137" s="119" t="s">
        <v>709</v>
      </c>
      <c r="F137" s="142" t="s">
        <v>710</v>
      </c>
      <c r="G137" s="121"/>
      <c r="H137" s="119" t="s">
        <v>711</v>
      </c>
      <c r="I137" s="122">
        <v>2271.8200000000002</v>
      </c>
      <c r="J137" s="123">
        <v>2499</v>
      </c>
      <c r="M137" t="e">
        <f>VLOOKUP(A137,'1_Devices'!F:F,1,FALSE)</f>
        <v>#N/A</v>
      </c>
    </row>
    <row r="138" spans="1:13" ht="43.5" thickBot="1" x14ac:dyDescent="0.3">
      <c r="A138" s="118">
        <v>2002653</v>
      </c>
      <c r="B138" s="119" t="s">
        <v>108</v>
      </c>
      <c r="C138" s="119" t="s">
        <v>696</v>
      </c>
      <c r="D138" s="119" t="s">
        <v>793</v>
      </c>
      <c r="E138" s="119" t="s">
        <v>709</v>
      </c>
      <c r="F138" s="142" t="s">
        <v>710</v>
      </c>
      <c r="G138" s="121"/>
      <c r="H138" s="119" t="s">
        <v>711</v>
      </c>
      <c r="I138" s="122">
        <v>2271.8200000000002</v>
      </c>
      <c r="J138" s="123">
        <v>2499</v>
      </c>
      <c r="M138" t="e">
        <f>VLOOKUP(A138,'1_Devices'!F:F,1,FALSE)</f>
        <v>#N/A</v>
      </c>
    </row>
    <row r="139" spans="1:13" ht="43.5" thickBot="1" x14ac:dyDescent="0.3">
      <c r="A139" s="118">
        <v>2002654</v>
      </c>
      <c r="B139" s="119" t="s">
        <v>108</v>
      </c>
      <c r="C139" s="119" t="s">
        <v>696</v>
      </c>
      <c r="D139" s="119" t="s">
        <v>794</v>
      </c>
      <c r="E139" s="119" t="s">
        <v>709</v>
      </c>
      <c r="F139" s="142" t="s">
        <v>710</v>
      </c>
      <c r="G139" s="121"/>
      <c r="H139" s="119" t="s">
        <v>711</v>
      </c>
      <c r="I139" s="122">
        <v>2590</v>
      </c>
      <c r="J139" s="123">
        <v>2849</v>
      </c>
      <c r="M139" t="e">
        <f>VLOOKUP(A139,'1_Devices'!F:F,1,FALSE)</f>
        <v>#N/A</v>
      </c>
    </row>
    <row r="140" spans="1:13" ht="43.5" thickBot="1" x14ac:dyDescent="0.3">
      <c r="A140" s="118">
        <v>2002655</v>
      </c>
      <c r="B140" s="119" t="s">
        <v>108</v>
      </c>
      <c r="C140" s="119" t="s">
        <v>696</v>
      </c>
      <c r="D140" s="119" t="s">
        <v>795</v>
      </c>
      <c r="E140" s="119" t="s">
        <v>709</v>
      </c>
      <c r="F140" s="142" t="s">
        <v>710</v>
      </c>
      <c r="G140" s="121"/>
      <c r="H140" s="119" t="s">
        <v>711</v>
      </c>
      <c r="I140" s="122">
        <v>2590</v>
      </c>
      <c r="J140" s="123">
        <v>2849</v>
      </c>
      <c r="M140" t="e">
        <f>VLOOKUP(A140,'1_Devices'!F:F,1,FALSE)</f>
        <v>#N/A</v>
      </c>
    </row>
    <row r="141" spans="1:13" ht="43.5" thickBot="1" x14ac:dyDescent="0.3">
      <c r="A141" s="118">
        <v>2002656</v>
      </c>
      <c r="B141" s="119" t="s">
        <v>108</v>
      </c>
      <c r="C141" s="119" t="s">
        <v>696</v>
      </c>
      <c r="D141" s="119" t="s">
        <v>796</v>
      </c>
      <c r="E141" s="119" t="s">
        <v>709</v>
      </c>
      <c r="F141" s="142" t="s">
        <v>710</v>
      </c>
      <c r="G141" s="121"/>
      <c r="H141" s="119" t="s">
        <v>711</v>
      </c>
      <c r="I141" s="122">
        <v>2590</v>
      </c>
      <c r="J141" s="123">
        <v>2849</v>
      </c>
      <c r="M141" t="e">
        <f>VLOOKUP(A141,'1_Devices'!F:F,1,FALSE)</f>
        <v>#N/A</v>
      </c>
    </row>
    <row r="142" spans="1:13" ht="43.5" thickBot="1" x14ac:dyDescent="0.3">
      <c r="A142" s="130">
        <v>2002657</v>
      </c>
      <c r="B142" s="131" t="s">
        <v>108</v>
      </c>
      <c r="C142" s="131" t="s">
        <v>696</v>
      </c>
      <c r="D142" s="131" t="s">
        <v>797</v>
      </c>
      <c r="E142" s="131" t="s">
        <v>709</v>
      </c>
      <c r="F142" s="153" t="s">
        <v>710</v>
      </c>
      <c r="G142" s="133"/>
      <c r="H142" s="131" t="s">
        <v>711</v>
      </c>
      <c r="I142" s="134">
        <v>2590</v>
      </c>
      <c r="J142" s="135">
        <v>2849</v>
      </c>
      <c r="M142" t="e">
        <f>VLOOKUP(A142,'1_Devices'!F:F,1,FALSE)</f>
        <v>#N/A</v>
      </c>
    </row>
    <row r="143" spans="1:13" ht="16.5" thickTop="1" thickBot="1" x14ac:dyDescent="0.3">
      <c r="M143" t="e">
        <f>VLOOKUP(A143,'1_Devices'!F:F,1,FALSE)</f>
        <v>#N/A</v>
      </c>
    </row>
    <row r="144" spans="1:13" ht="29.25" thickBot="1" x14ac:dyDescent="0.3">
      <c r="A144" s="125">
        <v>2002600</v>
      </c>
      <c r="B144" s="126" t="s">
        <v>108</v>
      </c>
      <c r="C144" s="126" t="s">
        <v>693</v>
      </c>
      <c r="D144" s="126" t="s">
        <v>204</v>
      </c>
      <c r="E144" s="126" t="s">
        <v>709</v>
      </c>
      <c r="F144" s="152" t="s">
        <v>710</v>
      </c>
      <c r="G144" s="127"/>
      <c r="H144" s="126" t="s">
        <v>711</v>
      </c>
      <c r="I144" s="128">
        <v>1271.82</v>
      </c>
      <c r="J144" s="129">
        <v>1399</v>
      </c>
      <c r="M144">
        <f>VLOOKUP(A144,'1_Devices'!F:F,1,FALSE)</f>
        <v>2002600</v>
      </c>
    </row>
    <row r="145" spans="1:13" ht="29.25" thickBot="1" x14ac:dyDescent="0.3">
      <c r="A145" s="118">
        <v>2002601</v>
      </c>
      <c r="B145" s="119" t="s">
        <v>108</v>
      </c>
      <c r="C145" s="119" t="s">
        <v>693</v>
      </c>
      <c r="D145" s="119" t="s">
        <v>798</v>
      </c>
      <c r="E145" s="119" t="s">
        <v>709</v>
      </c>
      <c r="F145" s="142" t="s">
        <v>710</v>
      </c>
      <c r="G145" s="121"/>
      <c r="H145" s="119" t="s">
        <v>711</v>
      </c>
      <c r="I145" s="122">
        <v>1271.82</v>
      </c>
      <c r="J145" s="123">
        <v>1399</v>
      </c>
      <c r="M145" t="e">
        <f>VLOOKUP(A145,'1_Devices'!F:F,1,FALSE)</f>
        <v>#N/A</v>
      </c>
    </row>
    <row r="146" spans="1:13" ht="29.25" thickBot="1" x14ac:dyDescent="0.3">
      <c r="A146" s="118">
        <v>2002602</v>
      </c>
      <c r="B146" s="119" t="s">
        <v>108</v>
      </c>
      <c r="C146" s="119" t="s">
        <v>693</v>
      </c>
      <c r="D146" s="119" t="s">
        <v>799</v>
      </c>
      <c r="E146" s="119" t="s">
        <v>709</v>
      </c>
      <c r="F146" s="142" t="s">
        <v>710</v>
      </c>
      <c r="G146" s="121"/>
      <c r="H146" s="119" t="s">
        <v>711</v>
      </c>
      <c r="I146" s="122">
        <v>1271.82</v>
      </c>
      <c r="J146" s="123">
        <v>1399</v>
      </c>
      <c r="M146" t="e">
        <f>VLOOKUP(A146,'1_Devices'!F:F,1,FALSE)</f>
        <v>#N/A</v>
      </c>
    </row>
    <row r="147" spans="1:13" ht="43.5" thickBot="1" x14ac:dyDescent="0.3">
      <c r="A147" s="118">
        <v>2002603</v>
      </c>
      <c r="B147" s="119" t="s">
        <v>108</v>
      </c>
      <c r="C147" s="119" t="s">
        <v>693</v>
      </c>
      <c r="D147" s="119" t="s">
        <v>800</v>
      </c>
      <c r="E147" s="119" t="s">
        <v>709</v>
      </c>
      <c r="F147" s="142" t="s">
        <v>710</v>
      </c>
      <c r="G147" s="121"/>
      <c r="H147" s="119" t="s">
        <v>711</v>
      </c>
      <c r="I147" s="122">
        <v>1271.82</v>
      </c>
      <c r="J147" s="123">
        <v>1399</v>
      </c>
      <c r="M147">
        <f>VLOOKUP(A147,'1_Devices'!F:F,1,FALSE)</f>
        <v>2002603</v>
      </c>
    </row>
    <row r="148" spans="1:13" ht="29.25" thickBot="1" x14ac:dyDescent="0.3">
      <c r="A148" s="118">
        <v>2002604</v>
      </c>
      <c r="B148" s="119" t="s">
        <v>108</v>
      </c>
      <c r="C148" s="119" t="s">
        <v>693</v>
      </c>
      <c r="D148" s="119" t="s">
        <v>801</v>
      </c>
      <c r="E148" s="119" t="s">
        <v>709</v>
      </c>
      <c r="F148" s="142" t="s">
        <v>710</v>
      </c>
      <c r="G148" s="121"/>
      <c r="H148" s="119" t="s">
        <v>711</v>
      </c>
      <c r="I148" s="122">
        <v>1271.82</v>
      </c>
      <c r="J148" s="123">
        <v>1399</v>
      </c>
      <c r="M148" t="e">
        <f>VLOOKUP(A148,'1_Devices'!F:F,1,FALSE)</f>
        <v>#N/A</v>
      </c>
    </row>
    <row r="149" spans="1:13" ht="29.25" thickBot="1" x14ac:dyDescent="0.3">
      <c r="A149" s="118">
        <v>2002605</v>
      </c>
      <c r="B149" s="119" t="s">
        <v>108</v>
      </c>
      <c r="C149" s="119" t="s">
        <v>693</v>
      </c>
      <c r="D149" s="119" t="s">
        <v>210</v>
      </c>
      <c r="E149" s="119" t="s">
        <v>709</v>
      </c>
      <c r="F149" s="142" t="s">
        <v>710</v>
      </c>
      <c r="G149" s="121"/>
      <c r="H149" s="119" t="s">
        <v>711</v>
      </c>
      <c r="I149" s="122">
        <v>1453.64</v>
      </c>
      <c r="J149" s="123">
        <v>1599</v>
      </c>
      <c r="M149" t="e">
        <f>VLOOKUP(A149,'1_Devices'!F:F,1,FALSE)</f>
        <v>#N/A</v>
      </c>
    </row>
    <row r="150" spans="1:13" ht="29.25" thickBot="1" x14ac:dyDescent="0.3">
      <c r="A150" s="118">
        <v>2002606</v>
      </c>
      <c r="B150" s="119" t="s">
        <v>108</v>
      </c>
      <c r="C150" s="119" t="s">
        <v>693</v>
      </c>
      <c r="D150" s="119" t="s">
        <v>802</v>
      </c>
      <c r="E150" s="119" t="s">
        <v>709</v>
      </c>
      <c r="F150" s="142" t="s">
        <v>710</v>
      </c>
      <c r="G150" s="121"/>
      <c r="H150" s="119" t="s">
        <v>711</v>
      </c>
      <c r="I150" s="122">
        <v>1453.64</v>
      </c>
      <c r="J150" s="123">
        <v>1599</v>
      </c>
      <c r="M150" t="e">
        <f>VLOOKUP(A150,'1_Devices'!F:F,1,FALSE)</f>
        <v>#N/A</v>
      </c>
    </row>
    <row r="151" spans="1:13" ht="29.25" thickBot="1" x14ac:dyDescent="0.3">
      <c r="A151" s="118">
        <v>2002607</v>
      </c>
      <c r="B151" s="119" t="s">
        <v>108</v>
      </c>
      <c r="C151" s="119" t="s">
        <v>693</v>
      </c>
      <c r="D151" s="119" t="s">
        <v>748</v>
      </c>
      <c r="E151" s="119" t="s">
        <v>709</v>
      </c>
      <c r="F151" s="142" t="s">
        <v>710</v>
      </c>
      <c r="G151" s="121"/>
      <c r="H151" s="119" t="s">
        <v>711</v>
      </c>
      <c r="I151" s="122">
        <v>1453.64</v>
      </c>
      <c r="J151" s="123">
        <v>1599</v>
      </c>
      <c r="M151" t="e">
        <f>VLOOKUP(A151,'1_Devices'!F:F,1,FALSE)</f>
        <v>#N/A</v>
      </c>
    </row>
    <row r="152" spans="1:13" ht="43.5" thickBot="1" x14ac:dyDescent="0.3">
      <c r="A152" s="118">
        <v>2002608</v>
      </c>
      <c r="B152" s="119" t="s">
        <v>108</v>
      </c>
      <c r="C152" s="119" t="s">
        <v>693</v>
      </c>
      <c r="D152" s="119" t="s">
        <v>803</v>
      </c>
      <c r="E152" s="119" t="s">
        <v>709</v>
      </c>
      <c r="F152" s="142" t="s">
        <v>710</v>
      </c>
      <c r="G152" s="121"/>
      <c r="H152" s="119" t="s">
        <v>711</v>
      </c>
      <c r="I152" s="122">
        <v>1453.64</v>
      </c>
      <c r="J152" s="123">
        <v>1599</v>
      </c>
      <c r="M152" t="e">
        <f>VLOOKUP(A152,'1_Devices'!F:F,1,FALSE)</f>
        <v>#N/A</v>
      </c>
    </row>
    <row r="153" spans="1:13" ht="29.25" thickBot="1" x14ac:dyDescent="0.3">
      <c r="A153" s="118">
        <v>2002609</v>
      </c>
      <c r="B153" s="119" t="s">
        <v>108</v>
      </c>
      <c r="C153" s="119" t="s">
        <v>693</v>
      </c>
      <c r="D153" s="119" t="s">
        <v>804</v>
      </c>
      <c r="E153" s="119" t="s">
        <v>709</v>
      </c>
      <c r="F153" s="142" t="s">
        <v>710</v>
      </c>
      <c r="G153" s="121"/>
      <c r="H153" s="119" t="s">
        <v>711</v>
      </c>
      <c r="I153" s="122">
        <v>1453.64</v>
      </c>
      <c r="J153" s="123">
        <v>1599</v>
      </c>
      <c r="M153" t="e">
        <f>VLOOKUP(A153,'1_Devices'!F:F,1,FALSE)</f>
        <v>#N/A</v>
      </c>
    </row>
    <row r="154" spans="1:13" ht="29.25" thickBot="1" x14ac:dyDescent="0.3">
      <c r="A154" s="118">
        <v>2002610</v>
      </c>
      <c r="B154" s="119" t="s">
        <v>108</v>
      </c>
      <c r="C154" s="119" t="s">
        <v>693</v>
      </c>
      <c r="D154" s="119" t="s">
        <v>211</v>
      </c>
      <c r="E154" s="119" t="s">
        <v>709</v>
      </c>
      <c r="F154" s="142" t="s">
        <v>710</v>
      </c>
      <c r="G154" s="121"/>
      <c r="H154" s="119" t="s">
        <v>711</v>
      </c>
      <c r="I154" s="122">
        <v>1771.82</v>
      </c>
      <c r="J154" s="123">
        <v>1949</v>
      </c>
      <c r="M154" t="e">
        <f>VLOOKUP(A154,'1_Devices'!F:F,1,FALSE)</f>
        <v>#N/A</v>
      </c>
    </row>
    <row r="155" spans="1:13" ht="29.25" thickBot="1" x14ac:dyDescent="0.3">
      <c r="A155" s="118">
        <v>2002611</v>
      </c>
      <c r="B155" s="119" t="s">
        <v>108</v>
      </c>
      <c r="C155" s="119" t="s">
        <v>693</v>
      </c>
      <c r="D155" s="119" t="s">
        <v>805</v>
      </c>
      <c r="E155" s="119" t="s">
        <v>709</v>
      </c>
      <c r="F155" s="142" t="s">
        <v>710</v>
      </c>
      <c r="G155" s="121"/>
      <c r="H155" s="119" t="s">
        <v>711</v>
      </c>
      <c r="I155" s="122">
        <v>1771.82</v>
      </c>
      <c r="J155" s="123">
        <v>1949</v>
      </c>
      <c r="M155" t="e">
        <f>VLOOKUP(A155,'1_Devices'!F:F,1,FALSE)</f>
        <v>#N/A</v>
      </c>
    </row>
    <row r="156" spans="1:13" ht="29.25" thickBot="1" x14ac:dyDescent="0.3">
      <c r="A156" s="118">
        <v>2002612</v>
      </c>
      <c r="B156" s="119" t="s">
        <v>108</v>
      </c>
      <c r="C156" s="119" t="s">
        <v>693</v>
      </c>
      <c r="D156" s="119" t="s">
        <v>750</v>
      </c>
      <c r="E156" s="119" t="s">
        <v>709</v>
      </c>
      <c r="F156" s="142" t="s">
        <v>710</v>
      </c>
      <c r="G156" s="121"/>
      <c r="H156" s="119" t="s">
        <v>711</v>
      </c>
      <c r="I156" s="122">
        <v>1771.82</v>
      </c>
      <c r="J156" s="123">
        <v>1949</v>
      </c>
      <c r="M156" t="e">
        <f>VLOOKUP(A156,'1_Devices'!F:F,1,FALSE)</f>
        <v>#N/A</v>
      </c>
    </row>
    <row r="157" spans="1:13" ht="43.5" thickBot="1" x14ac:dyDescent="0.3">
      <c r="A157" s="118">
        <v>2002613</v>
      </c>
      <c r="B157" s="119" t="s">
        <v>108</v>
      </c>
      <c r="C157" s="119" t="s">
        <v>693</v>
      </c>
      <c r="D157" s="119" t="s">
        <v>806</v>
      </c>
      <c r="E157" s="119" t="s">
        <v>709</v>
      </c>
      <c r="F157" s="142" t="s">
        <v>710</v>
      </c>
      <c r="G157" s="121"/>
      <c r="H157" s="119" t="s">
        <v>711</v>
      </c>
      <c r="I157" s="122">
        <v>1771.82</v>
      </c>
      <c r="J157" s="123">
        <v>1949</v>
      </c>
      <c r="M157" t="e">
        <f>VLOOKUP(A157,'1_Devices'!F:F,1,FALSE)</f>
        <v>#N/A</v>
      </c>
    </row>
    <row r="158" spans="1:13" ht="29.25" thickBot="1" x14ac:dyDescent="0.3">
      <c r="A158" s="118">
        <v>2002614</v>
      </c>
      <c r="B158" s="119" t="s">
        <v>108</v>
      </c>
      <c r="C158" s="119" t="s">
        <v>693</v>
      </c>
      <c r="D158" s="119" t="s">
        <v>807</v>
      </c>
      <c r="E158" s="119" t="s">
        <v>709</v>
      </c>
      <c r="F158" s="142" t="s">
        <v>710</v>
      </c>
      <c r="G158" s="121"/>
      <c r="H158" s="119" t="s">
        <v>711</v>
      </c>
      <c r="I158" s="122">
        <v>1771.82</v>
      </c>
      <c r="J158" s="123">
        <v>1949</v>
      </c>
      <c r="M158" t="e">
        <f>VLOOKUP(A158,'1_Devices'!F:F,1,FALSE)</f>
        <v>#N/A</v>
      </c>
    </row>
    <row r="159" spans="1:13" ht="29.25" thickBot="1" x14ac:dyDescent="0.3">
      <c r="A159" s="118">
        <v>2002615</v>
      </c>
      <c r="B159" s="119" t="s">
        <v>108</v>
      </c>
      <c r="C159" s="119" t="s">
        <v>694</v>
      </c>
      <c r="D159" s="119" t="s">
        <v>204</v>
      </c>
      <c r="E159" s="119" t="s">
        <v>709</v>
      </c>
      <c r="F159" s="142" t="s">
        <v>710</v>
      </c>
      <c r="G159" s="121"/>
      <c r="H159" s="119" t="s">
        <v>711</v>
      </c>
      <c r="I159" s="122">
        <v>1453.64</v>
      </c>
      <c r="J159" s="123">
        <v>1599</v>
      </c>
      <c r="M159">
        <f>VLOOKUP(A159,'1_Devices'!F:F,1,FALSE)</f>
        <v>2002615</v>
      </c>
    </row>
    <row r="160" spans="1:13" ht="29.25" thickBot="1" x14ac:dyDescent="0.3">
      <c r="A160" s="118">
        <v>2002616</v>
      </c>
      <c r="B160" s="119" t="s">
        <v>108</v>
      </c>
      <c r="C160" s="119" t="s">
        <v>694</v>
      </c>
      <c r="D160" s="119" t="s">
        <v>798</v>
      </c>
      <c r="E160" s="119" t="s">
        <v>709</v>
      </c>
      <c r="F160" s="142" t="s">
        <v>710</v>
      </c>
      <c r="G160" s="121"/>
      <c r="H160" s="119" t="s">
        <v>711</v>
      </c>
      <c r="I160" s="122">
        <v>1453.64</v>
      </c>
      <c r="J160" s="123">
        <v>1599</v>
      </c>
      <c r="M160" t="e">
        <f>VLOOKUP(A160,'1_Devices'!F:F,1,FALSE)</f>
        <v>#N/A</v>
      </c>
    </row>
    <row r="161" spans="1:13" ht="29.25" thickBot="1" x14ac:dyDescent="0.3">
      <c r="A161" s="118">
        <v>2002617</v>
      </c>
      <c r="B161" s="119" t="s">
        <v>108</v>
      </c>
      <c r="C161" s="119" t="s">
        <v>694</v>
      </c>
      <c r="D161" s="119" t="s">
        <v>799</v>
      </c>
      <c r="E161" s="119" t="s">
        <v>709</v>
      </c>
      <c r="F161" s="142" t="s">
        <v>710</v>
      </c>
      <c r="G161" s="121"/>
      <c r="H161" s="119" t="s">
        <v>711</v>
      </c>
      <c r="I161" s="122">
        <v>1453.64</v>
      </c>
      <c r="J161" s="123">
        <v>1599</v>
      </c>
      <c r="M161" t="e">
        <f>VLOOKUP(A161,'1_Devices'!F:F,1,FALSE)</f>
        <v>#N/A</v>
      </c>
    </row>
    <row r="162" spans="1:13" ht="43.5" thickBot="1" x14ac:dyDescent="0.3">
      <c r="A162" s="118">
        <v>2002618</v>
      </c>
      <c r="B162" s="119" t="s">
        <v>108</v>
      </c>
      <c r="C162" s="119" t="s">
        <v>694</v>
      </c>
      <c r="D162" s="119" t="s">
        <v>800</v>
      </c>
      <c r="E162" s="119" t="s">
        <v>709</v>
      </c>
      <c r="F162" s="142" t="s">
        <v>710</v>
      </c>
      <c r="G162" s="121"/>
      <c r="H162" s="119" t="s">
        <v>711</v>
      </c>
      <c r="I162" s="122">
        <v>1453.64</v>
      </c>
      <c r="J162" s="123">
        <v>1599</v>
      </c>
      <c r="M162" t="e">
        <f>VLOOKUP(A162,'1_Devices'!F:F,1,FALSE)</f>
        <v>#N/A</v>
      </c>
    </row>
    <row r="163" spans="1:13" ht="29.25" thickBot="1" x14ac:dyDescent="0.3">
      <c r="A163" s="118">
        <v>2002619</v>
      </c>
      <c r="B163" s="119" t="s">
        <v>108</v>
      </c>
      <c r="C163" s="119" t="s">
        <v>694</v>
      </c>
      <c r="D163" s="119" t="s">
        <v>801</v>
      </c>
      <c r="E163" s="119" t="s">
        <v>709</v>
      </c>
      <c r="F163" s="142" t="s">
        <v>710</v>
      </c>
      <c r="G163" s="121"/>
      <c r="H163" s="119" t="s">
        <v>711</v>
      </c>
      <c r="I163" s="122">
        <v>1453.64</v>
      </c>
      <c r="J163" s="123">
        <v>1599</v>
      </c>
      <c r="M163" t="e">
        <f>VLOOKUP(A163,'1_Devices'!F:F,1,FALSE)</f>
        <v>#N/A</v>
      </c>
    </row>
    <row r="164" spans="1:13" ht="29.25" thickBot="1" x14ac:dyDescent="0.3">
      <c r="A164" s="118">
        <v>2002620</v>
      </c>
      <c r="B164" s="119" t="s">
        <v>108</v>
      </c>
      <c r="C164" s="119" t="s">
        <v>694</v>
      </c>
      <c r="D164" s="119" t="s">
        <v>210</v>
      </c>
      <c r="E164" s="119" t="s">
        <v>709</v>
      </c>
      <c r="F164" s="142" t="s">
        <v>710</v>
      </c>
      <c r="G164" s="121"/>
      <c r="H164" s="119" t="s">
        <v>711</v>
      </c>
      <c r="I164" s="122">
        <v>1635.45</v>
      </c>
      <c r="J164" s="123">
        <v>1799</v>
      </c>
      <c r="M164" t="e">
        <f>VLOOKUP(A164,'1_Devices'!F:F,1,FALSE)</f>
        <v>#N/A</v>
      </c>
    </row>
    <row r="165" spans="1:13" ht="29.25" thickBot="1" x14ac:dyDescent="0.3">
      <c r="A165" s="118">
        <v>2002621</v>
      </c>
      <c r="B165" s="119" t="s">
        <v>108</v>
      </c>
      <c r="C165" s="119" t="s">
        <v>694</v>
      </c>
      <c r="D165" s="119" t="s">
        <v>802</v>
      </c>
      <c r="E165" s="119" t="s">
        <v>709</v>
      </c>
      <c r="F165" s="142" t="s">
        <v>710</v>
      </c>
      <c r="G165" s="121"/>
      <c r="H165" s="119" t="s">
        <v>711</v>
      </c>
      <c r="I165" s="122">
        <v>1635.45</v>
      </c>
      <c r="J165" s="123">
        <v>1799</v>
      </c>
      <c r="M165" t="e">
        <f>VLOOKUP(A165,'1_Devices'!F:F,1,FALSE)</f>
        <v>#N/A</v>
      </c>
    </row>
    <row r="166" spans="1:13" ht="29.25" thickBot="1" x14ac:dyDescent="0.3">
      <c r="A166" s="118">
        <v>2002622</v>
      </c>
      <c r="B166" s="119" t="s">
        <v>108</v>
      </c>
      <c r="C166" s="119" t="s">
        <v>694</v>
      </c>
      <c r="D166" s="119" t="s">
        <v>748</v>
      </c>
      <c r="E166" s="119" t="s">
        <v>709</v>
      </c>
      <c r="F166" s="142" t="s">
        <v>710</v>
      </c>
      <c r="G166" s="121"/>
      <c r="H166" s="119" t="s">
        <v>711</v>
      </c>
      <c r="I166" s="122">
        <v>1635.45</v>
      </c>
      <c r="J166" s="123">
        <v>1799</v>
      </c>
      <c r="M166" t="e">
        <f>VLOOKUP(A166,'1_Devices'!F:F,1,FALSE)</f>
        <v>#N/A</v>
      </c>
    </row>
    <row r="167" spans="1:13" ht="43.5" thickBot="1" x14ac:dyDescent="0.3">
      <c r="A167" s="118">
        <v>2002623</v>
      </c>
      <c r="B167" s="119" t="s">
        <v>108</v>
      </c>
      <c r="C167" s="119" t="s">
        <v>694</v>
      </c>
      <c r="D167" s="119" t="s">
        <v>803</v>
      </c>
      <c r="E167" s="119" t="s">
        <v>709</v>
      </c>
      <c r="F167" s="142" t="s">
        <v>710</v>
      </c>
      <c r="G167" s="121"/>
      <c r="H167" s="119" t="s">
        <v>711</v>
      </c>
      <c r="I167" s="122">
        <v>1635.45</v>
      </c>
      <c r="J167" s="123">
        <v>1799</v>
      </c>
      <c r="M167" t="e">
        <f>VLOOKUP(A167,'1_Devices'!F:F,1,FALSE)</f>
        <v>#N/A</v>
      </c>
    </row>
    <row r="168" spans="1:13" ht="29.25" thickBot="1" x14ac:dyDescent="0.3">
      <c r="A168" s="118">
        <v>2002624</v>
      </c>
      <c r="B168" s="119" t="s">
        <v>108</v>
      </c>
      <c r="C168" s="119" t="s">
        <v>694</v>
      </c>
      <c r="D168" s="119" t="s">
        <v>804</v>
      </c>
      <c r="E168" s="119" t="s">
        <v>709</v>
      </c>
      <c r="F168" s="142" t="s">
        <v>710</v>
      </c>
      <c r="G168" s="121"/>
      <c r="H168" s="119" t="s">
        <v>711</v>
      </c>
      <c r="I168" s="122">
        <v>1635.45</v>
      </c>
      <c r="J168" s="123">
        <v>1799</v>
      </c>
      <c r="M168" t="e">
        <f>VLOOKUP(A168,'1_Devices'!F:F,1,FALSE)</f>
        <v>#N/A</v>
      </c>
    </row>
    <row r="169" spans="1:13" ht="29.25" thickBot="1" x14ac:dyDescent="0.3">
      <c r="A169" s="118">
        <v>2002625</v>
      </c>
      <c r="B169" s="119" t="s">
        <v>108</v>
      </c>
      <c r="C169" s="119" t="s">
        <v>694</v>
      </c>
      <c r="D169" s="119" t="s">
        <v>211</v>
      </c>
      <c r="E169" s="119" t="s">
        <v>709</v>
      </c>
      <c r="F169" s="142" t="s">
        <v>710</v>
      </c>
      <c r="G169" s="121"/>
      <c r="H169" s="119" t="s">
        <v>711</v>
      </c>
      <c r="I169" s="122">
        <v>1953.64</v>
      </c>
      <c r="J169" s="123">
        <v>2149</v>
      </c>
      <c r="M169" t="e">
        <f>VLOOKUP(A169,'1_Devices'!F:F,1,FALSE)</f>
        <v>#N/A</v>
      </c>
    </row>
    <row r="170" spans="1:13" ht="29.25" thickBot="1" x14ac:dyDescent="0.3">
      <c r="A170" s="118">
        <v>2002626</v>
      </c>
      <c r="B170" s="119" t="s">
        <v>108</v>
      </c>
      <c r="C170" s="119" t="s">
        <v>694</v>
      </c>
      <c r="D170" s="119" t="s">
        <v>805</v>
      </c>
      <c r="E170" s="119" t="s">
        <v>709</v>
      </c>
      <c r="F170" s="142" t="s">
        <v>710</v>
      </c>
      <c r="G170" s="121"/>
      <c r="H170" s="119" t="s">
        <v>711</v>
      </c>
      <c r="I170" s="122">
        <v>1953.64</v>
      </c>
      <c r="J170" s="123">
        <v>2149</v>
      </c>
      <c r="M170" t="e">
        <f>VLOOKUP(A170,'1_Devices'!F:F,1,FALSE)</f>
        <v>#N/A</v>
      </c>
    </row>
    <row r="171" spans="1:13" ht="29.25" thickBot="1" x14ac:dyDescent="0.3">
      <c r="A171" s="118">
        <v>2002627</v>
      </c>
      <c r="B171" s="119" t="s">
        <v>108</v>
      </c>
      <c r="C171" s="119" t="s">
        <v>694</v>
      </c>
      <c r="D171" s="119" t="s">
        <v>750</v>
      </c>
      <c r="E171" s="119" t="s">
        <v>709</v>
      </c>
      <c r="F171" s="142" t="s">
        <v>710</v>
      </c>
      <c r="G171" s="121"/>
      <c r="H171" s="119" t="s">
        <v>711</v>
      </c>
      <c r="I171" s="122">
        <v>1953.64</v>
      </c>
      <c r="J171" s="123">
        <v>2149</v>
      </c>
      <c r="M171" t="e">
        <f>VLOOKUP(A171,'1_Devices'!F:F,1,FALSE)</f>
        <v>#N/A</v>
      </c>
    </row>
    <row r="172" spans="1:13" ht="43.5" thickBot="1" x14ac:dyDescent="0.3">
      <c r="A172" s="118">
        <v>2002628</v>
      </c>
      <c r="B172" s="119" t="s">
        <v>108</v>
      </c>
      <c r="C172" s="119" t="s">
        <v>694</v>
      </c>
      <c r="D172" s="119" t="s">
        <v>806</v>
      </c>
      <c r="E172" s="119" t="s">
        <v>709</v>
      </c>
      <c r="F172" s="142" t="s">
        <v>710</v>
      </c>
      <c r="G172" s="121"/>
      <c r="H172" s="119" t="s">
        <v>711</v>
      </c>
      <c r="I172" s="122">
        <v>1953.64</v>
      </c>
      <c r="J172" s="123">
        <v>2149</v>
      </c>
      <c r="M172" t="e">
        <f>VLOOKUP(A172,'1_Devices'!F:F,1,FALSE)</f>
        <v>#N/A</v>
      </c>
    </row>
    <row r="173" spans="1:13" ht="29.25" thickBot="1" x14ac:dyDescent="0.3">
      <c r="A173" s="130">
        <v>2002629</v>
      </c>
      <c r="B173" s="131" t="s">
        <v>108</v>
      </c>
      <c r="C173" s="131" t="s">
        <v>694</v>
      </c>
      <c r="D173" s="131" t="s">
        <v>807</v>
      </c>
      <c r="E173" s="131" t="s">
        <v>709</v>
      </c>
      <c r="F173" s="153" t="s">
        <v>710</v>
      </c>
      <c r="G173" s="133"/>
      <c r="H173" s="131" t="s">
        <v>711</v>
      </c>
      <c r="I173" s="134">
        <v>1953.64</v>
      </c>
      <c r="J173" s="135">
        <v>2149</v>
      </c>
      <c r="M173" t="e">
        <f>VLOOKUP(A173,'1_Devices'!F:F,1,FALSE)</f>
        <v>#N/A</v>
      </c>
    </row>
    <row r="174" spans="1:13" ht="16.5" thickTop="1" thickBot="1" x14ac:dyDescent="0.3">
      <c r="M174" t="e">
        <f>VLOOKUP(A174,'1_Devices'!F:F,1,FALSE)</f>
        <v>#N/A</v>
      </c>
    </row>
    <row r="175" spans="1:13" ht="43.5" thickBot="1" x14ac:dyDescent="0.3">
      <c r="A175" s="125">
        <v>2002330</v>
      </c>
      <c r="B175" s="126" t="s">
        <v>108</v>
      </c>
      <c r="C175" s="126" t="s">
        <v>512</v>
      </c>
      <c r="D175" s="126" t="s">
        <v>782</v>
      </c>
      <c r="E175" s="126" t="s">
        <v>709</v>
      </c>
      <c r="F175" s="152" t="s">
        <v>710</v>
      </c>
      <c r="G175" s="127"/>
      <c r="H175" s="126" t="s">
        <v>429</v>
      </c>
      <c r="I175" s="128">
        <v>1680.91</v>
      </c>
      <c r="J175" s="129">
        <v>1849</v>
      </c>
      <c r="M175" t="e">
        <f>VLOOKUP(A175,'1_Devices'!F:F,1,FALSE)</f>
        <v>#N/A</v>
      </c>
    </row>
    <row r="176" spans="1:13" ht="43.5" thickBot="1" x14ac:dyDescent="0.3">
      <c r="A176" s="118">
        <v>2002331</v>
      </c>
      <c r="B176" s="119" t="s">
        <v>108</v>
      </c>
      <c r="C176" s="119" t="s">
        <v>512</v>
      </c>
      <c r="D176" s="119" t="s">
        <v>783</v>
      </c>
      <c r="E176" s="119" t="s">
        <v>709</v>
      </c>
      <c r="F176" s="142" t="s">
        <v>710</v>
      </c>
      <c r="G176" s="121"/>
      <c r="H176" s="119" t="s">
        <v>429</v>
      </c>
      <c r="I176" s="122">
        <v>1680.91</v>
      </c>
      <c r="J176" s="123">
        <v>1849</v>
      </c>
      <c r="M176" t="e">
        <f>VLOOKUP(A176,'1_Devices'!F:F,1,FALSE)</f>
        <v>#N/A</v>
      </c>
    </row>
    <row r="177" spans="1:13" ht="43.5" thickBot="1" x14ac:dyDescent="0.3">
      <c r="A177" s="118">
        <v>2002332</v>
      </c>
      <c r="B177" s="119" t="s">
        <v>108</v>
      </c>
      <c r="C177" s="119" t="s">
        <v>512</v>
      </c>
      <c r="D177" s="119" t="s">
        <v>785</v>
      </c>
      <c r="E177" s="119" t="s">
        <v>709</v>
      </c>
      <c r="F177" s="142" t="s">
        <v>710</v>
      </c>
      <c r="G177" s="121"/>
      <c r="H177" s="119" t="s">
        <v>711</v>
      </c>
      <c r="I177" s="122">
        <v>1680.91</v>
      </c>
      <c r="J177" s="123">
        <v>1849</v>
      </c>
      <c r="M177" t="e">
        <f>VLOOKUP(A177,'1_Devices'!F:F,1,FALSE)</f>
        <v>#N/A</v>
      </c>
    </row>
    <row r="178" spans="1:13" ht="43.5" thickBot="1" x14ac:dyDescent="0.3">
      <c r="A178" s="118">
        <v>2002333</v>
      </c>
      <c r="B178" s="119" t="s">
        <v>108</v>
      </c>
      <c r="C178" s="119" t="s">
        <v>512</v>
      </c>
      <c r="D178" s="119" t="s">
        <v>808</v>
      </c>
      <c r="E178" s="119" t="s">
        <v>709</v>
      </c>
      <c r="F178" s="142" t="s">
        <v>710</v>
      </c>
      <c r="G178" s="121"/>
      <c r="H178" s="119" t="s">
        <v>711</v>
      </c>
      <c r="I178" s="122">
        <v>1680.91</v>
      </c>
      <c r="J178" s="123">
        <v>1849</v>
      </c>
      <c r="M178" t="e">
        <f>VLOOKUP(A178,'1_Devices'!F:F,1,FALSE)</f>
        <v>#N/A</v>
      </c>
    </row>
    <row r="179" spans="1:13" ht="43.5" thickBot="1" x14ac:dyDescent="0.3">
      <c r="A179" s="118">
        <v>2002336</v>
      </c>
      <c r="B179" s="119" t="s">
        <v>108</v>
      </c>
      <c r="C179" s="119" t="s">
        <v>512</v>
      </c>
      <c r="D179" s="119" t="s">
        <v>809</v>
      </c>
      <c r="E179" s="119" t="s">
        <v>709</v>
      </c>
      <c r="F179" s="142" t="s">
        <v>710</v>
      </c>
      <c r="G179" s="121"/>
      <c r="H179" s="119" t="s">
        <v>429</v>
      </c>
      <c r="I179" s="122">
        <v>1862.73</v>
      </c>
      <c r="J179" s="123">
        <v>2049</v>
      </c>
      <c r="M179" t="e">
        <f>VLOOKUP(A179,'1_Devices'!F:F,1,FALSE)</f>
        <v>#N/A</v>
      </c>
    </row>
    <row r="180" spans="1:13" ht="43.5" thickBot="1" x14ac:dyDescent="0.3">
      <c r="A180" s="118">
        <v>2002337</v>
      </c>
      <c r="B180" s="119" t="s">
        <v>108</v>
      </c>
      <c r="C180" s="119" t="s">
        <v>512</v>
      </c>
      <c r="D180" s="119" t="s">
        <v>810</v>
      </c>
      <c r="E180" s="119" t="s">
        <v>709</v>
      </c>
      <c r="F180" s="142" t="s">
        <v>710</v>
      </c>
      <c r="G180" s="121"/>
      <c r="H180" s="119" t="s">
        <v>429</v>
      </c>
      <c r="I180" s="122">
        <v>1862.73</v>
      </c>
      <c r="J180" s="123">
        <v>2049</v>
      </c>
      <c r="M180" t="e">
        <f>VLOOKUP(A180,'1_Devices'!F:F,1,FALSE)</f>
        <v>#N/A</v>
      </c>
    </row>
    <row r="181" spans="1:13" ht="43.5" thickBot="1" x14ac:dyDescent="0.3">
      <c r="A181" s="118">
        <v>2002347</v>
      </c>
      <c r="B181" s="119" t="s">
        <v>108</v>
      </c>
      <c r="C181" s="119" t="s">
        <v>513</v>
      </c>
      <c r="D181" s="119" t="s">
        <v>811</v>
      </c>
      <c r="E181" s="119" t="s">
        <v>709</v>
      </c>
      <c r="F181" s="142" t="s">
        <v>710</v>
      </c>
      <c r="G181" s="121"/>
      <c r="H181" s="119" t="s">
        <v>711</v>
      </c>
      <c r="I181" s="122">
        <v>1999.09</v>
      </c>
      <c r="J181" s="123">
        <v>2199</v>
      </c>
      <c r="M181" t="e">
        <f>VLOOKUP(A181,'1_Devices'!F:F,1,FALSE)</f>
        <v>#N/A</v>
      </c>
    </row>
    <row r="182" spans="1:13" ht="43.5" thickBot="1" x14ac:dyDescent="0.3">
      <c r="A182" s="118">
        <v>2002348</v>
      </c>
      <c r="B182" s="119" t="s">
        <v>108</v>
      </c>
      <c r="C182" s="119" t="s">
        <v>513</v>
      </c>
      <c r="D182" s="119" t="s">
        <v>809</v>
      </c>
      <c r="E182" s="119" t="s">
        <v>709</v>
      </c>
      <c r="F182" s="142" t="s">
        <v>710</v>
      </c>
      <c r="G182" s="121"/>
      <c r="H182" s="119" t="s">
        <v>711</v>
      </c>
      <c r="I182" s="122">
        <v>1999.09</v>
      </c>
      <c r="J182" s="123">
        <v>2199</v>
      </c>
      <c r="M182" t="e">
        <f>VLOOKUP(A182,'1_Devices'!F:F,1,FALSE)</f>
        <v>#N/A</v>
      </c>
    </row>
    <row r="183" spans="1:13" ht="43.5" thickBot="1" x14ac:dyDescent="0.3">
      <c r="A183" s="118">
        <v>2002349</v>
      </c>
      <c r="B183" s="119" t="s">
        <v>108</v>
      </c>
      <c r="C183" s="119" t="s">
        <v>513</v>
      </c>
      <c r="D183" s="119" t="s">
        <v>810</v>
      </c>
      <c r="E183" s="119" t="s">
        <v>709</v>
      </c>
      <c r="F183" s="142" t="s">
        <v>710</v>
      </c>
      <c r="G183" s="121"/>
      <c r="H183" s="119" t="s">
        <v>711</v>
      </c>
      <c r="I183" s="122">
        <v>1999.09</v>
      </c>
      <c r="J183" s="123">
        <v>2199</v>
      </c>
      <c r="M183" t="e">
        <f>VLOOKUP(A183,'1_Devices'!F:F,1,FALSE)</f>
        <v>#N/A</v>
      </c>
    </row>
    <row r="184" spans="1:13" ht="43.5" thickBot="1" x14ac:dyDescent="0.3">
      <c r="A184" s="130">
        <v>2002352</v>
      </c>
      <c r="B184" s="131" t="s">
        <v>108</v>
      </c>
      <c r="C184" s="131" t="s">
        <v>513</v>
      </c>
      <c r="D184" s="131" t="s">
        <v>793</v>
      </c>
      <c r="E184" s="131" t="s">
        <v>709</v>
      </c>
      <c r="F184" s="153" t="s">
        <v>710</v>
      </c>
      <c r="G184" s="133"/>
      <c r="H184" s="131" t="s">
        <v>429</v>
      </c>
      <c r="I184" s="134">
        <v>2317.27</v>
      </c>
      <c r="J184" s="135">
        <v>2549</v>
      </c>
      <c r="M184" t="e">
        <f>VLOOKUP(A184,'1_Devices'!F:F,1,FALSE)</f>
        <v>#N/A</v>
      </c>
    </row>
    <row r="185" spans="1:13" ht="16.5" thickTop="1" thickBot="1" x14ac:dyDescent="0.3">
      <c r="M185" t="e">
        <f>VLOOKUP(A185,'1_Devices'!F:F,1,FALSE)</f>
        <v>#N/A</v>
      </c>
    </row>
    <row r="186" spans="1:13" ht="29.25" thickBot="1" x14ac:dyDescent="0.3">
      <c r="A186" s="125">
        <v>2002300</v>
      </c>
      <c r="B186" s="126" t="s">
        <v>108</v>
      </c>
      <c r="C186" s="126" t="s">
        <v>510</v>
      </c>
      <c r="D186" s="126" t="s">
        <v>204</v>
      </c>
      <c r="E186" s="126" t="s">
        <v>709</v>
      </c>
      <c r="F186" s="152" t="s">
        <v>710</v>
      </c>
      <c r="G186" s="127"/>
      <c r="H186" s="126" t="s">
        <v>711</v>
      </c>
      <c r="I186" s="128">
        <v>1362.73</v>
      </c>
      <c r="J186" s="129">
        <v>1499</v>
      </c>
      <c r="M186">
        <f>VLOOKUP(A186,'1_Devices'!F:F,1,FALSE)</f>
        <v>2002300</v>
      </c>
    </row>
    <row r="187" spans="1:13" ht="29.25" thickBot="1" x14ac:dyDescent="0.3">
      <c r="A187" s="118">
        <v>2002301</v>
      </c>
      <c r="B187" s="119" t="s">
        <v>108</v>
      </c>
      <c r="C187" s="119" t="s">
        <v>510</v>
      </c>
      <c r="D187" s="119" t="s">
        <v>799</v>
      </c>
      <c r="E187" s="119" t="s">
        <v>709</v>
      </c>
      <c r="F187" s="142" t="s">
        <v>710</v>
      </c>
      <c r="G187" s="121"/>
      <c r="H187" s="119" t="s">
        <v>711</v>
      </c>
      <c r="I187" s="122">
        <v>1362.73</v>
      </c>
      <c r="J187" s="123">
        <v>1499</v>
      </c>
      <c r="M187" t="e">
        <f>VLOOKUP(A187,'1_Devices'!F:F,1,FALSE)</f>
        <v>#N/A</v>
      </c>
    </row>
    <row r="188" spans="1:13" ht="29.25" thickBot="1" x14ac:dyDescent="0.3">
      <c r="A188" s="118">
        <v>2002303</v>
      </c>
      <c r="B188" s="119" t="s">
        <v>108</v>
      </c>
      <c r="C188" s="119" t="s">
        <v>510</v>
      </c>
      <c r="D188" s="119" t="s">
        <v>717</v>
      </c>
      <c r="E188" s="119" t="s">
        <v>709</v>
      </c>
      <c r="F188" s="142" t="s">
        <v>710</v>
      </c>
      <c r="G188" s="121"/>
      <c r="H188" s="119" t="s">
        <v>711</v>
      </c>
      <c r="I188" s="122">
        <v>1362.73</v>
      </c>
      <c r="J188" s="123">
        <v>1499</v>
      </c>
      <c r="M188" t="e">
        <f>VLOOKUP(A188,'1_Devices'!F:F,1,FALSE)</f>
        <v>#N/A</v>
      </c>
    </row>
    <row r="189" spans="1:13" ht="29.25" thickBot="1" x14ac:dyDescent="0.3">
      <c r="A189" s="118">
        <v>2002304</v>
      </c>
      <c r="B189" s="119" t="s">
        <v>108</v>
      </c>
      <c r="C189" s="119" t="s">
        <v>510</v>
      </c>
      <c r="D189" s="119" t="s">
        <v>713</v>
      </c>
      <c r="E189" s="119" t="s">
        <v>709</v>
      </c>
      <c r="F189" s="142" t="s">
        <v>710</v>
      </c>
      <c r="G189" s="121"/>
      <c r="H189" s="119" t="s">
        <v>429</v>
      </c>
      <c r="I189" s="122">
        <v>1362.73</v>
      </c>
      <c r="J189" s="123">
        <v>1499</v>
      </c>
      <c r="M189" t="e">
        <f>VLOOKUP(A189,'1_Devices'!F:F,1,FALSE)</f>
        <v>#N/A</v>
      </c>
    </row>
    <row r="190" spans="1:13" ht="29.25" thickBot="1" x14ac:dyDescent="0.3">
      <c r="A190" s="118">
        <v>2002305</v>
      </c>
      <c r="B190" s="119" t="s">
        <v>108</v>
      </c>
      <c r="C190" s="119" t="s">
        <v>510</v>
      </c>
      <c r="D190" s="119" t="s">
        <v>210</v>
      </c>
      <c r="E190" s="119" t="s">
        <v>709</v>
      </c>
      <c r="F190" s="142" t="s">
        <v>710</v>
      </c>
      <c r="G190" s="121"/>
      <c r="H190" s="119" t="s">
        <v>711</v>
      </c>
      <c r="I190" s="122">
        <v>1544.55</v>
      </c>
      <c r="J190" s="123">
        <v>1699</v>
      </c>
      <c r="M190" t="e">
        <f>VLOOKUP(A190,'1_Devices'!F:F,1,FALSE)</f>
        <v>#N/A</v>
      </c>
    </row>
    <row r="191" spans="1:13" ht="29.25" thickBot="1" x14ac:dyDescent="0.3">
      <c r="A191" s="118">
        <v>2002306</v>
      </c>
      <c r="B191" s="119" t="s">
        <v>108</v>
      </c>
      <c r="C191" s="119" t="s">
        <v>510</v>
      </c>
      <c r="D191" s="119" t="s">
        <v>748</v>
      </c>
      <c r="E191" s="119" t="s">
        <v>709</v>
      </c>
      <c r="F191" s="142" t="s">
        <v>710</v>
      </c>
      <c r="G191" s="121"/>
      <c r="H191" s="119" t="s">
        <v>429</v>
      </c>
      <c r="I191" s="122">
        <v>1544.55</v>
      </c>
      <c r="J191" s="123">
        <v>1699</v>
      </c>
      <c r="M191" t="e">
        <f>VLOOKUP(A191,'1_Devices'!F:F,1,FALSE)</f>
        <v>#N/A</v>
      </c>
    </row>
    <row r="192" spans="1:13" ht="29.25" thickBot="1" x14ac:dyDescent="0.3">
      <c r="A192" s="118">
        <v>2002315</v>
      </c>
      <c r="B192" s="119" t="s">
        <v>108</v>
      </c>
      <c r="C192" s="119" t="s">
        <v>511</v>
      </c>
      <c r="D192" s="119" t="s">
        <v>204</v>
      </c>
      <c r="E192" s="119" t="s">
        <v>709</v>
      </c>
      <c r="F192" s="142" t="s">
        <v>710</v>
      </c>
      <c r="G192" s="121"/>
      <c r="H192" s="119" t="s">
        <v>711</v>
      </c>
      <c r="I192" s="122">
        <v>1499.09</v>
      </c>
      <c r="J192" s="123">
        <v>1649</v>
      </c>
      <c r="M192" t="e">
        <f>VLOOKUP(A192,'1_Devices'!F:F,1,FALSE)</f>
        <v>#N/A</v>
      </c>
    </row>
    <row r="193" spans="1:13" ht="29.25" thickBot="1" x14ac:dyDescent="0.3">
      <c r="A193" s="118">
        <v>2002316</v>
      </c>
      <c r="B193" s="119" t="s">
        <v>108</v>
      </c>
      <c r="C193" s="119" t="s">
        <v>511</v>
      </c>
      <c r="D193" s="119" t="s">
        <v>799</v>
      </c>
      <c r="E193" s="119" t="s">
        <v>709</v>
      </c>
      <c r="F193" s="142" t="s">
        <v>710</v>
      </c>
      <c r="G193" s="121"/>
      <c r="H193" s="119" t="s">
        <v>711</v>
      </c>
      <c r="I193" s="122">
        <v>1499.09</v>
      </c>
      <c r="J193" s="123">
        <v>1649</v>
      </c>
      <c r="M193" t="e">
        <f>VLOOKUP(A193,'1_Devices'!F:F,1,FALSE)</f>
        <v>#N/A</v>
      </c>
    </row>
    <row r="194" spans="1:13" ht="29.25" thickBot="1" x14ac:dyDescent="0.3">
      <c r="A194" s="118">
        <v>2002318</v>
      </c>
      <c r="B194" s="119" t="s">
        <v>108</v>
      </c>
      <c r="C194" s="119" t="s">
        <v>511</v>
      </c>
      <c r="D194" s="119" t="s">
        <v>717</v>
      </c>
      <c r="E194" s="119" t="s">
        <v>709</v>
      </c>
      <c r="F194" s="142" t="s">
        <v>710</v>
      </c>
      <c r="G194" s="121"/>
      <c r="H194" s="119" t="s">
        <v>429</v>
      </c>
      <c r="I194" s="122">
        <v>1499.09</v>
      </c>
      <c r="J194" s="123">
        <v>1649</v>
      </c>
      <c r="M194" t="e">
        <f>VLOOKUP(A194,'1_Devices'!F:F,1,FALSE)</f>
        <v>#N/A</v>
      </c>
    </row>
    <row r="195" spans="1:13" ht="29.25" thickBot="1" x14ac:dyDescent="0.3">
      <c r="A195" s="118">
        <v>2002319</v>
      </c>
      <c r="B195" s="119" t="s">
        <v>108</v>
      </c>
      <c r="C195" s="119" t="s">
        <v>511</v>
      </c>
      <c r="D195" s="119" t="s">
        <v>713</v>
      </c>
      <c r="E195" s="119" t="s">
        <v>709</v>
      </c>
      <c r="F195" s="142" t="s">
        <v>710</v>
      </c>
      <c r="G195" s="121"/>
      <c r="H195" s="119" t="s">
        <v>429</v>
      </c>
      <c r="I195" s="122">
        <v>1499.09</v>
      </c>
      <c r="J195" s="123">
        <v>1649</v>
      </c>
      <c r="M195" t="e">
        <f>VLOOKUP(A195,'1_Devices'!F:F,1,FALSE)</f>
        <v>#N/A</v>
      </c>
    </row>
    <row r="196" spans="1:13" ht="29.25" thickBot="1" x14ac:dyDescent="0.3">
      <c r="A196" s="118">
        <v>2002320</v>
      </c>
      <c r="B196" s="119" t="s">
        <v>108</v>
      </c>
      <c r="C196" s="119" t="s">
        <v>511</v>
      </c>
      <c r="D196" s="119" t="s">
        <v>210</v>
      </c>
      <c r="E196" s="119" t="s">
        <v>709</v>
      </c>
      <c r="F196" s="142" t="s">
        <v>710</v>
      </c>
      <c r="G196" s="121"/>
      <c r="H196" s="119" t="s">
        <v>711</v>
      </c>
      <c r="I196" s="122">
        <v>1680.91</v>
      </c>
      <c r="J196" s="123">
        <v>1849</v>
      </c>
      <c r="M196" t="e">
        <f>VLOOKUP(A196,'1_Devices'!F:F,1,FALSE)</f>
        <v>#N/A</v>
      </c>
    </row>
    <row r="197" spans="1:13" ht="29.25" thickBot="1" x14ac:dyDescent="0.3">
      <c r="A197" s="130">
        <v>2002321</v>
      </c>
      <c r="B197" s="131" t="s">
        <v>108</v>
      </c>
      <c r="C197" s="131" t="s">
        <v>511</v>
      </c>
      <c r="D197" s="131" t="s">
        <v>748</v>
      </c>
      <c r="E197" s="131" t="s">
        <v>709</v>
      </c>
      <c r="F197" s="153" t="s">
        <v>710</v>
      </c>
      <c r="G197" s="133"/>
      <c r="H197" s="131" t="s">
        <v>429</v>
      </c>
      <c r="I197" s="134">
        <v>1680.91</v>
      </c>
      <c r="J197" s="135">
        <v>1849</v>
      </c>
      <c r="M197" t="e">
        <f>VLOOKUP(A197,'1_Devices'!F:F,1,FALSE)</f>
        <v>#N/A</v>
      </c>
    </row>
    <row r="198" spans="1:13" ht="16.5" thickTop="1" thickBot="1" x14ac:dyDescent="0.3">
      <c r="M198" t="e">
        <f>VLOOKUP(A198,'1_Devices'!F:F,1,FALSE)</f>
        <v>#N/A</v>
      </c>
    </row>
    <row r="199" spans="1:13" ht="43.5" thickBot="1" x14ac:dyDescent="0.3">
      <c r="A199" s="154">
        <v>2001614</v>
      </c>
      <c r="B199" s="126" t="s">
        <v>108</v>
      </c>
      <c r="C199" s="126" t="s">
        <v>190</v>
      </c>
      <c r="D199" s="126" t="s">
        <v>200</v>
      </c>
      <c r="E199" s="126" t="s">
        <v>709</v>
      </c>
      <c r="F199" s="152" t="s">
        <v>710</v>
      </c>
      <c r="G199" s="127"/>
      <c r="H199" s="126" t="s">
        <v>711</v>
      </c>
      <c r="I199" s="128">
        <v>653.64</v>
      </c>
      <c r="J199" s="129">
        <v>719</v>
      </c>
      <c r="M199" t="e">
        <f>VLOOKUP(A199,'1_Devices'!F:F,1,FALSE)</f>
        <v>#N/A</v>
      </c>
    </row>
    <row r="200" spans="1:13" ht="43.5" thickBot="1" x14ac:dyDescent="0.3">
      <c r="A200" s="155">
        <v>2001627</v>
      </c>
      <c r="B200" s="119" t="s">
        <v>108</v>
      </c>
      <c r="C200" s="119" t="s">
        <v>190</v>
      </c>
      <c r="D200" s="119" t="s">
        <v>201</v>
      </c>
      <c r="E200" s="119" t="s">
        <v>709</v>
      </c>
      <c r="F200" s="142" t="s">
        <v>710</v>
      </c>
      <c r="G200" s="121"/>
      <c r="H200" s="119" t="s">
        <v>711</v>
      </c>
      <c r="I200" s="122">
        <v>726.36</v>
      </c>
      <c r="J200" s="123">
        <v>799</v>
      </c>
      <c r="M200" t="e">
        <f>VLOOKUP(A200,'1_Devices'!F:F,1,FALSE)</f>
        <v>#N/A</v>
      </c>
    </row>
    <row r="201" spans="1:13" ht="29.25" thickBot="1" x14ac:dyDescent="0.3">
      <c r="A201" s="155">
        <v>2113021</v>
      </c>
      <c r="B201" s="119" t="s">
        <v>108</v>
      </c>
      <c r="C201" s="119" t="s">
        <v>191</v>
      </c>
      <c r="D201" s="119" t="s">
        <v>203</v>
      </c>
      <c r="E201" s="119" t="s">
        <v>709</v>
      </c>
      <c r="F201" s="119" t="s">
        <v>714</v>
      </c>
      <c r="G201" s="119" t="s">
        <v>812</v>
      </c>
      <c r="H201" s="119" t="s">
        <v>711</v>
      </c>
      <c r="I201" s="122">
        <v>617.27</v>
      </c>
      <c r="J201" s="123">
        <v>679</v>
      </c>
      <c r="M201" t="e">
        <f>VLOOKUP(A201,'1_Devices'!F:F,1,FALSE)</f>
        <v>#N/A</v>
      </c>
    </row>
    <row r="202" spans="1:13" ht="29.25" thickBot="1" x14ac:dyDescent="0.3">
      <c r="A202" s="155">
        <v>2113027</v>
      </c>
      <c r="B202" s="119" t="s">
        <v>108</v>
      </c>
      <c r="C202" s="119" t="s">
        <v>191</v>
      </c>
      <c r="D202" s="119" t="s">
        <v>204</v>
      </c>
      <c r="E202" s="119" t="s">
        <v>709</v>
      </c>
      <c r="F202" s="119" t="s">
        <v>714</v>
      </c>
      <c r="G202" s="119" t="s">
        <v>812</v>
      </c>
      <c r="H202" s="119" t="s">
        <v>711</v>
      </c>
      <c r="I202" s="122">
        <v>690</v>
      </c>
      <c r="J202" s="123">
        <v>759</v>
      </c>
      <c r="M202" t="e">
        <f>VLOOKUP(A202,'1_Devices'!F:F,1,FALSE)</f>
        <v>#N/A</v>
      </c>
    </row>
    <row r="203" spans="1:13" ht="29.25" thickBot="1" x14ac:dyDescent="0.3">
      <c r="A203" s="155">
        <v>2001575</v>
      </c>
      <c r="B203" s="119" t="s">
        <v>108</v>
      </c>
      <c r="C203" s="119" t="s">
        <v>192</v>
      </c>
      <c r="D203" s="119" t="s">
        <v>203</v>
      </c>
      <c r="E203" s="119" t="s">
        <v>709</v>
      </c>
      <c r="F203" s="142" t="s">
        <v>710</v>
      </c>
      <c r="G203" s="121"/>
      <c r="H203" s="119" t="s">
        <v>711</v>
      </c>
      <c r="I203" s="122">
        <v>908.18</v>
      </c>
      <c r="J203" s="123">
        <v>999</v>
      </c>
      <c r="M203" t="e">
        <f>VLOOKUP(A203,'1_Devices'!F:F,1,FALSE)</f>
        <v>#N/A</v>
      </c>
    </row>
    <row r="204" spans="1:13" ht="29.25" thickBot="1" x14ac:dyDescent="0.3">
      <c r="A204" s="155">
        <v>2002115</v>
      </c>
      <c r="B204" s="119" t="s">
        <v>108</v>
      </c>
      <c r="C204" s="119" t="s">
        <v>193</v>
      </c>
      <c r="D204" s="119" t="s">
        <v>201</v>
      </c>
      <c r="E204" s="119" t="s">
        <v>709</v>
      </c>
      <c r="F204" s="142" t="s">
        <v>710</v>
      </c>
      <c r="G204" s="119" t="s">
        <v>812</v>
      </c>
      <c r="H204" s="119" t="s">
        <v>711</v>
      </c>
      <c r="I204" s="122">
        <v>999.09</v>
      </c>
      <c r="J204" s="123">
        <v>1099</v>
      </c>
      <c r="M204">
        <f>VLOOKUP(A204,'1_Devices'!F:F,1,FALSE)</f>
        <v>2002115</v>
      </c>
    </row>
    <row r="205" spans="1:13" ht="29.25" thickBot="1" x14ac:dyDescent="0.3">
      <c r="A205" s="155">
        <v>2002120</v>
      </c>
      <c r="B205" s="119" t="s">
        <v>108</v>
      </c>
      <c r="C205" s="119" t="s">
        <v>193</v>
      </c>
      <c r="D205" s="119" t="s">
        <v>202</v>
      </c>
      <c r="E205" s="119" t="s">
        <v>709</v>
      </c>
      <c r="F205" s="142" t="s">
        <v>710</v>
      </c>
      <c r="G205" s="119" t="s">
        <v>812</v>
      </c>
      <c r="H205" s="119" t="s">
        <v>711</v>
      </c>
      <c r="I205" s="122">
        <v>1180.9100000000001</v>
      </c>
      <c r="J205" s="123">
        <v>1299</v>
      </c>
      <c r="M205" t="e">
        <f>VLOOKUP(A205,'1_Devices'!F:F,1,FALSE)</f>
        <v>#N/A</v>
      </c>
    </row>
    <row r="206" spans="1:13" ht="29.25" thickBot="1" x14ac:dyDescent="0.3">
      <c r="A206" s="155">
        <v>2001909</v>
      </c>
      <c r="B206" s="119" t="s">
        <v>108</v>
      </c>
      <c r="C206" s="119" t="s">
        <v>194</v>
      </c>
      <c r="D206" s="119" t="s">
        <v>201</v>
      </c>
      <c r="E206" s="119" t="s">
        <v>709</v>
      </c>
      <c r="F206" s="142" t="s">
        <v>710</v>
      </c>
      <c r="G206" s="121"/>
      <c r="H206" s="119" t="s">
        <v>711</v>
      </c>
      <c r="I206" s="122">
        <v>1180.9100000000001</v>
      </c>
      <c r="J206" s="123">
        <v>1299</v>
      </c>
      <c r="M206">
        <f>VLOOKUP(A206,'1_Devices'!F:F,1,FALSE)</f>
        <v>2001909</v>
      </c>
    </row>
    <row r="207" spans="1:13" ht="29.25" thickBot="1" x14ac:dyDescent="0.3">
      <c r="A207" s="155">
        <v>2001910</v>
      </c>
      <c r="B207" s="119" t="s">
        <v>108</v>
      </c>
      <c r="C207" s="119" t="s">
        <v>194</v>
      </c>
      <c r="D207" s="119" t="s">
        <v>540</v>
      </c>
      <c r="E207" s="119" t="s">
        <v>709</v>
      </c>
      <c r="F207" s="142" t="s">
        <v>710</v>
      </c>
      <c r="G207" s="121"/>
      <c r="H207" s="119" t="s">
        <v>711</v>
      </c>
      <c r="I207" s="122">
        <v>1180.9100000000001</v>
      </c>
      <c r="J207" s="123">
        <v>1299</v>
      </c>
      <c r="M207" t="e">
        <f>VLOOKUP(A207,'1_Devices'!F:F,1,FALSE)</f>
        <v>#N/A</v>
      </c>
    </row>
    <row r="208" spans="1:13" ht="29.25" thickBot="1" x14ac:dyDescent="0.3">
      <c r="A208" s="155">
        <v>2001911</v>
      </c>
      <c r="B208" s="119" t="s">
        <v>108</v>
      </c>
      <c r="C208" s="119" t="s">
        <v>194</v>
      </c>
      <c r="D208" s="119" t="s">
        <v>541</v>
      </c>
      <c r="E208" s="119" t="s">
        <v>709</v>
      </c>
      <c r="F208" s="142" t="s">
        <v>710</v>
      </c>
      <c r="G208" s="121"/>
      <c r="H208" s="119" t="s">
        <v>711</v>
      </c>
      <c r="I208" s="122">
        <v>1180.9100000000001</v>
      </c>
      <c r="J208" s="123">
        <v>1299</v>
      </c>
      <c r="M208" t="e">
        <f>VLOOKUP(A208,'1_Devices'!F:F,1,FALSE)</f>
        <v>#N/A</v>
      </c>
    </row>
    <row r="209" spans="1:13" ht="29.25" thickBot="1" x14ac:dyDescent="0.3">
      <c r="A209" s="155">
        <v>2001914</v>
      </c>
      <c r="B209" s="119" t="s">
        <v>108</v>
      </c>
      <c r="C209" s="119" t="s">
        <v>194</v>
      </c>
      <c r="D209" s="119" t="s">
        <v>207</v>
      </c>
      <c r="E209" s="119" t="s">
        <v>709</v>
      </c>
      <c r="F209" s="142" t="s">
        <v>710</v>
      </c>
      <c r="G209" s="121"/>
      <c r="H209" s="119" t="s">
        <v>711</v>
      </c>
      <c r="I209" s="122">
        <v>1362.73</v>
      </c>
      <c r="J209" s="123">
        <v>1499</v>
      </c>
      <c r="M209">
        <f>VLOOKUP(A209,'1_Devices'!F:F,1,FALSE)</f>
        <v>2001914</v>
      </c>
    </row>
    <row r="210" spans="1:13" ht="29.25" thickBot="1" x14ac:dyDescent="0.3">
      <c r="A210" s="155">
        <v>2001924</v>
      </c>
      <c r="B210" s="119" t="s">
        <v>108</v>
      </c>
      <c r="C210" s="119" t="s">
        <v>195</v>
      </c>
      <c r="D210" s="119" t="s">
        <v>813</v>
      </c>
      <c r="E210" s="119" t="s">
        <v>709</v>
      </c>
      <c r="F210" s="142" t="s">
        <v>710</v>
      </c>
      <c r="G210" s="121"/>
      <c r="H210" s="119" t="s">
        <v>711</v>
      </c>
      <c r="I210" s="122">
        <v>1362.73</v>
      </c>
      <c r="J210" s="123">
        <v>1499</v>
      </c>
      <c r="M210" t="e">
        <f>VLOOKUP(A210,'1_Devices'!F:F,1,FALSE)</f>
        <v>#N/A</v>
      </c>
    </row>
  </sheetData>
  <sheetProtection algorithmName="SHA-512" hashValue="K64Qc6pPb1HCiUijTcLpCwdxD2umT2zhyTqhHqdt5fTfu04v11wOqlEVrnZ19W5xSw4s1elFh/DHxDInBPSHxw==" saltValue="2AY1UYT+8cFNbPKBNrxlZQ==" spinCount="100000" sheet="1" objects="1" scenarios="1" formatCells="0" formatColumns="0" formatRows="0" sort="0" autoFilter="0"/>
  <mergeCells count="9">
    <mergeCell ref="G2:G3"/>
    <mergeCell ref="H2:H3"/>
    <mergeCell ref="I2:I3"/>
    <mergeCell ref="A2:A3"/>
    <mergeCell ref="B2:B3"/>
    <mergeCell ref="C2:C3"/>
    <mergeCell ref="D2:D3"/>
    <mergeCell ref="E2:E3"/>
    <mergeCell ref="F2:F3"/>
  </mergeCells>
  <pageMargins left="0.7" right="0.7" top="0.75" bottom="0.75" header="0.3" footer="0.3"/>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57A8B5"/>
    <outlinePr summaryBelow="0" summaryRight="0"/>
  </sheetPr>
  <dimension ref="A1:AA327"/>
  <sheetViews>
    <sheetView zoomScale="85" zoomScaleNormal="85" workbookViewId="0">
      <pane xSplit="6" ySplit="2" topLeftCell="G3" activePane="bottomRight" state="frozen"/>
      <selection pane="topRight" activeCell="G1" sqref="G1"/>
      <selection pane="bottomLeft" activeCell="A6" sqref="A6"/>
      <selection pane="bottomRight" activeCell="C7" sqref="C7"/>
    </sheetView>
  </sheetViews>
  <sheetFormatPr defaultColWidth="10.28515625" defaultRowHeight="22.15" customHeight="1" x14ac:dyDescent="0.35"/>
  <cols>
    <col min="1" max="1" width="16.5703125" style="174" customWidth="1"/>
    <col min="2" max="2" width="19" style="174" customWidth="1"/>
    <col min="3" max="3" width="17.5703125" style="174" customWidth="1"/>
    <col min="4" max="4" width="25.5703125" style="174" customWidth="1"/>
    <col min="5" max="5" width="16.5703125" style="174" customWidth="1"/>
    <col min="6" max="6" width="22.42578125" style="178" customWidth="1"/>
    <col min="7" max="7" width="69.5703125" style="78" customWidth="1"/>
    <col min="8" max="8" width="17.7109375" style="174" customWidth="1"/>
    <col min="9" max="9" width="13.7109375" style="174" customWidth="1"/>
    <col min="10" max="10" width="21.5703125" style="174" customWidth="1"/>
    <col min="11" max="11" width="22" style="174" customWidth="1"/>
    <col min="12" max="12" width="10.7109375" style="174" customWidth="1"/>
    <col min="13" max="14" width="17.7109375" style="174" customWidth="1"/>
    <col min="15" max="15" width="15.5703125" style="174" customWidth="1"/>
    <col min="16" max="17" width="13.28515625" style="174" customWidth="1"/>
    <col min="18" max="19" width="20" style="174" customWidth="1"/>
    <col min="20" max="20" width="16.42578125" style="174" customWidth="1"/>
    <col min="21" max="21" width="12.7109375" style="174" customWidth="1"/>
    <col min="22" max="22" width="12.7109375" style="8" customWidth="1"/>
    <col min="23" max="23" width="14.7109375" style="61" customWidth="1"/>
    <col min="24" max="24" width="14.7109375" style="174" customWidth="1"/>
    <col min="25" max="25" width="22.7109375" style="174" customWidth="1"/>
    <col min="26" max="26" width="20" style="174" customWidth="1"/>
    <col min="27" max="27" width="37.7109375" style="174" customWidth="1"/>
    <col min="28" max="34" width="10.28515625" style="174" customWidth="1"/>
    <col min="35" max="16384" width="10.28515625" style="174"/>
  </cols>
  <sheetData>
    <row r="1" spans="1:27" ht="22.15" customHeight="1" x14ac:dyDescent="0.2">
      <c r="A1" s="215" t="s">
        <v>171</v>
      </c>
      <c r="B1" s="216"/>
      <c r="C1" s="216"/>
      <c r="D1" s="216"/>
      <c r="E1" s="216"/>
      <c r="F1" s="216"/>
      <c r="G1" s="216"/>
      <c r="H1" s="216"/>
      <c r="I1" s="216"/>
      <c r="J1" s="216"/>
      <c r="K1" s="216" t="s">
        <v>227</v>
      </c>
      <c r="L1" s="216"/>
      <c r="M1" s="216"/>
      <c r="N1" s="216"/>
      <c r="O1" s="216"/>
      <c r="P1" s="216"/>
      <c r="Q1" s="216"/>
      <c r="R1" s="216"/>
      <c r="S1" s="216"/>
      <c r="T1" s="216"/>
      <c r="U1" s="216"/>
      <c r="V1" s="216"/>
      <c r="W1" s="216"/>
      <c r="X1" s="216"/>
      <c r="Y1" s="216"/>
      <c r="Z1" s="216"/>
      <c r="AA1" s="217"/>
    </row>
    <row r="2" spans="1:27" ht="34.5" customHeight="1" x14ac:dyDescent="0.2">
      <c r="A2" s="27" t="s">
        <v>88</v>
      </c>
      <c r="B2" s="27" t="s">
        <v>0</v>
      </c>
      <c r="C2" s="27" t="s">
        <v>1</v>
      </c>
      <c r="D2" s="27" t="s">
        <v>189</v>
      </c>
      <c r="E2" s="27" t="s">
        <v>6</v>
      </c>
      <c r="F2" s="27" t="s">
        <v>7</v>
      </c>
      <c r="G2" s="27" t="s">
        <v>172</v>
      </c>
      <c r="H2" s="27" t="s">
        <v>10</v>
      </c>
      <c r="I2" s="27" t="s">
        <v>8</v>
      </c>
      <c r="J2" s="27" t="s">
        <v>524</v>
      </c>
      <c r="K2" s="27" t="s">
        <v>11</v>
      </c>
      <c r="L2" s="27" t="s">
        <v>12</v>
      </c>
      <c r="M2" s="27" t="s">
        <v>169</v>
      </c>
      <c r="N2" s="27" t="s">
        <v>180</v>
      </c>
      <c r="O2" s="27" t="s">
        <v>13</v>
      </c>
      <c r="P2" s="27" t="s">
        <v>14</v>
      </c>
      <c r="Q2" s="27" t="s">
        <v>15</v>
      </c>
      <c r="R2" s="27" t="s">
        <v>16</v>
      </c>
      <c r="S2" s="27" t="s">
        <v>183</v>
      </c>
      <c r="T2" s="27" t="s">
        <v>17</v>
      </c>
      <c r="U2" s="27" t="s">
        <v>170</v>
      </c>
      <c r="V2" s="27" t="s">
        <v>18</v>
      </c>
      <c r="W2" s="244" t="s">
        <v>19</v>
      </c>
      <c r="X2" s="27" t="s">
        <v>20</v>
      </c>
      <c r="Y2" s="27" t="s">
        <v>21</v>
      </c>
      <c r="Z2" s="27" t="s">
        <v>22</v>
      </c>
      <c r="AA2" s="27" t="s">
        <v>3</v>
      </c>
    </row>
    <row r="3" spans="1:27" ht="34.5" customHeight="1" x14ac:dyDescent="0.2">
      <c r="A3" s="245" t="s">
        <v>118</v>
      </c>
      <c r="B3" s="105" t="s">
        <v>29</v>
      </c>
      <c r="C3" s="105" t="s">
        <v>108</v>
      </c>
      <c r="D3" s="105" t="s">
        <v>193</v>
      </c>
      <c r="E3" s="105"/>
      <c r="F3" s="86">
        <v>2002115</v>
      </c>
      <c r="G3" s="163" t="s">
        <v>201</v>
      </c>
      <c r="H3" s="175">
        <v>885.5</v>
      </c>
      <c r="I3" s="164">
        <v>885.5</v>
      </c>
      <c r="J3" s="165">
        <v>0</v>
      </c>
      <c r="K3" s="105" t="s">
        <v>181</v>
      </c>
      <c r="L3" s="166">
        <v>4</v>
      </c>
      <c r="M3" s="166">
        <v>128</v>
      </c>
      <c r="N3" s="105" t="s">
        <v>182</v>
      </c>
      <c r="O3" s="105" t="s">
        <v>84</v>
      </c>
      <c r="P3" s="105" t="s">
        <v>1181</v>
      </c>
      <c r="Q3" s="167">
        <v>6.1</v>
      </c>
      <c r="R3" s="105" t="s">
        <v>1182</v>
      </c>
      <c r="S3" s="105" t="s">
        <v>384</v>
      </c>
      <c r="T3" s="171" t="s">
        <v>24</v>
      </c>
      <c r="U3" s="167">
        <v>174</v>
      </c>
      <c r="V3" s="167">
        <v>20</v>
      </c>
      <c r="W3" s="168">
        <v>12.41</v>
      </c>
      <c r="X3" s="167"/>
      <c r="Y3" s="105" t="s">
        <v>179</v>
      </c>
      <c r="Z3" s="169">
        <v>2</v>
      </c>
      <c r="AA3" s="170" t="s">
        <v>711</v>
      </c>
    </row>
    <row r="4" spans="1:27" ht="34.5" customHeight="1" x14ac:dyDescent="0.2">
      <c r="A4" s="245" t="s">
        <v>118</v>
      </c>
      <c r="B4" s="105" t="s">
        <v>29</v>
      </c>
      <c r="C4" s="105" t="s">
        <v>108</v>
      </c>
      <c r="D4" s="105" t="s">
        <v>194</v>
      </c>
      <c r="E4" s="105"/>
      <c r="F4" s="86">
        <v>2001909</v>
      </c>
      <c r="G4" s="163" t="s">
        <v>1183</v>
      </c>
      <c r="H4" s="175">
        <v>1039.5</v>
      </c>
      <c r="I4" s="164">
        <v>1049</v>
      </c>
      <c r="J4" s="165">
        <v>9.1000000000000004E-3</v>
      </c>
      <c r="K4" s="105" t="s">
        <v>181</v>
      </c>
      <c r="L4" s="166">
        <v>6</v>
      </c>
      <c r="M4" s="166">
        <v>128</v>
      </c>
      <c r="N4" s="105" t="s">
        <v>1184</v>
      </c>
      <c r="O4" s="105" t="s">
        <v>84</v>
      </c>
      <c r="P4" s="105" t="s">
        <v>1185</v>
      </c>
      <c r="Q4" s="167">
        <v>6.1</v>
      </c>
      <c r="R4" s="105" t="s">
        <v>1182</v>
      </c>
      <c r="S4" s="105" t="s">
        <v>384</v>
      </c>
      <c r="T4" s="171" t="s">
        <v>24</v>
      </c>
      <c r="U4" s="167">
        <v>172</v>
      </c>
      <c r="V4" s="167">
        <v>20</v>
      </c>
      <c r="W4" s="168">
        <v>12.41</v>
      </c>
      <c r="X4" s="167"/>
      <c r="Y4" s="105" t="s">
        <v>179</v>
      </c>
      <c r="Z4" s="169">
        <v>2</v>
      </c>
      <c r="AA4" s="170" t="s">
        <v>711</v>
      </c>
    </row>
    <row r="5" spans="1:27" ht="34.5" customHeight="1" x14ac:dyDescent="0.2">
      <c r="A5" s="245" t="s">
        <v>118</v>
      </c>
      <c r="B5" s="105" t="s">
        <v>29</v>
      </c>
      <c r="C5" s="105" t="s">
        <v>108</v>
      </c>
      <c r="D5" s="105" t="s">
        <v>194</v>
      </c>
      <c r="E5" s="105"/>
      <c r="F5" s="86">
        <v>2001914</v>
      </c>
      <c r="G5" s="163" t="s">
        <v>207</v>
      </c>
      <c r="H5" s="175">
        <v>1098.999</v>
      </c>
      <c r="I5" s="164">
        <v>1098.999</v>
      </c>
      <c r="J5" s="165">
        <v>0</v>
      </c>
      <c r="K5" s="105" t="s">
        <v>181</v>
      </c>
      <c r="L5" s="166">
        <v>6</v>
      </c>
      <c r="M5" s="166">
        <v>256</v>
      </c>
      <c r="N5" s="105" t="s">
        <v>1184</v>
      </c>
      <c r="O5" s="105" t="s">
        <v>84</v>
      </c>
      <c r="P5" s="105" t="s">
        <v>1185</v>
      </c>
      <c r="Q5" s="167">
        <v>6.1</v>
      </c>
      <c r="R5" s="105" t="s">
        <v>1182</v>
      </c>
      <c r="S5" s="105" t="s">
        <v>384</v>
      </c>
      <c r="T5" s="171" t="s">
        <v>24</v>
      </c>
      <c r="U5" s="167">
        <v>172</v>
      </c>
      <c r="V5" s="167">
        <v>20</v>
      </c>
      <c r="W5" s="168">
        <v>12.41</v>
      </c>
      <c r="X5" s="167"/>
      <c r="Y5" s="105" t="s">
        <v>179</v>
      </c>
      <c r="Z5" s="169">
        <v>2</v>
      </c>
      <c r="AA5" s="170" t="s">
        <v>711</v>
      </c>
    </row>
    <row r="6" spans="1:27" ht="34.5" customHeight="1" x14ac:dyDescent="0.2">
      <c r="A6" s="245" t="s">
        <v>118</v>
      </c>
      <c r="B6" s="105" t="s">
        <v>29</v>
      </c>
      <c r="C6" s="105" t="s">
        <v>108</v>
      </c>
      <c r="D6" s="105" t="s">
        <v>510</v>
      </c>
      <c r="E6" s="105"/>
      <c r="F6" s="86">
        <v>2002300</v>
      </c>
      <c r="G6" s="163" t="s">
        <v>204</v>
      </c>
      <c r="H6" s="175">
        <v>1237.5</v>
      </c>
      <c r="I6" s="164">
        <v>1249</v>
      </c>
      <c r="J6" s="165">
        <v>9.1999999999999998E-3</v>
      </c>
      <c r="K6" s="105" t="s">
        <v>1186</v>
      </c>
      <c r="L6" s="166">
        <v>6</v>
      </c>
      <c r="M6" s="166">
        <v>128</v>
      </c>
      <c r="N6" s="105" t="s">
        <v>1184</v>
      </c>
      <c r="O6" s="105" t="s">
        <v>84</v>
      </c>
      <c r="P6" s="105" t="s">
        <v>1187</v>
      </c>
      <c r="Q6" s="167">
        <v>6.1</v>
      </c>
      <c r="R6" s="105" t="s">
        <v>673</v>
      </c>
      <c r="S6" s="105" t="s">
        <v>386</v>
      </c>
      <c r="T6" s="171" t="s">
        <v>24</v>
      </c>
      <c r="U6" s="167">
        <v>171</v>
      </c>
      <c r="V6" s="167">
        <v>20</v>
      </c>
      <c r="W6" s="168">
        <v>12.41</v>
      </c>
      <c r="X6" s="167"/>
      <c r="Y6" s="105" t="s">
        <v>179</v>
      </c>
      <c r="Z6" s="169">
        <v>2</v>
      </c>
      <c r="AA6" s="170" t="s">
        <v>711</v>
      </c>
    </row>
    <row r="7" spans="1:27" ht="34.5" customHeight="1" x14ac:dyDescent="0.2">
      <c r="A7" s="245" t="s">
        <v>118</v>
      </c>
      <c r="B7" s="105" t="s">
        <v>29</v>
      </c>
      <c r="C7" s="105" t="s">
        <v>87</v>
      </c>
      <c r="D7" s="105" t="s">
        <v>1188</v>
      </c>
      <c r="E7" s="105"/>
      <c r="F7" s="86">
        <v>2001008</v>
      </c>
      <c r="G7" s="163" t="s">
        <v>781</v>
      </c>
      <c r="H7" s="175">
        <v>998.99800000000005</v>
      </c>
      <c r="I7" s="164">
        <v>998.99800000000005</v>
      </c>
      <c r="J7" s="165">
        <v>0</v>
      </c>
      <c r="K7" s="105" t="s">
        <v>388</v>
      </c>
      <c r="L7" s="166">
        <v>8</v>
      </c>
      <c r="M7" s="166">
        <v>128</v>
      </c>
      <c r="N7" s="105" t="s">
        <v>1189</v>
      </c>
      <c r="O7" s="105" t="s">
        <v>87</v>
      </c>
      <c r="P7" s="105" t="s">
        <v>545</v>
      </c>
      <c r="Q7" s="167">
        <v>6.4</v>
      </c>
      <c r="R7" s="105" t="s">
        <v>391</v>
      </c>
      <c r="S7" s="105" t="s">
        <v>392</v>
      </c>
      <c r="T7" s="171" t="s">
        <v>408</v>
      </c>
      <c r="U7" s="167">
        <v>209</v>
      </c>
      <c r="V7" s="167">
        <v>25</v>
      </c>
      <c r="W7" s="168" t="s">
        <v>1190</v>
      </c>
      <c r="X7" s="167"/>
      <c r="Y7" s="105" t="s">
        <v>179</v>
      </c>
      <c r="Z7" s="169">
        <v>2</v>
      </c>
      <c r="AA7" s="170" t="s">
        <v>429</v>
      </c>
    </row>
    <row r="8" spans="1:27" ht="34.5" customHeight="1" x14ac:dyDescent="0.2">
      <c r="A8" s="245" t="s">
        <v>118</v>
      </c>
      <c r="B8" s="105" t="s">
        <v>29</v>
      </c>
      <c r="C8" s="105" t="s">
        <v>196</v>
      </c>
      <c r="D8" s="105" t="s">
        <v>544</v>
      </c>
      <c r="E8" s="105"/>
      <c r="F8" s="86">
        <v>2002085</v>
      </c>
      <c r="G8" s="163" t="s">
        <v>517</v>
      </c>
      <c r="H8" s="175">
        <v>1199</v>
      </c>
      <c r="I8" s="164">
        <v>1199</v>
      </c>
      <c r="J8" s="165">
        <v>0</v>
      </c>
      <c r="K8" s="105" t="s">
        <v>388</v>
      </c>
      <c r="L8" s="166">
        <v>8</v>
      </c>
      <c r="M8" s="166">
        <v>128</v>
      </c>
      <c r="N8" s="105" t="s">
        <v>1191</v>
      </c>
      <c r="O8" s="105" t="s">
        <v>25</v>
      </c>
      <c r="P8" s="105" t="s">
        <v>545</v>
      </c>
      <c r="Q8" s="167">
        <v>6.2</v>
      </c>
      <c r="R8" s="105" t="s">
        <v>1192</v>
      </c>
      <c r="S8" s="105" t="s">
        <v>394</v>
      </c>
      <c r="T8" s="171" t="s">
        <v>408</v>
      </c>
      <c r="U8" s="167">
        <v>187</v>
      </c>
      <c r="V8" s="167"/>
      <c r="W8" s="168" t="s">
        <v>1193</v>
      </c>
      <c r="X8" s="167"/>
      <c r="Y8" s="105" t="s">
        <v>179</v>
      </c>
      <c r="Z8" s="169">
        <v>1</v>
      </c>
      <c r="AA8" s="170" t="s">
        <v>711</v>
      </c>
    </row>
    <row r="9" spans="1:27" ht="34.5" customHeight="1" x14ac:dyDescent="0.2">
      <c r="A9" s="245" t="s">
        <v>118</v>
      </c>
      <c r="B9" s="105" t="s">
        <v>138</v>
      </c>
      <c r="C9" s="105" t="s">
        <v>121</v>
      </c>
      <c r="D9" s="105" t="s">
        <v>197</v>
      </c>
      <c r="E9" s="105"/>
      <c r="F9" s="86">
        <v>2112091</v>
      </c>
      <c r="G9" s="163" t="s">
        <v>1194</v>
      </c>
      <c r="H9" s="175">
        <v>99.000000000000014</v>
      </c>
      <c r="I9" s="164">
        <v>99.000000000000014</v>
      </c>
      <c r="J9" s="165">
        <v>0</v>
      </c>
      <c r="K9" s="105" t="s">
        <v>1195</v>
      </c>
      <c r="L9" s="166"/>
      <c r="M9" s="166"/>
      <c r="N9" s="105"/>
      <c r="O9" s="105" t="s">
        <v>121</v>
      </c>
      <c r="P9" s="105"/>
      <c r="Q9" s="167" t="s">
        <v>1196</v>
      </c>
      <c r="R9" s="105" t="s">
        <v>1196</v>
      </c>
      <c r="S9" s="105" t="s">
        <v>1196</v>
      </c>
      <c r="T9" s="171" t="s">
        <v>408</v>
      </c>
      <c r="U9" s="167">
        <v>620</v>
      </c>
      <c r="V9" s="167"/>
      <c r="W9" s="168"/>
      <c r="X9" s="167"/>
      <c r="Y9" s="105" t="s">
        <v>1197</v>
      </c>
      <c r="Z9" s="169"/>
      <c r="AA9" s="170" t="s">
        <v>429</v>
      </c>
    </row>
    <row r="10" spans="1:27" ht="34.5" customHeight="1" x14ac:dyDescent="0.2">
      <c r="A10" s="245" t="s">
        <v>118</v>
      </c>
      <c r="B10" s="105" t="s">
        <v>138</v>
      </c>
      <c r="C10" s="105" t="s">
        <v>122</v>
      </c>
      <c r="D10" s="105" t="s">
        <v>1198</v>
      </c>
      <c r="E10" s="105"/>
      <c r="F10" s="86">
        <v>2000640</v>
      </c>
      <c r="G10" s="163" t="s">
        <v>212</v>
      </c>
      <c r="H10" s="175">
        <v>639.00099999999998</v>
      </c>
      <c r="I10" s="164">
        <v>639.00099999999998</v>
      </c>
      <c r="J10" s="165">
        <v>0</v>
      </c>
      <c r="K10" s="105"/>
      <c r="L10" s="166"/>
      <c r="M10" s="166"/>
      <c r="N10" s="105"/>
      <c r="O10" s="105" t="s">
        <v>122</v>
      </c>
      <c r="P10" s="105"/>
      <c r="Q10" s="167"/>
      <c r="R10" s="105"/>
      <c r="S10" s="105"/>
      <c r="T10" s="171"/>
      <c r="U10" s="167"/>
      <c r="V10" s="167"/>
      <c r="W10" s="168"/>
      <c r="X10" s="167"/>
      <c r="Y10" s="105"/>
      <c r="Z10" s="169"/>
      <c r="AA10" s="170" t="s">
        <v>711</v>
      </c>
    </row>
    <row r="11" spans="1:27" ht="34.5" customHeight="1" x14ac:dyDescent="0.2">
      <c r="A11" s="245" t="s">
        <v>118</v>
      </c>
      <c r="B11" s="105" t="s">
        <v>28</v>
      </c>
      <c r="C11" s="105" t="s">
        <v>109</v>
      </c>
      <c r="D11" s="105" t="s">
        <v>430</v>
      </c>
      <c r="E11" s="105"/>
      <c r="F11" s="86">
        <v>2002053</v>
      </c>
      <c r="G11" s="163" t="s">
        <v>204</v>
      </c>
      <c r="H11" s="175">
        <v>1188</v>
      </c>
      <c r="I11" s="164">
        <v>1188</v>
      </c>
      <c r="J11" s="165">
        <v>0</v>
      </c>
      <c r="K11" s="105" t="s">
        <v>388</v>
      </c>
      <c r="L11" s="166">
        <v>4</v>
      </c>
      <c r="M11" s="166">
        <v>128</v>
      </c>
      <c r="N11" s="105" t="s">
        <v>1200</v>
      </c>
      <c r="O11" s="105" t="s">
        <v>87</v>
      </c>
      <c r="P11" s="105" t="s">
        <v>1201</v>
      </c>
      <c r="Q11" s="167">
        <v>10.1</v>
      </c>
      <c r="R11" s="105" t="s">
        <v>401</v>
      </c>
      <c r="S11" s="105" t="s">
        <v>546</v>
      </c>
      <c r="T11" s="171" t="s">
        <v>408</v>
      </c>
      <c r="U11" s="167">
        <v>674</v>
      </c>
      <c r="V11" s="167">
        <v>15</v>
      </c>
      <c r="W11" s="168" t="s">
        <v>1199</v>
      </c>
      <c r="X11" s="167"/>
      <c r="Y11" s="105" t="s">
        <v>179</v>
      </c>
      <c r="Z11" s="169">
        <v>2</v>
      </c>
      <c r="AA11" s="170" t="s">
        <v>429</v>
      </c>
    </row>
    <row r="12" spans="1:27" ht="34.5" customHeight="1" x14ac:dyDescent="0.2">
      <c r="A12" s="245" t="s">
        <v>118</v>
      </c>
      <c r="B12" s="105" t="s">
        <v>29</v>
      </c>
      <c r="C12" s="105" t="s">
        <v>108</v>
      </c>
      <c r="D12" s="105" t="s">
        <v>693</v>
      </c>
      <c r="E12" s="105"/>
      <c r="F12" s="86">
        <v>2002600</v>
      </c>
      <c r="G12" s="163" t="s">
        <v>204</v>
      </c>
      <c r="H12" s="175">
        <v>1386</v>
      </c>
      <c r="I12" s="164">
        <v>1399.002</v>
      </c>
      <c r="J12" s="165">
        <v>9.2999999999999992E-3</v>
      </c>
      <c r="K12" s="105" t="s">
        <v>1203</v>
      </c>
      <c r="L12" s="166">
        <v>8</v>
      </c>
      <c r="M12" s="166">
        <v>128</v>
      </c>
      <c r="N12" s="105" t="s">
        <v>1184</v>
      </c>
      <c r="O12" s="105" t="s">
        <v>84</v>
      </c>
      <c r="P12" s="105" t="s">
        <v>850</v>
      </c>
      <c r="Q12" s="167">
        <v>6.1</v>
      </c>
      <c r="R12" s="105" t="s">
        <v>383</v>
      </c>
      <c r="S12" s="105" t="s">
        <v>386</v>
      </c>
      <c r="T12" s="171" t="s">
        <v>24</v>
      </c>
      <c r="U12" s="167">
        <v>170</v>
      </c>
      <c r="V12" s="167">
        <v>20</v>
      </c>
      <c r="W12" s="168" t="s">
        <v>1204</v>
      </c>
      <c r="X12" s="167"/>
      <c r="Y12" s="105" t="s">
        <v>179</v>
      </c>
      <c r="Z12" s="169">
        <v>2</v>
      </c>
      <c r="AA12" s="170" t="s">
        <v>711</v>
      </c>
    </row>
    <row r="13" spans="1:27" ht="34.5" customHeight="1" x14ac:dyDescent="0.2">
      <c r="A13" s="245" t="s">
        <v>118</v>
      </c>
      <c r="B13" s="105" t="s">
        <v>29</v>
      </c>
      <c r="C13" s="105" t="s">
        <v>108</v>
      </c>
      <c r="D13" s="105" t="s">
        <v>693</v>
      </c>
      <c r="E13" s="105"/>
      <c r="F13" s="86">
        <v>2002603</v>
      </c>
      <c r="G13" s="163" t="s">
        <v>800</v>
      </c>
      <c r="H13" s="175">
        <v>1249</v>
      </c>
      <c r="I13" s="164">
        <v>1249</v>
      </c>
      <c r="J13" s="165">
        <v>0</v>
      </c>
      <c r="K13" s="105" t="s">
        <v>1203</v>
      </c>
      <c r="L13" s="166">
        <v>8</v>
      </c>
      <c r="M13" s="166">
        <v>128</v>
      </c>
      <c r="N13" s="105" t="s">
        <v>1184</v>
      </c>
      <c r="O13" s="105" t="s">
        <v>84</v>
      </c>
      <c r="P13" s="105" t="s">
        <v>850</v>
      </c>
      <c r="Q13" s="167">
        <v>6.1</v>
      </c>
      <c r="R13" s="105" t="s">
        <v>383</v>
      </c>
      <c r="S13" s="105" t="s">
        <v>386</v>
      </c>
      <c r="T13" s="171" t="s">
        <v>24</v>
      </c>
      <c r="U13" s="167">
        <v>170</v>
      </c>
      <c r="V13" s="167">
        <v>20</v>
      </c>
      <c r="W13" s="168" t="s">
        <v>1204</v>
      </c>
      <c r="X13" s="167"/>
      <c r="Y13" s="105" t="s">
        <v>179</v>
      </c>
      <c r="Z13" s="169">
        <v>2</v>
      </c>
      <c r="AA13" s="170" t="s">
        <v>711</v>
      </c>
    </row>
    <row r="14" spans="1:27" ht="34.5" customHeight="1" x14ac:dyDescent="0.2">
      <c r="A14" s="245" t="s">
        <v>118</v>
      </c>
      <c r="B14" s="105" t="s">
        <v>29</v>
      </c>
      <c r="C14" s="105" t="s">
        <v>108</v>
      </c>
      <c r="D14" s="105" t="s">
        <v>694</v>
      </c>
      <c r="E14" s="105"/>
      <c r="F14" s="86">
        <v>2002615</v>
      </c>
      <c r="G14" s="163" t="s">
        <v>204</v>
      </c>
      <c r="H14" s="175">
        <v>1399.002</v>
      </c>
      <c r="I14" s="164">
        <v>1399.002</v>
      </c>
      <c r="J14" s="165">
        <v>0</v>
      </c>
      <c r="K14" s="105" t="s">
        <v>1203</v>
      </c>
      <c r="L14" s="166">
        <v>8</v>
      </c>
      <c r="M14" s="166">
        <v>128</v>
      </c>
      <c r="N14" s="105" t="s">
        <v>1184</v>
      </c>
      <c r="O14" s="105" t="s">
        <v>84</v>
      </c>
      <c r="P14" s="105" t="s">
        <v>850</v>
      </c>
      <c r="Q14" s="167">
        <v>6.7</v>
      </c>
      <c r="R14" s="105" t="s">
        <v>383</v>
      </c>
      <c r="S14" s="105" t="s">
        <v>387</v>
      </c>
      <c r="T14" s="171" t="s">
        <v>24</v>
      </c>
      <c r="U14" s="167">
        <v>199</v>
      </c>
      <c r="V14" s="167">
        <v>25</v>
      </c>
      <c r="W14" s="167" t="s">
        <v>1205</v>
      </c>
      <c r="X14" s="167"/>
      <c r="Y14" s="105" t="s">
        <v>179</v>
      </c>
      <c r="Z14" s="169">
        <v>2</v>
      </c>
      <c r="AA14" s="170" t="s">
        <v>711</v>
      </c>
    </row>
    <row r="15" spans="1:27" ht="34.5" customHeight="1" x14ac:dyDescent="0.2">
      <c r="A15" s="245" t="s">
        <v>118</v>
      </c>
      <c r="B15" s="105" t="s">
        <v>29</v>
      </c>
      <c r="C15" s="105" t="s">
        <v>196</v>
      </c>
      <c r="D15" s="105" t="s">
        <v>754</v>
      </c>
      <c r="E15" s="105"/>
      <c r="F15" s="86">
        <v>2002005</v>
      </c>
      <c r="G15" s="163" t="s">
        <v>517</v>
      </c>
      <c r="H15" s="175">
        <v>849</v>
      </c>
      <c r="I15" s="164">
        <v>849</v>
      </c>
      <c r="J15" s="165">
        <v>0</v>
      </c>
      <c r="K15" s="105" t="s">
        <v>1206</v>
      </c>
      <c r="L15" s="166">
        <v>8</v>
      </c>
      <c r="M15" s="166">
        <v>128</v>
      </c>
      <c r="N15" s="105" t="s">
        <v>1191</v>
      </c>
      <c r="O15" s="105" t="s">
        <v>25</v>
      </c>
      <c r="P15" s="105" t="s">
        <v>545</v>
      </c>
      <c r="Q15" s="167">
        <v>6.1</v>
      </c>
      <c r="R15" s="105" t="s">
        <v>1192</v>
      </c>
      <c r="S15" s="105" t="s">
        <v>394</v>
      </c>
      <c r="T15" s="171" t="s">
        <v>24</v>
      </c>
      <c r="U15" s="167">
        <v>188</v>
      </c>
      <c r="V15" s="167">
        <v>18</v>
      </c>
      <c r="W15" s="167" t="s">
        <v>1207</v>
      </c>
      <c r="X15" s="167"/>
      <c r="Y15" s="105" t="s">
        <v>179</v>
      </c>
      <c r="Z15" s="169">
        <v>1</v>
      </c>
      <c r="AA15" s="170" t="s">
        <v>711</v>
      </c>
    </row>
    <row r="16" spans="1:27" ht="34.5" customHeight="1" x14ac:dyDescent="0.2">
      <c r="A16" s="245" t="s">
        <v>118</v>
      </c>
      <c r="B16" s="105" t="s">
        <v>29</v>
      </c>
      <c r="C16" s="105" t="s">
        <v>196</v>
      </c>
      <c r="D16" s="105" t="s">
        <v>754</v>
      </c>
      <c r="E16" s="105"/>
      <c r="F16" s="86">
        <v>2002007</v>
      </c>
      <c r="G16" s="163" t="s">
        <v>518</v>
      </c>
      <c r="H16" s="175">
        <v>949</v>
      </c>
      <c r="I16" s="164">
        <v>949</v>
      </c>
      <c r="J16" s="165">
        <v>0</v>
      </c>
      <c r="K16" s="105" t="s">
        <v>1206</v>
      </c>
      <c r="L16" s="166">
        <v>8</v>
      </c>
      <c r="M16" s="166">
        <v>256</v>
      </c>
      <c r="N16" s="105" t="s">
        <v>1191</v>
      </c>
      <c r="O16" s="105" t="s">
        <v>25</v>
      </c>
      <c r="P16" s="105" t="s">
        <v>545</v>
      </c>
      <c r="Q16" s="167">
        <v>6.1</v>
      </c>
      <c r="R16" s="105" t="s">
        <v>1192</v>
      </c>
      <c r="S16" s="105" t="s">
        <v>394</v>
      </c>
      <c r="T16" s="171" t="s">
        <v>24</v>
      </c>
      <c r="U16" s="167">
        <v>188</v>
      </c>
      <c r="V16" s="167">
        <v>18</v>
      </c>
      <c r="W16" s="168" t="s">
        <v>1207</v>
      </c>
      <c r="X16" s="167"/>
      <c r="Y16" s="105" t="s">
        <v>179</v>
      </c>
      <c r="Z16" s="169">
        <v>1</v>
      </c>
      <c r="AA16" s="170" t="s">
        <v>711</v>
      </c>
    </row>
    <row r="17" spans="1:27" ht="34.5" customHeight="1" x14ac:dyDescent="0.2">
      <c r="A17" s="245" t="s">
        <v>118</v>
      </c>
      <c r="B17" s="105" t="s">
        <v>29</v>
      </c>
      <c r="C17" s="105" t="s">
        <v>196</v>
      </c>
      <c r="D17" s="105" t="s">
        <v>757</v>
      </c>
      <c r="E17" s="105"/>
      <c r="F17" s="86">
        <v>2002527</v>
      </c>
      <c r="G17" s="163" t="s">
        <v>758</v>
      </c>
      <c r="H17" s="175">
        <v>1348.9960000000001</v>
      </c>
      <c r="I17" s="164">
        <v>1348.9960000000001</v>
      </c>
      <c r="J17" s="165">
        <v>0</v>
      </c>
      <c r="K17" s="105" t="s">
        <v>854</v>
      </c>
      <c r="L17" s="166">
        <v>12</v>
      </c>
      <c r="M17" s="166">
        <v>128</v>
      </c>
      <c r="N17" s="105" t="s">
        <v>816</v>
      </c>
      <c r="O17" s="105" t="s">
        <v>25</v>
      </c>
      <c r="P17" s="105" t="s">
        <v>545</v>
      </c>
      <c r="Q17" s="167">
        <v>6.3</v>
      </c>
      <c r="R17" s="105" t="s">
        <v>1192</v>
      </c>
      <c r="S17" s="105" t="s">
        <v>817</v>
      </c>
      <c r="T17" s="171" t="s">
        <v>24</v>
      </c>
      <c r="U17" s="167">
        <v>198</v>
      </c>
      <c r="V17" s="167">
        <v>27</v>
      </c>
      <c r="W17" s="168" t="s">
        <v>855</v>
      </c>
      <c r="X17" s="167"/>
      <c r="Y17" s="105" t="s">
        <v>179</v>
      </c>
      <c r="Z17" s="169">
        <v>1</v>
      </c>
      <c r="AA17" s="170" t="s">
        <v>429</v>
      </c>
    </row>
    <row r="18" spans="1:27" ht="34.5" customHeight="1" x14ac:dyDescent="0.2">
      <c r="A18" s="245" t="s">
        <v>118</v>
      </c>
      <c r="B18" s="105" t="s">
        <v>29</v>
      </c>
      <c r="C18" s="105" t="s">
        <v>196</v>
      </c>
      <c r="D18" s="105" t="s">
        <v>759</v>
      </c>
      <c r="E18" s="105"/>
      <c r="F18" s="86">
        <v>2002528</v>
      </c>
      <c r="G18" s="163" t="s">
        <v>760</v>
      </c>
      <c r="H18" s="175">
        <v>1348.9960000000001</v>
      </c>
      <c r="I18" s="164">
        <v>1348.9960000000001</v>
      </c>
      <c r="J18" s="165">
        <v>0</v>
      </c>
      <c r="K18" s="105" t="s">
        <v>854</v>
      </c>
      <c r="L18" s="166">
        <v>12</v>
      </c>
      <c r="M18" s="166">
        <v>128</v>
      </c>
      <c r="N18" s="105" t="s">
        <v>816</v>
      </c>
      <c r="O18" s="105" t="s">
        <v>25</v>
      </c>
      <c r="P18" s="105" t="s">
        <v>545</v>
      </c>
      <c r="Q18" s="167">
        <v>6.3</v>
      </c>
      <c r="R18" s="105" t="s">
        <v>1192</v>
      </c>
      <c r="S18" s="105" t="s">
        <v>817</v>
      </c>
      <c r="T18" s="171" t="s">
        <v>24</v>
      </c>
      <c r="U18" s="167">
        <v>198</v>
      </c>
      <c r="V18" s="167">
        <v>27</v>
      </c>
      <c r="W18" s="168" t="s">
        <v>855</v>
      </c>
      <c r="X18" s="167"/>
      <c r="Y18" s="105" t="s">
        <v>179</v>
      </c>
      <c r="Z18" s="169">
        <v>1</v>
      </c>
      <c r="AA18" s="170" t="s">
        <v>429</v>
      </c>
    </row>
    <row r="19" spans="1:27" ht="34.5" customHeight="1" x14ac:dyDescent="0.2">
      <c r="A19" s="245" t="s">
        <v>118</v>
      </c>
      <c r="B19" s="105" t="s">
        <v>29</v>
      </c>
      <c r="C19" s="105" t="s">
        <v>196</v>
      </c>
      <c r="D19" s="105" t="s">
        <v>759</v>
      </c>
      <c r="E19" s="105"/>
      <c r="F19" s="86">
        <v>2002531</v>
      </c>
      <c r="G19" s="163" t="s">
        <v>763</v>
      </c>
      <c r="H19" s="175">
        <v>1499.0030000000002</v>
      </c>
      <c r="I19" s="164">
        <v>1499.0030000000002</v>
      </c>
      <c r="J19" s="165">
        <v>0</v>
      </c>
      <c r="K19" s="105" t="s">
        <v>854</v>
      </c>
      <c r="L19" s="166">
        <v>12</v>
      </c>
      <c r="M19" s="166">
        <v>256</v>
      </c>
      <c r="N19" s="105" t="s">
        <v>816</v>
      </c>
      <c r="O19" s="105" t="s">
        <v>25</v>
      </c>
      <c r="P19" s="105" t="s">
        <v>545</v>
      </c>
      <c r="Q19" s="167">
        <v>6.3</v>
      </c>
      <c r="R19" s="105" t="s">
        <v>1192</v>
      </c>
      <c r="S19" s="105" t="s">
        <v>817</v>
      </c>
      <c r="T19" s="171" t="s">
        <v>24</v>
      </c>
      <c r="U19" s="167">
        <v>198</v>
      </c>
      <c r="V19" s="167">
        <v>27</v>
      </c>
      <c r="W19" s="168" t="s">
        <v>855</v>
      </c>
      <c r="X19" s="167"/>
      <c r="Y19" s="105" t="s">
        <v>179</v>
      </c>
      <c r="Z19" s="169">
        <v>1</v>
      </c>
      <c r="AA19" s="170" t="s">
        <v>429</v>
      </c>
    </row>
    <row r="20" spans="1:27" ht="34.5" customHeight="1" x14ac:dyDescent="0.2">
      <c r="A20" s="245" t="s">
        <v>118</v>
      </c>
      <c r="B20" s="105" t="s">
        <v>29</v>
      </c>
      <c r="C20" s="105" t="s">
        <v>196</v>
      </c>
      <c r="D20" s="105" t="s">
        <v>856</v>
      </c>
      <c r="E20" s="105"/>
      <c r="F20" s="86">
        <v>2002537</v>
      </c>
      <c r="G20" s="163" t="s">
        <v>767</v>
      </c>
      <c r="H20" s="175">
        <v>1998.9970000000001</v>
      </c>
      <c r="I20" s="164">
        <v>1998.9970000000001</v>
      </c>
      <c r="J20" s="165">
        <v>0</v>
      </c>
      <c r="K20" s="105" t="s">
        <v>854</v>
      </c>
      <c r="L20" s="166">
        <v>16</v>
      </c>
      <c r="M20" s="166">
        <v>256</v>
      </c>
      <c r="N20" s="105" t="s">
        <v>816</v>
      </c>
      <c r="O20" s="105" t="s">
        <v>25</v>
      </c>
      <c r="P20" s="105" t="s">
        <v>545</v>
      </c>
      <c r="Q20" s="167">
        <v>6.3</v>
      </c>
      <c r="R20" s="105" t="s">
        <v>857</v>
      </c>
      <c r="S20" s="105" t="s">
        <v>858</v>
      </c>
      <c r="T20" s="171" t="s">
        <v>24</v>
      </c>
      <c r="U20" s="167">
        <v>199</v>
      </c>
      <c r="V20" s="167">
        <v>45</v>
      </c>
      <c r="W20" s="168" t="s">
        <v>855</v>
      </c>
      <c r="X20" s="167"/>
      <c r="Y20" s="105" t="s">
        <v>179</v>
      </c>
      <c r="Z20" s="169">
        <v>1</v>
      </c>
      <c r="AA20" s="170" t="s">
        <v>429</v>
      </c>
    </row>
    <row r="21" spans="1:27" ht="34.5" customHeight="1" x14ac:dyDescent="0.2">
      <c r="A21" s="245" t="s">
        <v>118</v>
      </c>
      <c r="B21" s="105" t="s">
        <v>29</v>
      </c>
      <c r="C21" s="105" t="s">
        <v>196</v>
      </c>
      <c r="D21" s="105" t="s">
        <v>765</v>
      </c>
      <c r="E21" s="105"/>
      <c r="F21" s="86">
        <v>2002541</v>
      </c>
      <c r="G21" s="163" t="s">
        <v>758</v>
      </c>
      <c r="H21" s="175">
        <v>1849.0010000000002</v>
      </c>
      <c r="I21" s="164">
        <v>1849.0010000000002</v>
      </c>
      <c r="J21" s="165">
        <v>0</v>
      </c>
      <c r="K21" s="105" t="s">
        <v>854</v>
      </c>
      <c r="L21" s="166">
        <v>16</v>
      </c>
      <c r="M21" s="166">
        <v>128</v>
      </c>
      <c r="N21" s="105" t="s">
        <v>816</v>
      </c>
      <c r="O21" s="105" t="s">
        <v>25</v>
      </c>
      <c r="P21" s="105" t="s">
        <v>859</v>
      </c>
      <c r="Q21" s="167">
        <v>6.8</v>
      </c>
      <c r="R21" s="105" t="s">
        <v>857</v>
      </c>
      <c r="S21" s="105" t="s">
        <v>860</v>
      </c>
      <c r="T21" s="171" t="s">
        <v>24</v>
      </c>
      <c r="U21" s="167">
        <v>221</v>
      </c>
      <c r="V21" s="167">
        <v>37</v>
      </c>
      <c r="W21" s="168" t="s">
        <v>861</v>
      </c>
      <c r="X21" s="167"/>
      <c r="Y21" s="105" t="s">
        <v>179</v>
      </c>
      <c r="Z21" s="169">
        <v>1</v>
      </c>
      <c r="AA21" s="170" t="s">
        <v>429</v>
      </c>
    </row>
    <row r="22" spans="1:27" ht="34.5" customHeight="1" x14ac:dyDescent="0.2">
      <c r="A22" s="245" t="s">
        <v>118</v>
      </c>
      <c r="B22" s="105" t="s">
        <v>29</v>
      </c>
      <c r="C22" s="105" t="s">
        <v>196</v>
      </c>
      <c r="D22" s="105" t="s">
        <v>765</v>
      </c>
      <c r="E22" s="105"/>
      <c r="F22" s="86">
        <v>2002542</v>
      </c>
      <c r="G22" s="163" t="s">
        <v>763</v>
      </c>
      <c r="H22" s="175">
        <v>1998.9970000000001</v>
      </c>
      <c r="I22" s="164">
        <v>1998.9970000000001</v>
      </c>
      <c r="J22" s="165">
        <v>0</v>
      </c>
      <c r="K22" s="105" t="s">
        <v>854</v>
      </c>
      <c r="L22" s="166">
        <v>16</v>
      </c>
      <c r="M22" s="166">
        <v>256</v>
      </c>
      <c r="N22" s="105" t="s">
        <v>816</v>
      </c>
      <c r="O22" s="105" t="s">
        <v>25</v>
      </c>
      <c r="P22" s="105" t="s">
        <v>859</v>
      </c>
      <c r="Q22" s="167">
        <v>6.8</v>
      </c>
      <c r="R22" s="105" t="s">
        <v>857</v>
      </c>
      <c r="S22" s="105" t="s">
        <v>860</v>
      </c>
      <c r="T22" s="171" t="s">
        <v>24</v>
      </c>
      <c r="U22" s="167">
        <v>221</v>
      </c>
      <c r="V22" s="167">
        <v>37</v>
      </c>
      <c r="W22" s="168" t="s">
        <v>861</v>
      </c>
      <c r="X22" s="167"/>
      <c r="Y22" s="105" t="s">
        <v>179</v>
      </c>
      <c r="Z22" s="169">
        <v>1</v>
      </c>
      <c r="AA22" s="170" t="s">
        <v>429</v>
      </c>
    </row>
    <row r="23" spans="1:27" ht="34.5" customHeight="1" x14ac:dyDescent="0.2">
      <c r="A23" s="245" t="s">
        <v>118</v>
      </c>
      <c r="B23" s="105" t="s">
        <v>29</v>
      </c>
      <c r="C23" s="105" t="s">
        <v>196</v>
      </c>
      <c r="D23" s="105" t="s">
        <v>766</v>
      </c>
      <c r="E23" s="105"/>
      <c r="F23" s="86">
        <v>2002546</v>
      </c>
      <c r="G23" s="163" t="s">
        <v>770</v>
      </c>
      <c r="H23" s="175">
        <v>2198.9990000000003</v>
      </c>
      <c r="I23" s="164">
        <v>2198.9990000000003</v>
      </c>
      <c r="J23" s="165">
        <v>0</v>
      </c>
      <c r="K23" s="105" t="s">
        <v>854</v>
      </c>
      <c r="L23" s="166">
        <v>16</v>
      </c>
      <c r="M23" s="166">
        <v>512</v>
      </c>
      <c r="N23" s="105" t="s">
        <v>816</v>
      </c>
      <c r="O23" s="105" t="s">
        <v>25</v>
      </c>
      <c r="P23" s="105" t="s">
        <v>859</v>
      </c>
      <c r="Q23" s="167">
        <v>6.8</v>
      </c>
      <c r="R23" s="105" t="s">
        <v>857</v>
      </c>
      <c r="S23" s="105" t="s">
        <v>860</v>
      </c>
      <c r="T23" s="171" t="s">
        <v>24</v>
      </c>
      <c r="U23" s="167">
        <v>221</v>
      </c>
      <c r="V23" s="167">
        <v>37</v>
      </c>
      <c r="W23" s="168" t="s">
        <v>861</v>
      </c>
      <c r="X23" s="167"/>
      <c r="Y23" s="105" t="s">
        <v>179</v>
      </c>
      <c r="Z23" s="169">
        <v>1</v>
      </c>
      <c r="AA23" s="170" t="s">
        <v>429</v>
      </c>
    </row>
    <row r="24" spans="1:27" ht="34.5" customHeight="1" x14ac:dyDescent="0.2">
      <c r="A24" s="245" t="s">
        <v>118</v>
      </c>
      <c r="B24" s="105" t="s">
        <v>29</v>
      </c>
      <c r="C24" s="105" t="s">
        <v>864</v>
      </c>
      <c r="D24" s="105" t="s">
        <v>865</v>
      </c>
      <c r="E24" s="105"/>
      <c r="F24" s="86">
        <v>2001425</v>
      </c>
      <c r="G24" s="163" t="s">
        <v>204</v>
      </c>
      <c r="H24" s="175">
        <v>1098.999</v>
      </c>
      <c r="I24" s="164">
        <v>1098.999</v>
      </c>
      <c r="J24" s="165">
        <v>0</v>
      </c>
      <c r="K24" s="105" t="s">
        <v>388</v>
      </c>
      <c r="L24" s="166">
        <v>8</v>
      </c>
      <c r="M24" s="166">
        <v>128</v>
      </c>
      <c r="N24" s="105" t="s">
        <v>595</v>
      </c>
      <c r="O24" s="105" t="s">
        <v>864</v>
      </c>
      <c r="P24" s="105" t="s">
        <v>862</v>
      </c>
      <c r="Q24" s="167">
        <v>6.7</v>
      </c>
      <c r="R24" s="105" t="s">
        <v>391</v>
      </c>
      <c r="S24" s="105" t="s">
        <v>863</v>
      </c>
      <c r="T24" s="171" t="s">
        <v>414</v>
      </c>
      <c r="U24" s="167">
        <v>213</v>
      </c>
      <c r="V24" s="167">
        <v>25</v>
      </c>
      <c r="W24" s="168" t="s">
        <v>866</v>
      </c>
      <c r="X24" s="167"/>
      <c r="Y24" s="105" t="s">
        <v>179</v>
      </c>
      <c r="Z24" s="169">
        <v>2</v>
      </c>
      <c r="AA24" s="170" t="s">
        <v>429</v>
      </c>
    </row>
    <row r="25" spans="1:27" ht="34.5" customHeight="1" x14ac:dyDescent="0.2">
      <c r="A25" s="245" t="s">
        <v>118</v>
      </c>
      <c r="B25" s="105" t="s">
        <v>29</v>
      </c>
      <c r="C25" s="105" t="s">
        <v>864</v>
      </c>
      <c r="D25" s="105" t="s">
        <v>865</v>
      </c>
      <c r="E25" s="105"/>
      <c r="F25" s="86">
        <v>2001422</v>
      </c>
      <c r="G25" s="163" t="s">
        <v>210</v>
      </c>
      <c r="H25" s="175">
        <v>1199</v>
      </c>
      <c r="I25" s="164">
        <v>1199</v>
      </c>
      <c r="J25" s="165">
        <v>0</v>
      </c>
      <c r="K25" s="105" t="s">
        <v>388</v>
      </c>
      <c r="L25" s="166">
        <v>8</v>
      </c>
      <c r="M25" s="166">
        <v>256</v>
      </c>
      <c r="N25" s="105" t="s">
        <v>595</v>
      </c>
      <c r="O25" s="105" t="s">
        <v>864</v>
      </c>
      <c r="P25" s="105" t="s">
        <v>862</v>
      </c>
      <c r="Q25" s="167">
        <v>6.7</v>
      </c>
      <c r="R25" s="105" t="s">
        <v>391</v>
      </c>
      <c r="S25" s="105" t="s">
        <v>863</v>
      </c>
      <c r="T25" s="171" t="s">
        <v>414</v>
      </c>
      <c r="U25" s="167">
        <v>213</v>
      </c>
      <c r="V25" s="167">
        <v>25</v>
      </c>
      <c r="W25" s="168" t="s">
        <v>866</v>
      </c>
      <c r="X25" s="167"/>
      <c r="Y25" s="105" t="s">
        <v>179</v>
      </c>
      <c r="Z25" s="169">
        <v>2</v>
      </c>
      <c r="AA25" s="170" t="s">
        <v>429</v>
      </c>
    </row>
    <row r="26" spans="1:27" ht="34.5" customHeight="1" x14ac:dyDescent="0.2">
      <c r="A26" s="245" t="s">
        <v>118</v>
      </c>
      <c r="B26" s="105" t="s">
        <v>29</v>
      </c>
      <c r="C26" s="105" t="s">
        <v>87</v>
      </c>
      <c r="D26" s="105" t="s">
        <v>667</v>
      </c>
      <c r="E26" s="105"/>
      <c r="F26" s="86">
        <v>2001333</v>
      </c>
      <c r="G26" s="163" t="s">
        <v>849</v>
      </c>
      <c r="H26" s="175">
        <v>599</v>
      </c>
      <c r="I26" s="164">
        <v>599</v>
      </c>
      <c r="J26" s="165">
        <v>0</v>
      </c>
      <c r="K26" s="105" t="s">
        <v>388</v>
      </c>
      <c r="L26" s="166"/>
      <c r="M26" s="166">
        <v>128</v>
      </c>
      <c r="N26" s="105" t="s">
        <v>587</v>
      </c>
      <c r="O26" s="105" t="s">
        <v>864</v>
      </c>
      <c r="P26" s="105" t="s">
        <v>862</v>
      </c>
      <c r="Q26" s="167">
        <v>6.6</v>
      </c>
      <c r="R26" s="105" t="s">
        <v>439</v>
      </c>
      <c r="S26" s="105" t="s">
        <v>867</v>
      </c>
      <c r="T26" s="171" t="s">
        <v>812</v>
      </c>
      <c r="U26" s="167">
        <v>240</v>
      </c>
      <c r="V26" s="167">
        <v>15</v>
      </c>
      <c r="W26" s="168" t="s">
        <v>868</v>
      </c>
      <c r="X26" s="167"/>
      <c r="Y26" s="105" t="s">
        <v>179</v>
      </c>
      <c r="Z26" s="169">
        <v>2</v>
      </c>
      <c r="AA26" s="170" t="s">
        <v>711</v>
      </c>
    </row>
    <row r="27" spans="1:27" ht="34.5" customHeight="1" x14ac:dyDescent="0.2">
      <c r="A27" s="245" t="s">
        <v>118</v>
      </c>
      <c r="B27" s="105" t="s">
        <v>138</v>
      </c>
      <c r="C27" s="105" t="s">
        <v>733</v>
      </c>
      <c r="D27" s="105" t="s">
        <v>734</v>
      </c>
      <c r="E27" s="105"/>
      <c r="F27" s="86">
        <v>2980180</v>
      </c>
      <c r="G27" s="163" t="s">
        <v>213</v>
      </c>
      <c r="H27" s="175">
        <v>330</v>
      </c>
      <c r="I27" s="164">
        <v>330</v>
      </c>
      <c r="J27" s="165">
        <v>0</v>
      </c>
      <c r="K27" s="105"/>
      <c r="L27" s="166"/>
      <c r="M27" s="166"/>
      <c r="N27" s="105"/>
      <c r="O27" s="105"/>
      <c r="P27" s="105"/>
      <c r="Q27" s="167"/>
      <c r="R27" s="105"/>
      <c r="S27" s="105"/>
      <c r="T27" s="171"/>
      <c r="U27" s="167"/>
      <c r="V27" s="167"/>
      <c r="W27" s="168"/>
      <c r="X27" s="167"/>
      <c r="Y27" s="105"/>
      <c r="Z27" s="169"/>
      <c r="AA27" s="170" t="s">
        <v>711</v>
      </c>
    </row>
    <row r="28" spans="1:27" ht="34.5" customHeight="1" x14ac:dyDescent="0.2">
      <c r="A28" s="245" t="s">
        <v>118</v>
      </c>
      <c r="B28" s="105" t="s">
        <v>28</v>
      </c>
      <c r="C28" s="105" t="s">
        <v>87</v>
      </c>
      <c r="D28" s="105" t="s">
        <v>712</v>
      </c>
      <c r="E28" s="105"/>
      <c r="F28" s="86">
        <v>2001332</v>
      </c>
      <c r="G28" s="163" t="s">
        <v>713</v>
      </c>
      <c r="H28" s="175">
        <v>1049</v>
      </c>
      <c r="I28" s="164">
        <v>1049</v>
      </c>
      <c r="J28" s="165">
        <v>0</v>
      </c>
      <c r="K28" s="105" t="s">
        <v>869</v>
      </c>
      <c r="L28" s="166">
        <v>8</v>
      </c>
      <c r="M28" s="166">
        <v>128</v>
      </c>
      <c r="N28" s="105" t="s">
        <v>870</v>
      </c>
      <c r="O28" s="105" t="s">
        <v>864</v>
      </c>
      <c r="P28" s="105" t="s">
        <v>545</v>
      </c>
      <c r="Q28" s="167">
        <v>8</v>
      </c>
      <c r="R28" s="105" t="s">
        <v>395</v>
      </c>
      <c r="S28" s="105" t="s">
        <v>400</v>
      </c>
      <c r="T28" s="171" t="s">
        <v>812</v>
      </c>
      <c r="U28" s="167">
        <v>433</v>
      </c>
      <c r="V28" s="167">
        <v>15</v>
      </c>
      <c r="W28" s="168" t="s">
        <v>871</v>
      </c>
      <c r="X28" s="167"/>
      <c r="Y28" s="105" t="s">
        <v>179</v>
      </c>
      <c r="Z28" s="169">
        <v>2</v>
      </c>
      <c r="AA28" s="170" t="s">
        <v>711</v>
      </c>
    </row>
    <row r="29" spans="1:27" ht="34.5" customHeight="1" x14ac:dyDescent="0.2">
      <c r="A29" s="245" t="s">
        <v>118</v>
      </c>
      <c r="B29" s="105" t="s">
        <v>28</v>
      </c>
      <c r="C29" s="105" t="s">
        <v>108</v>
      </c>
      <c r="D29" s="105" t="s">
        <v>872</v>
      </c>
      <c r="E29" s="105"/>
      <c r="F29" s="86">
        <v>2002386</v>
      </c>
      <c r="G29" s="163" t="s">
        <v>217</v>
      </c>
      <c r="H29" s="175">
        <v>1049</v>
      </c>
      <c r="I29" s="164">
        <v>1049</v>
      </c>
      <c r="J29" s="165">
        <v>0</v>
      </c>
      <c r="K29" s="105" t="s">
        <v>873</v>
      </c>
      <c r="L29" s="166">
        <v>8</v>
      </c>
      <c r="M29" s="166">
        <v>128</v>
      </c>
      <c r="N29" s="105" t="s">
        <v>874</v>
      </c>
      <c r="O29" s="105" t="s">
        <v>84</v>
      </c>
      <c r="P29" s="105" t="s">
        <v>875</v>
      </c>
      <c r="Q29" s="167">
        <v>8.3000000000000007</v>
      </c>
      <c r="R29" s="105" t="s">
        <v>876</v>
      </c>
      <c r="S29" s="105" t="s">
        <v>877</v>
      </c>
      <c r="T29" s="171" t="s">
        <v>24</v>
      </c>
      <c r="U29" s="167">
        <v>293</v>
      </c>
      <c r="V29" s="167">
        <v>20</v>
      </c>
      <c r="W29" s="168" t="s">
        <v>878</v>
      </c>
      <c r="X29" s="167"/>
      <c r="Y29" s="105" t="s">
        <v>179</v>
      </c>
      <c r="Z29" s="169">
        <v>2</v>
      </c>
      <c r="AA29" s="170" t="s">
        <v>711</v>
      </c>
    </row>
    <row r="30" spans="1:27" ht="34.5" customHeight="1" x14ac:dyDescent="0.2">
      <c r="A30" s="245" t="s">
        <v>118</v>
      </c>
      <c r="B30" s="105" t="s">
        <v>28</v>
      </c>
      <c r="C30" s="105" t="s">
        <v>879</v>
      </c>
      <c r="D30" s="105" t="s">
        <v>884</v>
      </c>
      <c r="E30" s="105"/>
      <c r="F30" s="86">
        <v>2002274</v>
      </c>
      <c r="G30" s="163" t="s">
        <v>728</v>
      </c>
      <c r="H30" s="175">
        <v>3599.0020000000004</v>
      </c>
      <c r="I30" s="164">
        <v>3599.0020000000004</v>
      </c>
      <c r="J30" s="165">
        <v>0</v>
      </c>
      <c r="K30" s="105" t="s">
        <v>881</v>
      </c>
      <c r="L30" s="166">
        <v>8</v>
      </c>
      <c r="M30" s="166" t="s">
        <v>852</v>
      </c>
      <c r="N30" s="105" t="s">
        <v>882</v>
      </c>
      <c r="O30" s="105" t="s">
        <v>84</v>
      </c>
      <c r="P30" s="105" t="s">
        <v>880</v>
      </c>
      <c r="Q30" s="167">
        <v>13</v>
      </c>
      <c r="R30" s="105" t="s">
        <v>613</v>
      </c>
      <c r="S30" s="105" t="s">
        <v>885</v>
      </c>
      <c r="T30" s="171" t="s">
        <v>24</v>
      </c>
      <c r="U30" s="167">
        <v>582</v>
      </c>
      <c r="V30" s="167">
        <v>20</v>
      </c>
      <c r="W30" s="168" t="s">
        <v>886</v>
      </c>
      <c r="X30" s="167"/>
      <c r="Y30" s="105" t="s">
        <v>179</v>
      </c>
      <c r="Z30" s="169">
        <v>2</v>
      </c>
      <c r="AA30" s="170" t="s">
        <v>429</v>
      </c>
    </row>
    <row r="31" spans="1:27" ht="34.5" customHeight="1" x14ac:dyDescent="0.2">
      <c r="A31" s="245" t="s">
        <v>118</v>
      </c>
      <c r="B31" s="105" t="s">
        <v>29</v>
      </c>
      <c r="C31" s="105" t="s">
        <v>84</v>
      </c>
      <c r="D31" s="105" t="s">
        <v>940</v>
      </c>
      <c r="E31" s="105"/>
      <c r="F31" s="86">
        <v>2002280</v>
      </c>
      <c r="G31" s="163" t="s">
        <v>204</v>
      </c>
      <c r="H31" s="175">
        <v>998.99800000000005</v>
      </c>
      <c r="I31" s="164">
        <v>998.99800000000005</v>
      </c>
      <c r="J31" s="165">
        <v>0</v>
      </c>
      <c r="K31" s="105" t="s">
        <v>988</v>
      </c>
      <c r="L31" s="166">
        <v>6</v>
      </c>
      <c r="M31" s="166">
        <v>128</v>
      </c>
      <c r="N31" s="105" t="s">
        <v>989</v>
      </c>
      <c r="O31" s="105" t="s">
        <v>84</v>
      </c>
      <c r="P31" s="105" t="s">
        <v>850</v>
      </c>
      <c r="Q31" s="167">
        <v>6.1</v>
      </c>
      <c r="R31" s="105" t="s">
        <v>673</v>
      </c>
      <c r="S31" s="105" t="s">
        <v>384</v>
      </c>
      <c r="T31" s="171" t="s">
        <v>24</v>
      </c>
      <c r="U31" s="167">
        <v>167</v>
      </c>
      <c r="V31" s="167">
        <v>20</v>
      </c>
      <c r="W31" s="168" t="s">
        <v>990</v>
      </c>
      <c r="X31" s="167"/>
      <c r="Y31" s="105" t="s">
        <v>179</v>
      </c>
      <c r="Z31" s="169">
        <v>2</v>
      </c>
      <c r="AA31" s="170" t="s">
        <v>711</v>
      </c>
    </row>
    <row r="32" spans="1:27" ht="34.5" customHeight="1" x14ac:dyDescent="0.2">
      <c r="A32" s="245" t="s">
        <v>118</v>
      </c>
      <c r="B32" s="105" t="s">
        <v>29</v>
      </c>
      <c r="C32" s="105" t="s">
        <v>84</v>
      </c>
      <c r="D32" s="105" t="s">
        <v>940</v>
      </c>
      <c r="E32" s="105"/>
      <c r="F32" s="86">
        <v>2002281</v>
      </c>
      <c r="G32" s="163" t="s">
        <v>798</v>
      </c>
      <c r="H32" s="175">
        <v>998.99800000000005</v>
      </c>
      <c r="I32" s="164">
        <v>998.99800000000005</v>
      </c>
      <c r="J32" s="165">
        <v>0</v>
      </c>
      <c r="K32" s="105" t="s">
        <v>988</v>
      </c>
      <c r="L32" s="166">
        <v>6</v>
      </c>
      <c r="M32" s="166">
        <v>128</v>
      </c>
      <c r="N32" s="105" t="s">
        <v>989</v>
      </c>
      <c r="O32" s="105" t="s">
        <v>84</v>
      </c>
      <c r="P32" s="105" t="s">
        <v>850</v>
      </c>
      <c r="Q32" s="167">
        <v>6.1</v>
      </c>
      <c r="R32" s="105" t="s">
        <v>673</v>
      </c>
      <c r="S32" s="105" t="s">
        <v>384</v>
      </c>
      <c r="T32" s="171" t="s">
        <v>24</v>
      </c>
      <c r="U32" s="167">
        <v>167</v>
      </c>
      <c r="V32" s="167">
        <v>20</v>
      </c>
      <c r="W32" s="168" t="s">
        <v>990</v>
      </c>
      <c r="X32" s="167"/>
      <c r="Y32" s="105" t="s">
        <v>179</v>
      </c>
      <c r="Z32" s="169">
        <v>2</v>
      </c>
      <c r="AA32" s="170" t="s">
        <v>711</v>
      </c>
    </row>
    <row r="33" spans="1:27" ht="34.5" customHeight="1" x14ac:dyDescent="0.2">
      <c r="A33" s="245" t="s">
        <v>118</v>
      </c>
      <c r="B33" s="105" t="s">
        <v>29</v>
      </c>
      <c r="C33" s="105" t="s">
        <v>84</v>
      </c>
      <c r="D33" s="105" t="s">
        <v>940</v>
      </c>
      <c r="E33" s="105"/>
      <c r="F33" s="86">
        <v>2002282</v>
      </c>
      <c r="G33" s="163" t="s">
        <v>210</v>
      </c>
      <c r="H33" s="175">
        <v>1199</v>
      </c>
      <c r="I33" s="164">
        <v>1199</v>
      </c>
      <c r="J33" s="165">
        <v>0</v>
      </c>
      <c r="K33" s="105" t="s">
        <v>988</v>
      </c>
      <c r="L33" s="166">
        <v>6</v>
      </c>
      <c r="M33" s="166">
        <v>256</v>
      </c>
      <c r="N33" s="105" t="s">
        <v>989</v>
      </c>
      <c r="O33" s="105" t="s">
        <v>84</v>
      </c>
      <c r="P33" s="105" t="s">
        <v>850</v>
      </c>
      <c r="Q33" s="167">
        <v>6.1</v>
      </c>
      <c r="R33" s="105" t="s">
        <v>673</v>
      </c>
      <c r="S33" s="105" t="s">
        <v>384</v>
      </c>
      <c r="T33" s="171" t="s">
        <v>24</v>
      </c>
      <c r="U33" s="167">
        <v>167</v>
      </c>
      <c r="V33" s="167">
        <v>20</v>
      </c>
      <c r="W33" s="168" t="s">
        <v>990</v>
      </c>
      <c r="X33" s="167"/>
      <c r="Y33" s="105" t="s">
        <v>179</v>
      </c>
      <c r="Z33" s="169">
        <v>2</v>
      </c>
      <c r="AA33" s="170" t="s">
        <v>711</v>
      </c>
    </row>
    <row r="34" spans="1:27" ht="34.5" customHeight="1" x14ac:dyDescent="0.2">
      <c r="A34" s="245" t="s">
        <v>118</v>
      </c>
      <c r="B34" s="105" t="s">
        <v>29</v>
      </c>
      <c r="C34" s="105" t="s">
        <v>84</v>
      </c>
      <c r="D34" s="105" t="s">
        <v>940</v>
      </c>
      <c r="E34" s="105"/>
      <c r="F34" s="86">
        <v>2002283</v>
      </c>
      <c r="G34" s="163" t="s">
        <v>802</v>
      </c>
      <c r="H34" s="175">
        <v>1199</v>
      </c>
      <c r="I34" s="164">
        <v>1199</v>
      </c>
      <c r="J34" s="165">
        <v>0</v>
      </c>
      <c r="K34" s="105" t="s">
        <v>988</v>
      </c>
      <c r="L34" s="166">
        <v>6</v>
      </c>
      <c r="M34" s="166">
        <v>256</v>
      </c>
      <c r="N34" s="105" t="s">
        <v>989</v>
      </c>
      <c r="O34" s="105" t="s">
        <v>84</v>
      </c>
      <c r="P34" s="105" t="s">
        <v>850</v>
      </c>
      <c r="Q34" s="167">
        <v>6.1</v>
      </c>
      <c r="R34" s="105" t="s">
        <v>673</v>
      </c>
      <c r="S34" s="105" t="s">
        <v>384</v>
      </c>
      <c r="T34" s="171" t="s">
        <v>24</v>
      </c>
      <c r="U34" s="167">
        <v>167</v>
      </c>
      <c r="V34" s="167">
        <v>20</v>
      </c>
      <c r="W34" s="168" t="s">
        <v>990</v>
      </c>
      <c r="X34" s="167"/>
      <c r="Y34" s="105" t="s">
        <v>179</v>
      </c>
      <c r="Z34" s="169">
        <v>2</v>
      </c>
      <c r="AA34" s="170" t="s">
        <v>711</v>
      </c>
    </row>
    <row r="35" spans="1:27" ht="34.5" customHeight="1" x14ac:dyDescent="0.2">
      <c r="A35" s="245" t="s">
        <v>118</v>
      </c>
      <c r="B35" s="105" t="s">
        <v>29</v>
      </c>
      <c r="C35" s="105" t="s">
        <v>87</v>
      </c>
      <c r="D35" s="105" t="s">
        <v>970</v>
      </c>
      <c r="E35" s="105"/>
      <c r="F35" s="86">
        <v>2001362</v>
      </c>
      <c r="G35" s="163" t="s">
        <v>971</v>
      </c>
      <c r="H35" s="175">
        <v>1375</v>
      </c>
      <c r="I35" s="164">
        <v>1375</v>
      </c>
      <c r="J35" s="165">
        <v>0</v>
      </c>
      <c r="K35" s="105" t="s">
        <v>992</v>
      </c>
      <c r="L35" s="166">
        <v>12</v>
      </c>
      <c r="M35" s="166">
        <v>256</v>
      </c>
      <c r="N35" s="105" t="s">
        <v>521</v>
      </c>
      <c r="O35" s="105" t="s">
        <v>87</v>
      </c>
      <c r="P35" s="105" t="s">
        <v>545</v>
      </c>
      <c r="Q35" s="167">
        <v>6.2</v>
      </c>
      <c r="R35" s="105" t="s">
        <v>591</v>
      </c>
      <c r="S35" s="105" t="s">
        <v>392</v>
      </c>
      <c r="T35" s="171" t="s">
        <v>24</v>
      </c>
      <c r="U35" s="167">
        <v>200</v>
      </c>
      <c r="V35" s="167">
        <v>25</v>
      </c>
      <c r="W35" s="168" t="s">
        <v>993</v>
      </c>
      <c r="X35" s="167"/>
      <c r="Y35" s="105" t="s">
        <v>179</v>
      </c>
      <c r="Z35" s="169">
        <v>1</v>
      </c>
      <c r="AA35" s="170" t="s">
        <v>711</v>
      </c>
    </row>
    <row r="36" spans="1:27" ht="34.5" customHeight="1" x14ac:dyDescent="0.2">
      <c r="A36" s="245" t="s">
        <v>118</v>
      </c>
      <c r="B36" s="105" t="s">
        <v>29</v>
      </c>
      <c r="C36" s="105" t="s">
        <v>87</v>
      </c>
      <c r="D36" s="105" t="s">
        <v>972</v>
      </c>
      <c r="E36" s="105"/>
      <c r="F36" s="86">
        <v>2002409</v>
      </c>
      <c r="G36" s="163" t="s">
        <v>971</v>
      </c>
      <c r="H36" s="175">
        <v>1698.9995000000001</v>
      </c>
      <c r="I36" s="164">
        <v>1698.9995000000001</v>
      </c>
      <c r="J36" s="165">
        <v>0</v>
      </c>
      <c r="K36" s="105" t="s">
        <v>992</v>
      </c>
      <c r="L36" s="166">
        <v>12</v>
      </c>
      <c r="M36" s="166">
        <v>256</v>
      </c>
      <c r="N36" s="105" t="s">
        <v>938</v>
      </c>
      <c r="O36" s="105" t="s">
        <v>87</v>
      </c>
      <c r="P36" s="105" t="s">
        <v>947</v>
      </c>
      <c r="Q36" s="167">
        <v>6.7</v>
      </c>
      <c r="R36" s="105" t="s">
        <v>994</v>
      </c>
      <c r="S36" s="105" t="s">
        <v>949</v>
      </c>
      <c r="T36" s="171" t="s">
        <v>24</v>
      </c>
      <c r="U36" s="167">
        <v>190</v>
      </c>
      <c r="V36" s="167">
        <v>45</v>
      </c>
      <c r="W36" s="168" t="s">
        <v>995</v>
      </c>
      <c r="X36" s="167"/>
      <c r="Y36" s="105" t="s">
        <v>179</v>
      </c>
      <c r="Z36" s="169">
        <v>1</v>
      </c>
      <c r="AA36" s="170" t="s">
        <v>711</v>
      </c>
    </row>
    <row r="37" spans="1:27" ht="34.5" customHeight="1" x14ac:dyDescent="0.2">
      <c r="A37" s="245" t="s">
        <v>118</v>
      </c>
      <c r="B37" s="105" t="s">
        <v>29</v>
      </c>
      <c r="C37" s="105" t="s">
        <v>87</v>
      </c>
      <c r="D37" s="105" t="s">
        <v>973</v>
      </c>
      <c r="E37" s="105"/>
      <c r="F37" s="86">
        <v>2001363</v>
      </c>
      <c r="G37" s="163" t="s">
        <v>974</v>
      </c>
      <c r="H37" s="175">
        <v>2101</v>
      </c>
      <c r="I37" s="164">
        <v>2101</v>
      </c>
      <c r="J37" s="165">
        <v>0</v>
      </c>
      <c r="K37" s="105" t="s">
        <v>992</v>
      </c>
      <c r="L37" s="166">
        <v>12</v>
      </c>
      <c r="M37" s="166">
        <v>256</v>
      </c>
      <c r="N37" s="105" t="s">
        <v>938</v>
      </c>
      <c r="O37" s="105" t="s">
        <v>87</v>
      </c>
      <c r="P37" s="105" t="s">
        <v>947</v>
      </c>
      <c r="Q37" s="167">
        <v>6.9</v>
      </c>
      <c r="R37" s="105" t="s">
        <v>994</v>
      </c>
      <c r="S37" s="105" t="s">
        <v>949</v>
      </c>
      <c r="T37" s="171" t="s">
        <v>24</v>
      </c>
      <c r="U37" s="167">
        <v>218</v>
      </c>
      <c r="V37" s="167">
        <v>45</v>
      </c>
      <c r="W37" s="168" t="s">
        <v>991</v>
      </c>
      <c r="X37" s="167"/>
      <c r="Y37" s="105" t="s">
        <v>179</v>
      </c>
      <c r="Z37" s="169">
        <v>1</v>
      </c>
      <c r="AA37" s="170" t="s">
        <v>711</v>
      </c>
    </row>
    <row r="38" spans="1:27" ht="34.5" customHeight="1" x14ac:dyDescent="0.2">
      <c r="A38" s="245" t="s">
        <v>118</v>
      </c>
      <c r="B38" s="105" t="s">
        <v>138</v>
      </c>
      <c r="C38" s="105"/>
      <c r="D38" s="105" t="s">
        <v>732</v>
      </c>
      <c r="E38" s="105"/>
      <c r="F38" s="86">
        <v>2982006</v>
      </c>
      <c r="G38" s="163" t="s">
        <v>213</v>
      </c>
      <c r="H38" s="175">
        <v>499.00400000000002</v>
      </c>
      <c r="I38" s="164">
        <v>499.00400000000002</v>
      </c>
      <c r="J38" s="165">
        <v>0</v>
      </c>
      <c r="K38" s="105" t="s">
        <v>996</v>
      </c>
      <c r="L38" s="166"/>
      <c r="M38" s="166"/>
      <c r="N38" s="105"/>
      <c r="O38" s="105" t="s">
        <v>118</v>
      </c>
      <c r="P38" s="105"/>
      <c r="Q38" s="167"/>
      <c r="R38" s="105" t="s">
        <v>410</v>
      </c>
      <c r="S38" s="105" t="s">
        <v>413</v>
      </c>
      <c r="T38" s="171" t="s">
        <v>24</v>
      </c>
      <c r="U38" s="167">
        <v>1100</v>
      </c>
      <c r="V38" s="167"/>
      <c r="W38" s="168"/>
      <c r="X38" s="167"/>
      <c r="Y38" s="105"/>
      <c r="Z38" s="169">
        <v>1</v>
      </c>
      <c r="AA38" s="170" t="s">
        <v>711</v>
      </c>
    </row>
    <row r="39" spans="1:27" ht="34.5" customHeight="1" x14ac:dyDescent="0.2">
      <c r="A39" s="245" t="s">
        <v>118</v>
      </c>
      <c r="B39" s="105" t="s">
        <v>28</v>
      </c>
      <c r="C39" s="105" t="s">
        <v>84</v>
      </c>
      <c r="D39" s="105" t="s">
        <v>997</v>
      </c>
      <c r="E39" s="105"/>
      <c r="F39" s="86">
        <v>2002690</v>
      </c>
      <c r="G39" s="163" t="s">
        <v>998</v>
      </c>
      <c r="H39" s="175">
        <v>830.5</v>
      </c>
      <c r="I39" s="164">
        <v>849.00200000000018</v>
      </c>
      <c r="J39" s="165">
        <v>2.18E-2</v>
      </c>
      <c r="K39" s="105" t="s">
        <v>999</v>
      </c>
      <c r="L39" s="166">
        <v>6</v>
      </c>
      <c r="M39" s="166">
        <v>128</v>
      </c>
      <c r="N39" s="105" t="s">
        <v>989</v>
      </c>
      <c r="O39" s="105" t="s">
        <v>84</v>
      </c>
      <c r="P39" s="105" t="s">
        <v>833</v>
      </c>
      <c r="Q39" s="167">
        <v>11</v>
      </c>
      <c r="R39" s="105" t="s">
        <v>1000</v>
      </c>
      <c r="S39" s="105" t="s">
        <v>415</v>
      </c>
      <c r="T39" s="171" t="s">
        <v>24</v>
      </c>
      <c r="U39" s="167">
        <v>477</v>
      </c>
      <c r="V39" s="167">
        <v>20</v>
      </c>
      <c r="W39" s="168"/>
      <c r="X39" s="167"/>
      <c r="Y39" s="105" t="s">
        <v>179</v>
      </c>
      <c r="Z39" s="169">
        <v>2</v>
      </c>
      <c r="AA39" s="170" t="s">
        <v>711</v>
      </c>
    </row>
    <row r="40" spans="1:27" ht="34.5" customHeight="1" x14ac:dyDescent="0.2">
      <c r="A40" s="245" t="s">
        <v>118</v>
      </c>
      <c r="B40" s="105" t="s">
        <v>28</v>
      </c>
      <c r="C40" s="105" t="s">
        <v>84</v>
      </c>
      <c r="D40" s="105" t="s">
        <v>997</v>
      </c>
      <c r="E40" s="105"/>
      <c r="F40" s="86">
        <v>2002691</v>
      </c>
      <c r="G40" s="163" t="s">
        <v>717</v>
      </c>
      <c r="H40" s="175">
        <v>849.00200000000018</v>
      </c>
      <c r="I40" s="164">
        <v>849.00200000000018</v>
      </c>
      <c r="J40" s="165">
        <v>0</v>
      </c>
      <c r="K40" s="105" t="s">
        <v>999</v>
      </c>
      <c r="L40" s="166">
        <v>6</v>
      </c>
      <c r="M40" s="166">
        <v>128</v>
      </c>
      <c r="N40" s="105" t="s">
        <v>989</v>
      </c>
      <c r="O40" s="105" t="s">
        <v>84</v>
      </c>
      <c r="P40" s="105" t="s">
        <v>833</v>
      </c>
      <c r="Q40" s="167">
        <v>11</v>
      </c>
      <c r="R40" s="105" t="s">
        <v>1000</v>
      </c>
      <c r="S40" s="105" t="s">
        <v>415</v>
      </c>
      <c r="T40" s="171" t="s">
        <v>24</v>
      </c>
      <c r="U40" s="167">
        <v>477</v>
      </c>
      <c r="V40" s="167">
        <v>20</v>
      </c>
      <c r="W40" s="168"/>
      <c r="X40" s="167"/>
      <c r="Y40" s="105" t="s">
        <v>179</v>
      </c>
      <c r="Z40" s="169">
        <v>2</v>
      </c>
      <c r="AA40" s="170" t="s">
        <v>711</v>
      </c>
    </row>
    <row r="41" spans="1:27" ht="34.5" customHeight="1" x14ac:dyDescent="0.2">
      <c r="A41" s="245" t="s">
        <v>118</v>
      </c>
      <c r="B41" s="105" t="s">
        <v>28</v>
      </c>
      <c r="C41" s="105" t="s">
        <v>84</v>
      </c>
      <c r="D41" s="105" t="s">
        <v>997</v>
      </c>
      <c r="E41" s="105"/>
      <c r="F41" s="86">
        <v>2002692</v>
      </c>
      <c r="G41" s="163" t="s">
        <v>1001</v>
      </c>
      <c r="H41" s="175">
        <v>849.00200000000018</v>
      </c>
      <c r="I41" s="164">
        <v>849.00200000000018</v>
      </c>
      <c r="J41" s="165">
        <v>0</v>
      </c>
      <c r="K41" s="105" t="s">
        <v>999</v>
      </c>
      <c r="L41" s="166">
        <v>6</v>
      </c>
      <c r="M41" s="166">
        <v>128</v>
      </c>
      <c r="N41" s="105" t="s">
        <v>989</v>
      </c>
      <c r="O41" s="105" t="s">
        <v>84</v>
      </c>
      <c r="P41" s="105" t="s">
        <v>833</v>
      </c>
      <c r="Q41" s="167">
        <v>11</v>
      </c>
      <c r="R41" s="105" t="s">
        <v>1000</v>
      </c>
      <c r="S41" s="105" t="s">
        <v>415</v>
      </c>
      <c r="T41" s="171" t="s">
        <v>24</v>
      </c>
      <c r="U41" s="167">
        <v>477</v>
      </c>
      <c r="V41" s="167">
        <v>20</v>
      </c>
      <c r="W41" s="168"/>
      <c r="X41" s="167"/>
      <c r="Y41" s="105" t="s">
        <v>179</v>
      </c>
      <c r="Z41" s="169">
        <v>2</v>
      </c>
      <c r="AA41" s="170" t="s">
        <v>711</v>
      </c>
    </row>
    <row r="42" spans="1:27" ht="34.5" customHeight="1" x14ac:dyDescent="0.2">
      <c r="A42" s="245" t="s">
        <v>118</v>
      </c>
      <c r="B42" s="105" t="s">
        <v>28</v>
      </c>
      <c r="C42" s="105" t="s">
        <v>84</v>
      </c>
      <c r="D42" s="105" t="s">
        <v>997</v>
      </c>
      <c r="E42" s="105"/>
      <c r="F42" s="86">
        <v>2002693</v>
      </c>
      <c r="G42" s="163" t="s">
        <v>799</v>
      </c>
      <c r="H42" s="175">
        <v>849.00200000000018</v>
      </c>
      <c r="I42" s="164">
        <v>849.00200000000018</v>
      </c>
      <c r="J42" s="165">
        <v>0</v>
      </c>
      <c r="K42" s="105" t="s">
        <v>999</v>
      </c>
      <c r="L42" s="166">
        <v>6</v>
      </c>
      <c r="M42" s="166">
        <v>128</v>
      </c>
      <c r="N42" s="105" t="s">
        <v>989</v>
      </c>
      <c r="O42" s="105" t="s">
        <v>84</v>
      </c>
      <c r="P42" s="105" t="s">
        <v>833</v>
      </c>
      <c r="Q42" s="167">
        <v>11</v>
      </c>
      <c r="R42" s="162" t="s">
        <v>1000</v>
      </c>
      <c r="S42" s="105" t="s">
        <v>415</v>
      </c>
      <c r="T42" s="171" t="s">
        <v>24</v>
      </c>
      <c r="U42" s="167">
        <v>477</v>
      </c>
      <c r="V42" s="167">
        <v>20</v>
      </c>
      <c r="W42" s="168"/>
      <c r="X42" s="167"/>
      <c r="Y42" s="105" t="s">
        <v>179</v>
      </c>
      <c r="Z42" s="169">
        <v>2</v>
      </c>
      <c r="AA42" s="170" t="s">
        <v>711</v>
      </c>
    </row>
    <row r="43" spans="1:27" ht="34.5" customHeight="1" x14ac:dyDescent="0.2">
      <c r="A43" s="245" t="s">
        <v>118</v>
      </c>
      <c r="B43" s="105" t="s">
        <v>28</v>
      </c>
      <c r="C43" s="105" t="s">
        <v>84</v>
      </c>
      <c r="D43" s="105" t="s">
        <v>997</v>
      </c>
      <c r="E43" s="105"/>
      <c r="F43" s="86">
        <v>2002694</v>
      </c>
      <c r="G43" s="163" t="s">
        <v>725</v>
      </c>
      <c r="H43" s="175">
        <v>1049.0040000000001</v>
      </c>
      <c r="I43" s="164">
        <v>1049.0040000000001</v>
      </c>
      <c r="J43" s="165">
        <v>0</v>
      </c>
      <c r="K43" s="105" t="s">
        <v>999</v>
      </c>
      <c r="L43" s="166">
        <v>6</v>
      </c>
      <c r="M43" s="166">
        <v>256</v>
      </c>
      <c r="N43" s="105" t="s">
        <v>989</v>
      </c>
      <c r="O43" s="105" t="s">
        <v>84</v>
      </c>
      <c r="P43" s="105" t="s">
        <v>833</v>
      </c>
      <c r="Q43" s="167">
        <v>11</v>
      </c>
      <c r="R43" s="162" t="s">
        <v>1000</v>
      </c>
      <c r="S43" s="105" t="s">
        <v>415</v>
      </c>
      <c r="T43" s="171" t="s">
        <v>24</v>
      </c>
      <c r="U43" s="167">
        <v>477</v>
      </c>
      <c r="V43" s="167">
        <v>20</v>
      </c>
      <c r="W43" s="168"/>
      <c r="X43" s="167"/>
      <c r="Y43" s="105" t="s">
        <v>179</v>
      </c>
      <c r="Z43" s="169">
        <v>2</v>
      </c>
      <c r="AA43" s="170" t="s">
        <v>711</v>
      </c>
    </row>
    <row r="44" spans="1:27" ht="34.5" customHeight="1" x14ac:dyDescent="0.2">
      <c r="A44" s="245" t="s">
        <v>118</v>
      </c>
      <c r="B44" s="105" t="s">
        <v>28</v>
      </c>
      <c r="C44" s="105" t="s">
        <v>84</v>
      </c>
      <c r="D44" s="105" t="s">
        <v>997</v>
      </c>
      <c r="E44" s="105"/>
      <c r="F44" s="86">
        <v>2002695</v>
      </c>
      <c r="G44" s="163" t="s">
        <v>205</v>
      </c>
      <c r="H44" s="175">
        <v>1049.0040000000001</v>
      </c>
      <c r="I44" s="164">
        <v>1049.0040000000001</v>
      </c>
      <c r="J44" s="165">
        <v>0</v>
      </c>
      <c r="K44" s="105" t="s">
        <v>999</v>
      </c>
      <c r="L44" s="166">
        <v>6</v>
      </c>
      <c r="M44" s="166">
        <v>256</v>
      </c>
      <c r="N44" s="105" t="s">
        <v>989</v>
      </c>
      <c r="O44" s="105" t="s">
        <v>84</v>
      </c>
      <c r="P44" s="105" t="s">
        <v>833</v>
      </c>
      <c r="Q44" s="167">
        <v>11</v>
      </c>
      <c r="R44" s="162" t="s">
        <v>1000</v>
      </c>
      <c r="S44" s="105" t="s">
        <v>415</v>
      </c>
      <c r="T44" s="171" t="s">
        <v>24</v>
      </c>
      <c r="U44" s="167">
        <v>477</v>
      </c>
      <c r="V44" s="167">
        <v>20</v>
      </c>
      <c r="W44" s="168"/>
      <c r="X44" s="167"/>
      <c r="Y44" s="105" t="s">
        <v>179</v>
      </c>
      <c r="Z44" s="169">
        <v>2</v>
      </c>
      <c r="AA44" s="170" t="s">
        <v>711</v>
      </c>
    </row>
    <row r="45" spans="1:27" ht="34.5" customHeight="1" x14ac:dyDescent="0.2">
      <c r="A45" s="245" t="s">
        <v>118</v>
      </c>
      <c r="B45" s="105" t="s">
        <v>28</v>
      </c>
      <c r="C45" s="105" t="s">
        <v>84</v>
      </c>
      <c r="D45" s="105" t="s">
        <v>997</v>
      </c>
      <c r="E45" s="105"/>
      <c r="F45" s="86">
        <v>2002696</v>
      </c>
      <c r="G45" s="163" t="s">
        <v>737</v>
      </c>
      <c r="H45" s="175">
        <v>1049.0040000000001</v>
      </c>
      <c r="I45" s="164">
        <v>1049.0040000000001</v>
      </c>
      <c r="J45" s="165">
        <v>0</v>
      </c>
      <c r="K45" s="105" t="s">
        <v>999</v>
      </c>
      <c r="L45" s="166">
        <v>6</v>
      </c>
      <c r="M45" s="166">
        <v>256</v>
      </c>
      <c r="N45" s="105" t="s">
        <v>989</v>
      </c>
      <c r="O45" s="105" t="s">
        <v>84</v>
      </c>
      <c r="P45" s="105" t="s">
        <v>833</v>
      </c>
      <c r="Q45" s="167">
        <v>11</v>
      </c>
      <c r="R45" s="162" t="s">
        <v>1000</v>
      </c>
      <c r="S45" s="105" t="s">
        <v>415</v>
      </c>
      <c r="T45" s="171" t="s">
        <v>24</v>
      </c>
      <c r="U45" s="167">
        <v>477</v>
      </c>
      <c r="V45" s="167">
        <v>20</v>
      </c>
      <c r="W45" s="168"/>
      <c r="X45" s="167"/>
      <c r="Y45" s="105" t="s">
        <v>179</v>
      </c>
      <c r="Z45" s="169">
        <v>2</v>
      </c>
      <c r="AA45" s="170" t="s">
        <v>711</v>
      </c>
    </row>
    <row r="46" spans="1:27" ht="34.5" customHeight="1" x14ac:dyDescent="0.2">
      <c r="A46" s="245" t="s">
        <v>118</v>
      </c>
      <c r="B46" s="105" t="s">
        <v>28</v>
      </c>
      <c r="C46" s="105" t="s">
        <v>84</v>
      </c>
      <c r="D46" s="105" t="s">
        <v>997</v>
      </c>
      <c r="E46" s="105"/>
      <c r="F46" s="86">
        <v>2002697</v>
      </c>
      <c r="G46" s="163" t="s">
        <v>748</v>
      </c>
      <c r="H46" s="175">
        <v>1049.0040000000001</v>
      </c>
      <c r="I46" s="164">
        <v>1049.0040000000001</v>
      </c>
      <c r="J46" s="165">
        <v>0</v>
      </c>
      <c r="K46" s="105" t="s">
        <v>999</v>
      </c>
      <c r="L46" s="166">
        <v>6</v>
      </c>
      <c r="M46" s="166">
        <v>256</v>
      </c>
      <c r="N46" s="105" t="s">
        <v>989</v>
      </c>
      <c r="O46" s="105" t="s">
        <v>84</v>
      </c>
      <c r="P46" s="105" t="s">
        <v>833</v>
      </c>
      <c r="Q46" s="167">
        <v>11</v>
      </c>
      <c r="R46" s="162" t="s">
        <v>1000</v>
      </c>
      <c r="S46" s="105" t="s">
        <v>415</v>
      </c>
      <c r="T46" s="171" t="s">
        <v>24</v>
      </c>
      <c r="U46" s="167">
        <v>477</v>
      </c>
      <c r="V46" s="167">
        <v>20</v>
      </c>
      <c r="W46" s="168"/>
      <c r="X46" s="167"/>
      <c r="Y46" s="105" t="s">
        <v>179</v>
      </c>
      <c r="Z46" s="169">
        <v>2</v>
      </c>
      <c r="AA46" s="170" t="s">
        <v>711</v>
      </c>
    </row>
    <row r="47" spans="1:27" ht="34.5" customHeight="1" x14ac:dyDescent="0.2">
      <c r="A47" s="245" t="s">
        <v>118</v>
      </c>
      <c r="B47" s="105" t="s">
        <v>28</v>
      </c>
      <c r="C47" s="105" t="s">
        <v>84</v>
      </c>
      <c r="D47" s="105" t="s">
        <v>997</v>
      </c>
      <c r="E47" s="105"/>
      <c r="F47" s="86">
        <v>2002699</v>
      </c>
      <c r="G47" s="163" t="s">
        <v>743</v>
      </c>
      <c r="H47" s="175">
        <v>1399.002</v>
      </c>
      <c r="I47" s="164">
        <v>1399.002</v>
      </c>
      <c r="J47" s="165">
        <v>0</v>
      </c>
      <c r="K47" s="105" t="s">
        <v>999</v>
      </c>
      <c r="L47" s="166">
        <v>6</v>
      </c>
      <c r="M47" s="166">
        <v>512</v>
      </c>
      <c r="N47" s="105" t="s">
        <v>989</v>
      </c>
      <c r="O47" s="105" t="s">
        <v>84</v>
      </c>
      <c r="P47" s="105" t="s">
        <v>833</v>
      </c>
      <c r="Q47" s="167">
        <v>11</v>
      </c>
      <c r="R47" s="162" t="s">
        <v>1000</v>
      </c>
      <c r="S47" s="105" t="s">
        <v>415</v>
      </c>
      <c r="T47" s="171" t="s">
        <v>24</v>
      </c>
      <c r="U47" s="167">
        <v>477</v>
      </c>
      <c r="V47" s="167">
        <v>20</v>
      </c>
      <c r="W47" s="168"/>
      <c r="X47" s="167"/>
      <c r="Y47" s="105" t="s">
        <v>179</v>
      </c>
      <c r="Z47" s="169">
        <v>2</v>
      </c>
      <c r="AA47" s="170" t="s">
        <v>429</v>
      </c>
    </row>
    <row r="48" spans="1:27" ht="34.5" customHeight="1" x14ac:dyDescent="0.2">
      <c r="A48" s="245" t="s">
        <v>118</v>
      </c>
      <c r="B48" s="105" t="s">
        <v>28</v>
      </c>
      <c r="C48" s="105" t="s">
        <v>84</v>
      </c>
      <c r="D48" s="105" t="s">
        <v>1002</v>
      </c>
      <c r="E48" s="105"/>
      <c r="F48" s="86">
        <v>2002658</v>
      </c>
      <c r="G48" s="163" t="s">
        <v>217</v>
      </c>
      <c r="H48" s="175">
        <v>1248.9950000000001</v>
      </c>
      <c r="I48" s="164">
        <v>1248.9950000000001</v>
      </c>
      <c r="J48" s="165">
        <v>0</v>
      </c>
      <c r="K48" s="105" t="s">
        <v>1003</v>
      </c>
      <c r="L48" s="166">
        <v>8</v>
      </c>
      <c r="M48" s="166">
        <v>128</v>
      </c>
      <c r="N48" s="105" t="s">
        <v>1004</v>
      </c>
      <c r="O48" s="105" t="s">
        <v>84</v>
      </c>
      <c r="P48" s="105" t="s">
        <v>833</v>
      </c>
      <c r="Q48" s="167">
        <v>11</v>
      </c>
      <c r="R48" s="105" t="s">
        <v>1000</v>
      </c>
      <c r="S48" s="105" t="s">
        <v>415</v>
      </c>
      <c r="T48" s="171" t="s">
        <v>24</v>
      </c>
      <c r="U48" s="167">
        <v>460</v>
      </c>
      <c r="V48" s="167">
        <v>20</v>
      </c>
      <c r="W48" s="168"/>
      <c r="X48" s="167"/>
      <c r="Y48" s="105" t="s">
        <v>179</v>
      </c>
      <c r="Z48" s="169">
        <v>2</v>
      </c>
      <c r="AA48" s="170" t="s">
        <v>711</v>
      </c>
    </row>
    <row r="49" spans="1:27" ht="34.5" customHeight="1" x14ac:dyDescent="0.2">
      <c r="A49" s="245" t="s">
        <v>118</v>
      </c>
      <c r="B49" s="105" t="s">
        <v>28</v>
      </c>
      <c r="C49" s="105" t="s">
        <v>84</v>
      </c>
      <c r="D49" s="105" t="s">
        <v>1002</v>
      </c>
      <c r="E49" s="105"/>
      <c r="F49" s="86">
        <v>2002659</v>
      </c>
      <c r="G49" s="163" t="s">
        <v>717</v>
      </c>
      <c r="H49" s="175">
        <v>1248.9950000000001</v>
      </c>
      <c r="I49" s="164">
        <v>1248.9950000000001</v>
      </c>
      <c r="J49" s="165">
        <v>0</v>
      </c>
      <c r="K49" s="105" t="s">
        <v>1003</v>
      </c>
      <c r="L49" s="166">
        <v>8</v>
      </c>
      <c r="M49" s="166">
        <v>128</v>
      </c>
      <c r="N49" s="162" t="s">
        <v>1004</v>
      </c>
      <c r="O49" s="105" t="s">
        <v>84</v>
      </c>
      <c r="P49" s="105" t="s">
        <v>833</v>
      </c>
      <c r="Q49" s="167">
        <v>11</v>
      </c>
      <c r="R49" s="162" t="s">
        <v>1000</v>
      </c>
      <c r="S49" s="105" t="s">
        <v>415</v>
      </c>
      <c r="T49" s="171" t="s">
        <v>24</v>
      </c>
      <c r="U49" s="167">
        <v>460</v>
      </c>
      <c r="V49" s="167">
        <v>20</v>
      </c>
      <c r="W49" s="168"/>
      <c r="X49" s="167"/>
      <c r="Y49" s="105" t="s">
        <v>179</v>
      </c>
      <c r="Z49" s="169">
        <v>2</v>
      </c>
      <c r="AA49" s="170" t="s">
        <v>711</v>
      </c>
    </row>
    <row r="50" spans="1:27" ht="34.5" customHeight="1" x14ac:dyDescent="0.2">
      <c r="A50" s="245" t="s">
        <v>118</v>
      </c>
      <c r="B50" s="105" t="s">
        <v>28</v>
      </c>
      <c r="C50" s="105" t="s">
        <v>84</v>
      </c>
      <c r="D50" s="105" t="s">
        <v>1002</v>
      </c>
      <c r="E50" s="105"/>
      <c r="F50" s="86">
        <v>2002660</v>
      </c>
      <c r="G50" s="163" t="s">
        <v>719</v>
      </c>
      <c r="H50" s="175">
        <v>1248.9950000000001</v>
      </c>
      <c r="I50" s="164">
        <v>1248.9950000000001</v>
      </c>
      <c r="J50" s="165">
        <v>0</v>
      </c>
      <c r="K50" s="105" t="s">
        <v>1003</v>
      </c>
      <c r="L50" s="166">
        <v>8</v>
      </c>
      <c r="M50" s="166">
        <v>128</v>
      </c>
      <c r="N50" s="105" t="s">
        <v>1004</v>
      </c>
      <c r="O50" s="105" t="s">
        <v>84</v>
      </c>
      <c r="P50" s="105" t="s">
        <v>833</v>
      </c>
      <c r="Q50" s="167">
        <v>11</v>
      </c>
      <c r="R50" s="162" t="s">
        <v>1000</v>
      </c>
      <c r="S50" s="105" t="s">
        <v>415</v>
      </c>
      <c r="T50" s="171" t="s">
        <v>24</v>
      </c>
      <c r="U50" s="167">
        <v>460</v>
      </c>
      <c r="V50" s="167">
        <v>20</v>
      </c>
      <c r="W50" s="168"/>
      <c r="X50" s="167"/>
      <c r="Y50" s="105" t="s">
        <v>179</v>
      </c>
      <c r="Z50" s="169">
        <v>2</v>
      </c>
      <c r="AA50" s="170" t="s">
        <v>711</v>
      </c>
    </row>
    <row r="51" spans="1:27" ht="34.5" customHeight="1" x14ac:dyDescent="0.2">
      <c r="A51" s="245" t="s">
        <v>118</v>
      </c>
      <c r="B51" s="105" t="s">
        <v>28</v>
      </c>
      <c r="C51" s="105" t="s">
        <v>84</v>
      </c>
      <c r="D51" s="105" t="s">
        <v>1002</v>
      </c>
      <c r="E51" s="105"/>
      <c r="F51" s="86">
        <v>2002661</v>
      </c>
      <c r="G51" s="163" t="s">
        <v>778</v>
      </c>
      <c r="H51" s="175">
        <v>1248.9950000000001</v>
      </c>
      <c r="I51" s="164">
        <v>1248.9950000000001</v>
      </c>
      <c r="J51" s="165">
        <v>0</v>
      </c>
      <c r="K51" s="105" t="s">
        <v>1003</v>
      </c>
      <c r="L51" s="166">
        <v>8</v>
      </c>
      <c r="M51" s="166">
        <v>128</v>
      </c>
      <c r="N51" s="105" t="s">
        <v>1004</v>
      </c>
      <c r="O51" s="105" t="s">
        <v>84</v>
      </c>
      <c r="P51" s="105" t="s">
        <v>833</v>
      </c>
      <c r="Q51" s="167">
        <v>11</v>
      </c>
      <c r="R51" s="162" t="s">
        <v>1000</v>
      </c>
      <c r="S51" s="105" t="s">
        <v>415</v>
      </c>
      <c r="T51" s="171" t="s">
        <v>24</v>
      </c>
      <c r="U51" s="167">
        <v>460</v>
      </c>
      <c r="V51" s="167">
        <v>20</v>
      </c>
      <c r="W51" s="168"/>
      <c r="X51" s="167"/>
      <c r="Y51" s="105" t="s">
        <v>179</v>
      </c>
      <c r="Z51" s="169">
        <v>2</v>
      </c>
      <c r="AA51" s="170" t="s">
        <v>711</v>
      </c>
    </row>
    <row r="52" spans="1:27" ht="34.5" customHeight="1" x14ac:dyDescent="0.2">
      <c r="A52" s="245" t="s">
        <v>118</v>
      </c>
      <c r="B52" s="105" t="s">
        <v>28</v>
      </c>
      <c r="C52" s="105" t="s">
        <v>84</v>
      </c>
      <c r="D52" s="105" t="s">
        <v>1002</v>
      </c>
      <c r="E52" s="105"/>
      <c r="F52" s="86">
        <v>2002662</v>
      </c>
      <c r="G52" s="163" t="s">
        <v>216</v>
      </c>
      <c r="H52" s="175">
        <v>1448.9970000000001</v>
      </c>
      <c r="I52" s="164">
        <v>1448.9970000000001</v>
      </c>
      <c r="J52" s="165">
        <v>0</v>
      </c>
      <c r="K52" s="105" t="s">
        <v>1003</v>
      </c>
      <c r="L52" s="166">
        <v>8</v>
      </c>
      <c r="M52" s="166">
        <v>256</v>
      </c>
      <c r="N52" s="105" t="s">
        <v>1004</v>
      </c>
      <c r="O52" s="105" t="s">
        <v>84</v>
      </c>
      <c r="P52" s="105" t="s">
        <v>833</v>
      </c>
      <c r="Q52" s="167">
        <v>11</v>
      </c>
      <c r="R52" s="105" t="s">
        <v>1000</v>
      </c>
      <c r="S52" s="105" t="s">
        <v>415</v>
      </c>
      <c r="T52" s="171" t="s">
        <v>24</v>
      </c>
      <c r="U52" s="167">
        <v>460</v>
      </c>
      <c r="V52" s="167">
        <v>20</v>
      </c>
      <c r="W52" s="168"/>
      <c r="X52" s="167"/>
      <c r="Y52" s="105" t="s">
        <v>179</v>
      </c>
      <c r="Z52" s="169">
        <v>2</v>
      </c>
      <c r="AA52" s="170" t="s">
        <v>711</v>
      </c>
    </row>
    <row r="53" spans="1:27" ht="34.5" customHeight="1" x14ac:dyDescent="0.2">
      <c r="A53" s="245" t="s">
        <v>118</v>
      </c>
      <c r="B53" s="105" t="s">
        <v>28</v>
      </c>
      <c r="C53" s="105" t="s">
        <v>84</v>
      </c>
      <c r="D53" s="105" t="s">
        <v>1002</v>
      </c>
      <c r="E53" s="105"/>
      <c r="F53" s="86">
        <v>2002663</v>
      </c>
      <c r="G53" s="163" t="s">
        <v>205</v>
      </c>
      <c r="H53" s="175">
        <v>1448.9970000000001</v>
      </c>
      <c r="I53" s="164">
        <v>1448.9970000000001</v>
      </c>
      <c r="J53" s="165">
        <v>0</v>
      </c>
      <c r="K53" s="162" t="s">
        <v>1003</v>
      </c>
      <c r="L53" s="166">
        <v>8</v>
      </c>
      <c r="M53" s="166">
        <v>256</v>
      </c>
      <c r="N53" s="105" t="s">
        <v>1004</v>
      </c>
      <c r="O53" s="105" t="s">
        <v>84</v>
      </c>
      <c r="P53" s="105" t="s">
        <v>833</v>
      </c>
      <c r="Q53" s="167">
        <v>11</v>
      </c>
      <c r="R53" s="105" t="s">
        <v>1000</v>
      </c>
      <c r="S53" s="105" t="s">
        <v>415</v>
      </c>
      <c r="T53" s="171" t="s">
        <v>24</v>
      </c>
      <c r="U53" s="167">
        <v>460</v>
      </c>
      <c r="V53" s="167">
        <v>20</v>
      </c>
      <c r="W53" s="168"/>
      <c r="X53" s="167"/>
      <c r="Y53" s="105" t="s">
        <v>179</v>
      </c>
      <c r="Z53" s="169">
        <v>2</v>
      </c>
      <c r="AA53" s="170" t="s">
        <v>711</v>
      </c>
    </row>
    <row r="54" spans="1:27" ht="34.5" customHeight="1" x14ac:dyDescent="0.2">
      <c r="A54" s="245" t="s">
        <v>118</v>
      </c>
      <c r="B54" s="105" t="s">
        <v>28</v>
      </c>
      <c r="C54" s="105" t="s">
        <v>84</v>
      </c>
      <c r="D54" s="105" t="s">
        <v>1002</v>
      </c>
      <c r="E54" s="105"/>
      <c r="F54" s="86">
        <v>2002664</v>
      </c>
      <c r="G54" s="163" t="s">
        <v>722</v>
      </c>
      <c r="H54" s="175">
        <v>1448.9970000000001</v>
      </c>
      <c r="I54" s="164">
        <v>1448.9970000000001</v>
      </c>
      <c r="J54" s="165">
        <v>0</v>
      </c>
      <c r="K54" s="162" t="s">
        <v>1003</v>
      </c>
      <c r="L54" s="166">
        <v>8</v>
      </c>
      <c r="M54" s="166">
        <v>256</v>
      </c>
      <c r="N54" s="105" t="s">
        <v>1004</v>
      </c>
      <c r="O54" s="105" t="s">
        <v>84</v>
      </c>
      <c r="P54" s="105" t="s">
        <v>833</v>
      </c>
      <c r="Q54" s="167">
        <v>11</v>
      </c>
      <c r="R54" s="105" t="s">
        <v>1000</v>
      </c>
      <c r="S54" s="105" t="s">
        <v>415</v>
      </c>
      <c r="T54" s="171" t="s">
        <v>24</v>
      </c>
      <c r="U54" s="167">
        <v>460</v>
      </c>
      <c r="V54" s="167">
        <v>20</v>
      </c>
      <c r="W54" s="168"/>
      <c r="X54" s="167"/>
      <c r="Y54" s="105" t="s">
        <v>179</v>
      </c>
      <c r="Z54" s="169">
        <v>2</v>
      </c>
      <c r="AA54" s="170" t="s">
        <v>711</v>
      </c>
    </row>
    <row r="55" spans="1:27" ht="34.5" customHeight="1" x14ac:dyDescent="0.2">
      <c r="A55" s="245" t="s">
        <v>118</v>
      </c>
      <c r="B55" s="105" t="s">
        <v>28</v>
      </c>
      <c r="C55" s="105" t="s">
        <v>84</v>
      </c>
      <c r="D55" s="105" t="s">
        <v>1002</v>
      </c>
      <c r="E55" s="105"/>
      <c r="F55" s="86">
        <v>2002665</v>
      </c>
      <c r="G55" s="163" t="s">
        <v>720</v>
      </c>
      <c r="H55" s="175">
        <v>1448.9970000000001</v>
      </c>
      <c r="I55" s="164">
        <v>1448.9970000000001</v>
      </c>
      <c r="J55" s="165">
        <v>0</v>
      </c>
      <c r="K55" s="162" t="s">
        <v>1003</v>
      </c>
      <c r="L55" s="166">
        <v>8</v>
      </c>
      <c r="M55" s="166">
        <v>256</v>
      </c>
      <c r="N55" s="105" t="s">
        <v>1004</v>
      </c>
      <c r="O55" s="105" t="s">
        <v>84</v>
      </c>
      <c r="P55" s="105" t="s">
        <v>833</v>
      </c>
      <c r="Q55" s="167">
        <v>11</v>
      </c>
      <c r="R55" s="105" t="s">
        <v>1000</v>
      </c>
      <c r="S55" s="105" t="s">
        <v>415</v>
      </c>
      <c r="T55" s="171" t="s">
        <v>24</v>
      </c>
      <c r="U55" s="167">
        <v>460</v>
      </c>
      <c r="V55" s="167">
        <v>20</v>
      </c>
      <c r="W55" s="168"/>
      <c r="X55" s="167"/>
      <c r="Y55" s="105" t="s">
        <v>179</v>
      </c>
      <c r="Z55" s="169">
        <v>2</v>
      </c>
      <c r="AA55" s="170" t="s">
        <v>711</v>
      </c>
    </row>
    <row r="56" spans="1:27" ht="34.5" customHeight="1" x14ac:dyDescent="0.2">
      <c r="A56" s="245" t="s">
        <v>118</v>
      </c>
      <c r="B56" s="105" t="s">
        <v>28</v>
      </c>
      <c r="C56" s="105" t="s">
        <v>84</v>
      </c>
      <c r="D56" s="105" t="s">
        <v>1002</v>
      </c>
      <c r="E56" s="105"/>
      <c r="F56" s="86">
        <v>2002666</v>
      </c>
      <c r="G56" s="163" t="s">
        <v>443</v>
      </c>
      <c r="H56" s="175">
        <v>1798.9950000000001</v>
      </c>
      <c r="I56" s="164">
        <v>1798.9950000000001</v>
      </c>
      <c r="J56" s="165">
        <v>0</v>
      </c>
      <c r="K56" s="162" t="s">
        <v>1003</v>
      </c>
      <c r="L56" s="166">
        <v>8</v>
      </c>
      <c r="M56" s="166">
        <v>512</v>
      </c>
      <c r="N56" s="105" t="s">
        <v>1004</v>
      </c>
      <c r="O56" s="105" t="s">
        <v>84</v>
      </c>
      <c r="P56" s="105" t="s">
        <v>833</v>
      </c>
      <c r="Q56" s="167">
        <v>11</v>
      </c>
      <c r="R56" s="105" t="s">
        <v>1000</v>
      </c>
      <c r="S56" s="105" t="s">
        <v>415</v>
      </c>
      <c r="T56" s="171" t="s">
        <v>24</v>
      </c>
      <c r="U56" s="167">
        <v>460</v>
      </c>
      <c r="V56" s="167">
        <v>20</v>
      </c>
      <c r="W56" s="168"/>
      <c r="X56" s="167"/>
      <c r="Y56" s="105" t="s">
        <v>179</v>
      </c>
      <c r="Z56" s="169">
        <v>2</v>
      </c>
      <c r="AA56" s="170" t="s">
        <v>711</v>
      </c>
    </row>
    <row r="57" spans="1:27" ht="34.5" customHeight="1" x14ac:dyDescent="0.2">
      <c r="A57" s="245" t="s">
        <v>118</v>
      </c>
      <c r="B57" s="105" t="s">
        <v>28</v>
      </c>
      <c r="C57" s="105" t="s">
        <v>84</v>
      </c>
      <c r="D57" s="105" t="s">
        <v>1005</v>
      </c>
      <c r="E57" s="105"/>
      <c r="F57" s="86">
        <v>2002674</v>
      </c>
      <c r="G57" s="163" t="s">
        <v>217</v>
      </c>
      <c r="H57" s="175">
        <v>1599.0040000000001</v>
      </c>
      <c r="I57" s="164">
        <v>1599.0040000000001</v>
      </c>
      <c r="J57" s="165">
        <v>0</v>
      </c>
      <c r="K57" s="162" t="s">
        <v>1003</v>
      </c>
      <c r="L57" s="166">
        <v>8</v>
      </c>
      <c r="M57" s="166">
        <v>128</v>
      </c>
      <c r="N57" s="105" t="s">
        <v>1004</v>
      </c>
      <c r="O57" s="105" t="s">
        <v>84</v>
      </c>
      <c r="P57" s="105" t="s">
        <v>833</v>
      </c>
      <c r="Q57" s="167">
        <v>13</v>
      </c>
      <c r="R57" s="105" t="s">
        <v>1006</v>
      </c>
      <c r="S57" s="105" t="s">
        <v>416</v>
      </c>
      <c r="T57" s="171" t="s">
        <v>24</v>
      </c>
      <c r="U57" s="167">
        <v>616</v>
      </c>
      <c r="V57" s="167">
        <v>20</v>
      </c>
      <c r="W57" s="168"/>
      <c r="X57" s="167"/>
      <c r="Y57" s="105" t="s">
        <v>179</v>
      </c>
      <c r="Z57" s="169">
        <v>2</v>
      </c>
      <c r="AA57" s="170" t="s">
        <v>711</v>
      </c>
    </row>
    <row r="58" spans="1:27" ht="34.5" customHeight="1" x14ac:dyDescent="0.2">
      <c r="A58" s="245" t="s">
        <v>118</v>
      </c>
      <c r="B58" s="105" t="s">
        <v>28</v>
      </c>
      <c r="C58" s="105" t="s">
        <v>84</v>
      </c>
      <c r="D58" s="105" t="s">
        <v>1005</v>
      </c>
      <c r="E58" s="105"/>
      <c r="F58" s="86">
        <v>2002675</v>
      </c>
      <c r="G58" s="163" t="s">
        <v>717</v>
      </c>
      <c r="H58" s="175">
        <v>1599.0040000000001</v>
      </c>
      <c r="I58" s="164">
        <v>1599.0040000000001</v>
      </c>
      <c r="J58" s="165">
        <v>0</v>
      </c>
      <c r="K58" s="162" t="s">
        <v>1003</v>
      </c>
      <c r="L58" s="166">
        <v>8</v>
      </c>
      <c r="M58" s="166">
        <v>128</v>
      </c>
      <c r="N58" s="105" t="s">
        <v>1004</v>
      </c>
      <c r="O58" s="105" t="s">
        <v>84</v>
      </c>
      <c r="P58" s="105" t="s">
        <v>833</v>
      </c>
      <c r="Q58" s="167">
        <v>13</v>
      </c>
      <c r="R58" s="105" t="s">
        <v>1006</v>
      </c>
      <c r="S58" s="105" t="s">
        <v>1007</v>
      </c>
      <c r="T58" s="171" t="s">
        <v>24</v>
      </c>
      <c r="U58" s="167">
        <v>616</v>
      </c>
      <c r="V58" s="167">
        <v>20</v>
      </c>
      <c r="W58" s="168"/>
      <c r="X58" s="167"/>
      <c r="Y58" s="105" t="s">
        <v>179</v>
      </c>
      <c r="Z58" s="169">
        <v>2</v>
      </c>
      <c r="AA58" s="170" t="s">
        <v>711</v>
      </c>
    </row>
    <row r="59" spans="1:27" ht="34.5" customHeight="1" x14ac:dyDescent="0.2">
      <c r="A59" s="245" t="s">
        <v>118</v>
      </c>
      <c r="B59" s="105" t="s">
        <v>28</v>
      </c>
      <c r="C59" s="105" t="s">
        <v>84</v>
      </c>
      <c r="D59" s="105" t="s">
        <v>1005</v>
      </c>
      <c r="E59" s="105"/>
      <c r="F59" s="86">
        <v>2002676</v>
      </c>
      <c r="G59" s="163" t="s">
        <v>719</v>
      </c>
      <c r="H59" s="175">
        <v>1599.0040000000001</v>
      </c>
      <c r="I59" s="164">
        <v>1599.0040000000001</v>
      </c>
      <c r="J59" s="165">
        <v>0</v>
      </c>
      <c r="K59" s="162" t="s">
        <v>1003</v>
      </c>
      <c r="L59" s="166">
        <v>8</v>
      </c>
      <c r="M59" s="166">
        <v>128</v>
      </c>
      <c r="N59" s="105" t="s">
        <v>1004</v>
      </c>
      <c r="O59" s="105" t="s">
        <v>84</v>
      </c>
      <c r="P59" s="105" t="s">
        <v>833</v>
      </c>
      <c r="Q59" s="167">
        <v>13</v>
      </c>
      <c r="R59" s="105" t="s">
        <v>1006</v>
      </c>
      <c r="S59" s="105" t="s">
        <v>1008</v>
      </c>
      <c r="T59" s="171" t="s">
        <v>24</v>
      </c>
      <c r="U59" s="167">
        <v>616</v>
      </c>
      <c r="V59" s="167">
        <v>20</v>
      </c>
      <c r="W59" s="168"/>
      <c r="X59" s="167"/>
      <c r="Y59" s="105" t="s">
        <v>179</v>
      </c>
      <c r="Z59" s="169">
        <v>2</v>
      </c>
      <c r="AA59" s="170" t="s">
        <v>711</v>
      </c>
    </row>
    <row r="60" spans="1:27" ht="34.5" customHeight="1" x14ac:dyDescent="0.2">
      <c r="A60" s="245" t="s">
        <v>118</v>
      </c>
      <c r="B60" s="105" t="s">
        <v>28</v>
      </c>
      <c r="C60" s="105" t="s">
        <v>84</v>
      </c>
      <c r="D60" s="105" t="s">
        <v>1005</v>
      </c>
      <c r="E60" s="105"/>
      <c r="F60" s="86">
        <v>2002677</v>
      </c>
      <c r="G60" s="163" t="s">
        <v>778</v>
      </c>
      <c r="H60" s="175">
        <v>1599.0040000000001</v>
      </c>
      <c r="I60" s="164">
        <v>1599.0040000000001</v>
      </c>
      <c r="J60" s="165">
        <v>0</v>
      </c>
      <c r="K60" s="162" t="s">
        <v>1003</v>
      </c>
      <c r="L60" s="166">
        <v>8</v>
      </c>
      <c r="M60" s="166">
        <v>128</v>
      </c>
      <c r="N60" s="105" t="s">
        <v>1004</v>
      </c>
      <c r="O60" s="105" t="s">
        <v>84</v>
      </c>
      <c r="P60" s="105" t="s">
        <v>833</v>
      </c>
      <c r="Q60" s="167">
        <v>13</v>
      </c>
      <c r="R60" s="105" t="s">
        <v>1006</v>
      </c>
      <c r="S60" s="105" t="s">
        <v>1009</v>
      </c>
      <c r="T60" s="171" t="s">
        <v>24</v>
      </c>
      <c r="U60" s="167">
        <v>616</v>
      </c>
      <c r="V60" s="167">
        <v>20</v>
      </c>
      <c r="W60" s="168"/>
      <c r="X60" s="167"/>
      <c r="Y60" s="105" t="s">
        <v>179</v>
      </c>
      <c r="Z60" s="169">
        <v>2</v>
      </c>
      <c r="AA60" s="170" t="s">
        <v>711</v>
      </c>
    </row>
    <row r="61" spans="1:27" ht="34.5" customHeight="1" x14ac:dyDescent="0.2">
      <c r="A61" s="245" t="s">
        <v>118</v>
      </c>
      <c r="B61" s="105" t="s">
        <v>28</v>
      </c>
      <c r="C61" s="105" t="s">
        <v>84</v>
      </c>
      <c r="D61" s="105" t="s">
        <v>1005</v>
      </c>
      <c r="E61" s="105"/>
      <c r="F61" s="86">
        <v>2002678</v>
      </c>
      <c r="G61" s="163" t="s">
        <v>216</v>
      </c>
      <c r="H61" s="175">
        <v>1798.9950000000001</v>
      </c>
      <c r="I61" s="164">
        <v>1798.9950000000001</v>
      </c>
      <c r="J61" s="165">
        <v>0</v>
      </c>
      <c r="K61" s="162" t="s">
        <v>1003</v>
      </c>
      <c r="L61" s="166">
        <v>8</v>
      </c>
      <c r="M61" s="166">
        <v>256</v>
      </c>
      <c r="N61" s="105" t="s">
        <v>1004</v>
      </c>
      <c r="O61" s="105" t="s">
        <v>84</v>
      </c>
      <c r="P61" s="105" t="s">
        <v>833</v>
      </c>
      <c r="Q61" s="167">
        <v>13</v>
      </c>
      <c r="R61" s="105" t="s">
        <v>1006</v>
      </c>
      <c r="S61" s="105" t="s">
        <v>1010</v>
      </c>
      <c r="T61" s="171" t="s">
        <v>24</v>
      </c>
      <c r="U61" s="167">
        <v>616</v>
      </c>
      <c r="V61" s="167">
        <v>20</v>
      </c>
      <c r="W61" s="168"/>
      <c r="X61" s="167"/>
      <c r="Y61" s="105" t="s">
        <v>179</v>
      </c>
      <c r="Z61" s="169">
        <v>2</v>
      </c>
      <c r="AA61" s="170" t="s">
        <v>711</v>
      </c>
    </row>
    <row r="62" spans="1:27" ht="34.5" customHeight="1" x14ac:dyDescent="0.2">
      <c r="A62" s="245" t="s">
        <v>118</v>
      </c>
      <c r="B62" s="105" t="s">
        <v>28</v>
      </c>
      <c r="C62" s="105" t="s">
        <v>84</v>
      </c>
      <c r="D62" s="105" t="s">
        <v>1005</v>
      </c>
      <c r="E62" s="105"/>
      <c r="F62" s="86">
        <v>2002679</v>
      </c>
      <c r="G62" s="163" t="s">
        <v>205</v>
      </c>
      <c r="H62" s="175">
        <v>1798.9950000000001</v>
      </c>
      <c r="I62" s="164">
        <v>1798.9950000000001</v>
      </c>
      <c r="J62" s="165">
        <v>0</v>
      </c>
      <c r="K62" s="105" t="s">
        <v>1003</v>
      </c>
      <c r="L62" s="166">
        <v>8</v>
      </c>
      <c r="M62" s="166">
        <v>256</v>
      </c>
      <c r="N62" s="162" t="s">
        <v>1004</v>
      </c>
      <c r="O62" s="105" t="s">
        <v>84</v>
      </c>
      <c r="P62" s="105" t="s">
        <v>833</v>
      </c>
      <c r="Q62" s="167">
        <v>13</v>
      </c>
      <c r="R62" s="105" t="s">
        <v>1006</v>
      </c>
      <c r="S62" s="105" t="s">
        <v>1011</v>
      </c>
      <c r="T62" s="171" t="s">
        <v>24</v>
      </c>
      <c r="U62" s="167">
        <v>616</v>
      </c>
      <c r="V62" s="167">
        <v>20</v>
      </c>
      <c r="W62" s="168"/>
      <c r="X62" s="167"/>
      <c r="Y62" s="105" t="s">
        <v>179</v>
      </c>
      <c r="Z62" s="169">
        <v>2</v>
      </c>
      <c r="AA62" s="170" t="s">
        <v>711</v>
      </c>
    </row>
    <row r="63" spans="1:27" ht="34.5" customHeight="1" x14ac:dyDescent="0.2">
      <c r="A63" s="245" t="s">
        <v>118</v>
      </c>
      <c r="B63" s="105" t="s">
        <v>28</v>
      </c>
      <c r="C63" s="105" t="s">
        <v>84</v>
      </c>
      <c r="D63" s="105" t="s">
        <v>1005</v>
      </c>
      <c r="E63" s="105"/>
      <c r="F63" s="86">
        <v>2002680</v>
      </c>
      <c r="G63" s="163" t="s">
        <v>722</v>
      </c>
      <c r="H63" s="175">
        <v>1798.9950000000001</v>
      </c>
      <c r="I63" s="164">
        <v>1798.9950000000001</v>
      </c>
      <c r="J63" s="165">
        <v>0</v>
      </c>
      <c r="K63" s="105" t="s">
        <v>1003</v>
      </c>
      <c r="L63" s="166">
        <v>8</v>
      </c>
      <c r="M63" s="166">
        <v>256</v>
      </c>
      <c r="N63" s="162" t="s">
        <v>1004</v>
      </c>
      <c r="O63" s="105" t="s">
        <v>84</v>
      </c>
      <c r="P63" s="105" t="s">
        <v>833</v>
      </c>
      <c r="Q63" s="167">
        <v>13</v>
      </c>
      <c r="R63" s="105" t="s">
        <v>1006</v>
      </c>
      <c r="S63" s="105" t="s">
        <v>1011</v>
      </c>
      <c r="T63" s="171" t="s">
        <v>24</v>
      </c>
      <c r="U63" s="167">
        <v>616</v>
      </c>
      <c r="V63" s="167">
        <v>20</v>
      </c>
      <c r="W63" s="168"/>
      <c r="X63" s="167"/>
      <c r="Y63" s="105" t="s">
        <v>179</v>
      </c>
      <c r="Z63" s="169">
        <v>2</v>
      </c>
      <c r="AA63" s="170" t="s">
        <v>711</v>
      </c>
    </row>
    <row r="64" spans="1:27" ht="34.5" customHeight="1" x14ac:dyDescent="0.2">
      <c r="A64" s="245" t="s">
        <v>118</v>
      </c>
      <c r="B64" s="105" t="s">
        <v>28</v>
      </c>
      <c r="C64" s="105" t="s">
        <v>84</v>
      </c>
      <c r="D64" s="105" t="s">
        <v>1005</v>
      </c>
      <c r="E64" s="105"/>
      <c r="F64" s="86">
        <v>2002681</v>
      </c>
      <c r="G64" s="163" t="s">
        <v>720</v>
      </c>
      <c r="H64" s="175">
        <v>1798.9950000000001</v>
      </c>
      <c r="I64" s="164">
        <v>1798.9950000000001</v>
      </c>
      <c r="J64" s="165">
        <v>0</v>
      </c>
      <c r="K64" s="105" t="s">
        <v>1003</v>
      </c>
      <c r="L64" s="166">
        <v>8</v>
      </c>
      <c r="M64" s="166">
        <v>256</v>
      </c>
      <c r="N64" s="162" t="s">
        <v>1004</v>
      </c>
      <c r="O64" s="105" t="s">
        <v>84</v>
      </c>
      <c r="P64" s="105" t="s">
        <v>833</v>
      </c>
      <c r="Q64" s="167">
        <v>13</v>
      </c>
      <c r="R64" s="105" t="s">
        <v>1006</v>
      </c>
      <c r="S64" s="105" t="s">
        <v>1011</v>
      </c>
      <c r="T64" s="171" t="s">
        <v>24</v>
      </c>
      <c r="U64" s="167">
        <v>616</v>
      </c>
      <c r="V64" s="167">
        <v>20</v>
      </c>
      <c r="W64" s="168"/>
      <c r="X64" s="167"/>
      <c r="Y64" s="105" t="s">
        <v>179</v>
      </c>
      <c r="Z64" s="169">
        <v>2</v>
      </c>
      <c r="AA64" s="170" t="s">
        <v>711</v>
      </c>
    </row>
    <row r="65" spans="1:27" ht="34.5" customHeight="1" x14ac:dyDescent="0.2">
      <c r="A65" s="245" t="s">
        <v>118</v>
      </c>
      <c r="B65" s="105" t="s">
        <v>28</v>
      </c>
      <c r="C65" s="105" t="s">
        <v>84</v>
      </c>
      <c r="D65" s="105" t="s">
        <v>1005</v>
      </c>
      <c r="E65" s="105"/>
      <c r="F65" s="86">
        <v>2002682</v>
      </c>
      <c r="G65" s="163" t="s">
        <v>443</v>
      </c>
      <c r="H65" s="175">
        <v>2149.0040000000004</v>
      </c>
      <c r="I65" s="164">
        <v>2149.0040000000004</v>
      </c>
      <c r="J65" s="165">
        <v>0</v>
      </c>
      <c r="K65" s="105" t="s">
        <v>1003</v>
      </c>
      <c r="L65" s="166">
        <v>8</v>
      </c>
      <c r="M65" s="166">
        <v>512</v>
      </c>
      <c r="N65" s="162" t="s">
        <v>1004</v>
      </c>
      <c r="O65" s="105" t="s">
        <v>84</v>
      </c>
      <c r="P65" s="105" t="s">
        <v>833</v>
      </c>
      <c r="Q65" s="167">
        <v>13</v>
      </c>
      <c r="R65" s="105" t="s">
        <v>1006</v>
      </c>
      <c r="S65" s="105" t="s">
        <v>1011</v>
      </c>
      <c r="T65" s="171" t="s">
        <v>24</v>
      </c>
      <c r="U65" s="167">
        <v>616</v>
      </c>
      <c r="V65" s="167">
        <v>20</v>
      </c>
      <c r="W65" s="168"/>
      <c r="X65" s="167"/>
      <c r="Y65" s="105" t="s">
        <v>179</v>
      </c>
      <c r="Z65" s="169">
        <v>2</v>
      </c>
      <c r="AA65" s="170" t="s">
        <v>711</v>
      </c>
    </row>
    <row r="66" spans="1:27" ht="34.5" customHeight="1" x14ac:dyDescent="0.2">
      <c r="A66" s="245" t="s">
        <v>118</v>
      </c>
      <c r="B66" s="105" t="s">
        <v>29</v>
      </c>
      <c r="C66" s="105" t="s">
        <v>87</v>
      </c>
      <c r="D66" s="105" t="s">
        <v>1122</v>
      </c>
      <c r="E66" s="105"/>
      <c r="F66" s="86">
        <v>2001029</v>
      </c>
      <c r="G66" s="163" t="s">
        <v>204</v>
      </c>
      <c r="H66" s="175">
        <v>517</v>
      </c>
      <c r="I66" s="164">
        <v>549</v>
      </c>
      <c r="J66" s="165">
        <v>5.8299999999999998E-2</v>
      </c>
      <c r="K66" s="105" t="s">
        <v>1124</v>
      </c>
      <c r="L66" s="166">
        <v>8</v>
      </c>
      <c r="M66" s="166">
        <v>128</v>
      </c>
      <c r="N66" s="162" t="s">
        <v>1125</v>
      </c>
      <c r="O66" s="105" t="s">
        <v>87</v>
      </c>
      <c r="P66" s="105" t="s">
        <v>947</v>
      </c>
      <c r="Q66" s="167">
        <v>6.7</v>
      </c>
      <c r="R66" s="105" t="s">
        <v>1124</v>
      </c>
      <c r="S66" s="105" t="s">
        <v>863</v>
      </c>
      <c r="T66" s="171" t="s">
        <v>1126</v>
      </c>
      <c r="U66" s="167">
        <v>195</v>
      </c>
      <c r="V66" s="167">
        <v>45</v>
      </c>
      <c r="W66" s="168" t="s">
        <v>991</v>
      </c>
      <c r="X66" s="167"/>
      <c r="Y66" s="105" t="s">
        <v>179</v>
      </c>
      <c r="Z66" s="169">
        <v>1</v>
      </c>
      <c r="AA66" s="170" t="s">
        <v>711</v>
      </c>
    </row>
    <row r="67" spans="1:27" ht="34.5" customHeight="1" x14ac:dyDescent="0.2">
      <c r="A67" s="245" t="s">
        <v>118</v>
      </c>
      <c r="B67" s="105" t="s">
        <v>29</v>
      </c>
      <c r="C67" s="105" t="s">
        <v>87</v>
      </c>
      <c r="D67" s="105" t="s">
        <v>1123</v>
      </c>
      <c r="E67" s="105"/>
      <c r="F67" s="86">
        <v>2001028</v>
      </c>
      <c r="G67" s="163" t="s">
        <v>206</v>
      </c>
      <c r="H67" s="175">
        <v>699</v>
      </c>
      <c r="I67" s="164">
        <v>699</v>
      </c>
      <c r="J67" s="165">
        <v>0</v>
      </c>
      <c r="K67" s="105" t="s">
        <v>1124</v>
      </c>
      <c r="L67" s="166">
        <v>8</v>
      </c>
      <c r="M67" s="166">
        <v>128</v>
      </c>
      <c r="N67" s="162" t="s">
        <v>1022</v>
      </c>
      <c r="O67" s="105" t="s">
        <v>87</v>
      </c>
      <c r="P67" s="105" t="s">
        <v>947</v>
      </c>
      <c r="Q67" s="167">
        <v>6.7</v>
      </c>
      <c r="R67" s="105" t="s">
        <v>1124</v>
      </c>
      <c r="S67" s="105" t="s">
        <v>863</v>
      </c>
      <c r="T67" s="171" t="s">
        <v>1126</v>
      </c>
      <c r="U67" s="167">
        <v>198</v>
      </c>
      <c r="V67" s="167">
        <v>45</v>
      </c>
      <c r="W67" s="168" t="s">
        <v>991</v>
      </c>
      <c r="X67" s="167"/>
      <c r="Y67" s="105" t="s">
        <v>179</v>
      </c>
      <c r="Z67" s="169">
        <v>1</v>
      </c>
      <c r="AA67" s="170" t="s">
        <v>711</v>
      </c>
    </row>
    <row r="68" spans="1:27" ht="34.5" customHeight="1" x14ac:dyDescent="0.2">
      <c r="A68" s="245" t="s">
        <v>118</v>
      </c>
      <c r="B68" s="105" t="s">
        <v>29</v>
      </c>
      <c r="C68" s="105" t="s">
        <v>25</v>
      </c>
      <c r="D68" s="105" t="s">
        <v>1138</v>
      </c>
      <c r="E68" s="105"/>
      <c r="F68" s="86">
        <v>2001257</v>
      </c>
      <c r="G68" s="163" t="s">
        <v>1139</v>
      </c>
      <c r="H68" s="175">
        <v>849</v>
      </c>
      <c r="I68" s="164">
        <v>849</v>
      </c>
      <c r="J68" s="165">
        <v>0</v>
      </c>
      <c r="K68" s="105" t="s">
        <v>854</v>
      </c>
      <c r="L68" s="166">
        <v>8</v>
      </c>
      <c r="M68" s="166">
        <v>128</v>
      </c>
      <c r="N68" s="162" t="s">
        <v>1028</v>
      </c>
      <c r="O68" s="105" t="s">
        <v>25</v>
      </c>
      <c r="P68" s="105" t="s">
        <v>1140</v>
      </c>
      <c r="Q68" s="167">
        <v>6.3</v>
      </c>
      <c r="R68" s="105" t="s">
        <v>1141</v>
      </c>
      <c r="S68" s="105" t="s">
        <v>817</v>
      </c>
      <c r="T68" s="171"/>
      <c r="U68" s="167">
        <v>186</v>
      </c>
      <c r="V68" s="167">
        <v>23</v>
      </c>
      <c r="W68" s="168" t="s">
        <v>1142</v>
      </c>
      <c r="X68" s="167"/>
      <c r="Y68" s="105" t="s">
        <v>179</v>
      </c>
      <c r="Z68" s="169">
        <v>1</v>
      </c>
      <c r="AA68" s="170" t="s">
        <v>711</v>
      </c>
    </row>
    <row r="69" spans="1:27" ht="34.5" customHeight="1" x14ac:dyDescent="0.2">
      <c r="A69" s="245" t="s">
        <v>118</v>
      </c>
      <c r="B69" s="105" t="s">
        <v>29</v>
      </c>
      <c r="C69" s="105" t="s">
        <v>25</v>
      </c>
      <c r="D69" s="105" t="s">
        <v>1138</v>
      </c>
      <c r="E69" s="105"/>
      <c r="F69" s="86">
        <v>2001258</v>
      </c>
      <c r="G69" s="163" t="s">
        <v>1143</v>
      </c>
      <c r="H69" s="175">
        <v>849</v>
      </c>
      <c r="I69" s="164">
        <v>849</v>
      </c>
      <c r="J69" s="165">
        <v>0</v>
      </c>
      <c r="K69" s="105" t="s">
        <v>854</v>
      </c>
      <c r="L69" s="166">
        <v>8</v>
      </c>
      <c r="M69" s="166">
        <v>128</v>
      </c>
      <c r="N69" s="162" t="s">
        <v>1028</v>
      </c>
      <c r="O69" s="105" t="s">
        <v>25</v>
      </c>
      <c r="P69" s="105" t="s">
        <v>1140</v>
      </c>
      <c r="Q69" s="167">
        <v>6.3</v>
      </c>
      <c r="R69" s="105" t="s">
        <v>1141</v>
      </c>
      <c r="S69" s="105" t="s">
        <v>817</v>
      </c>
      <c r="T69" s="171"/>
      <c r="U69" s="167">
        <v>186</v>
      </c>
      <c r="V69" s="167">
        <v>23</v>
      </c>
      <c r="W69" s="168" t="s">
        <v>1142</v>
      </c>
      <c r="X69" s="167"/>
      <c r="Y69" s="105" t="s">
        <v>179</v>
      </c>
      <c r="Z69" s="169">
        <v>1</v>
      </c>
      <c r="AA69" s="170" t="s">
        <v>711</v>
      </c>
    </row>
    <row r="70" spans="1:27" ht="34.5" customHeight="1" x14ac:dyDescent="0.2">
      <c r="A70" s="245" t="s">
        <v>118</v>
      </c>
      <c r="B70" s="105" t="s">
        <v>29</v>
      </c>
      <c r="C70" s="105" t="s">
        <v>25</v>
      </c>
      <c r="D70" s="105" t="s">
        <v>1138</v>
      </c>
      <c r="E70" s="105"/>
      <c r="F70" s="86">
        <v>2001259</v>
      </c>
      <c r="G70" s="163" t="s">
        <v>1144</v>
      </c>
      <c r="H70" s="175">
        <v>849</v>
      </c>
      <c r="I70" s="164">
        <v>849</v>
      </c>
      <c r="J70" s="165">
        <v>0</v>
      </c>
      <c r="K70" s="105" t="s">
        <v>854</v>
      </c>
      <c r="L70" s="166">
        <v>8</v>
      </c>
      <c r="M70" s="166">
        <v>128</v>
      </c>
      <c r="N70" s="162" t="s">
        <v>1028</v>
      </c>
      <c r="O70" s="105" t="s">
        <v>25</v>
      </c>
      <c r="P70" s="105" t="s">
        <v>1140</v>
      </c>
      <c r="Q70" s="167">
        <v>6.3</v>
      </c>
      <c r="R70" s="105" t="s">
        <v>1141</v>
      </c>
      <c r="S70" s="105" t="s">
        <v>817</v>
      </c>
      <c r="T70" s="171"/>
      <c r="U70" s="167">
        <v>186</v>
      </c>
      <c r="V70" s="167">
        <v>23</v>
      </c>
      <c r="W70" s="168" t="s">
        <v>1142</v>
      </c>
      <c r="X70" s="167"/>
      <c r="Y70" s="105" t="s">
        <v>179</v>
      </c>
      <c r="Z70" s="169">
        <v>1</v>
      </c>
      <c r="AA70" s="170" t="s">
        <v>711</v>
      </c>
    </row>
    <row r="71" spans="1:27" ht="34.5" customHeight="1" x14ac:dyDescent="0.2">
      <c r="A71" s="245" t="s">
        <v>118</v>
      </c>
      <c r="B71" s="105" t="s">
        <v>29</v>
      </c>
      <c r="C71" s="105" t="s">
        <v>25</v>
      </c>
      <c r="D71" s="105" t="s">
        <v>1138</v>
      </c>
      <c r="E71" s="105"/>
      <c r="F71" s="86">
        <v>2001260</v>
      </c>
      <c r="G71" s="163" t="s">
        <v>1145</v>
      </c>
      <c r="H71" s="175">
        <v>999</v>
      </c>
      <c r="I71" s="164">
        <v>999</v>
      </c>
      <c r="J71" s="165">
        <v>0</v>
      </c>
      <c r="K71" s="105" t="s">
        <v>854</v>
      </c>
      <c r="L71" s="166">
        <v>8</v>
      </c>
      <c r="M71" s="166">
        <v>256</v>
      </c>
      <c r="N71" s="162" t="s">
        <v>1028</v>
      </c>
      <c r="O71" s="105" t="s">
        <v>25</v>
      </c>
      <c r="P71" s="105" t="s">
        <v>1140</v>
      </c>
      <c r="Q71" s="167">
        <v>6.3</v>
      </c>
      <c r="R71" s="162" t="s">
        <v>1141</v>
      </c>
      <c r="S71" s="105" t="s">
        <v>817</v>
      </c>
      <c r="T71" s="171"/>
      <c r="U71" s="167">
        <v>186</v>
      </c>
      <c r="V71" s="167">
        <v>23</v>
      </c>
      <c r="W71" s="168" t="s">
        <v>1142</v>
      </c>
      <c r="X71" s="167"/>
      <c r="Y71" s="105" t="s">
        <v>179</v>
      </c>
      <c r="Z71" s="169">
        <v>1</v>
      </c>
      <c r="AA71" s="170" t="s">
        <v>711</v>
      </c>
    </row>
    <row r="72" spans="1:27" ht="34.5" customHeight="1" x14ac:dyDescent="0.2">
      <c r="A72" s="245" t="s">
        <v>118</v>
      </c>
      <c r="B72" s="105" t="s">
        <v>28</v>
      </c>
      <c r="C72" s="105" t="s">
        <v>87</v>
      </c>
      <c r="D72" s="105" t="s">
        <v>1146</v>
      </c>
      <c r="E72" s="105"/>
      <c r="F72" s="86">
        <v>2000873</v>
      </c>
      <c r="G72" s="163" t="s">
        <v>208</v>
      </c>
      <c r="H72" s="175">
        <v>1049.0040000000001</v>
      </c>
      <c r="I72" s="164">
        <v>1049.0040000000001</v>
      </c>
      <c r="J72" s="165">
        <v>0</v>
      </c>
      <c r="K72" s="105" t="s">
        <v>1147</v>
      </c>
      <c r="L72" s="166">
        <v>8</v>
      </c>
      <c r="M72" s="166">
        <v>128</v>
      </c>
      <c r="N72" s="162" t="s">
        <v>1022</v>
      </c>
      <c r="O72" s="105" t="s">
        <v>87</v>
      </c>
      <c r="P72" s="105" t="s">
        <v>1140</v>
      </c>
      <c r="Q72" s="167">
        <v>10.9</v>
      </c>
      <c r="R72" s="162" t="s">
        <v>397</v>
      </c>
      <c r="S72" s="105" t="s">
        <v>1148</v>
      </c>
      <c r="T72" s="171"/>
      <c r="U72" s="167">
        <v>500</v>
      </c>
      <c r="V72" s="167">
        <v>45</v>
      </c>
      <c r="W72" s="168" t="s">
        <v>1149</v>
      </c>
      <c r="X72" s="167"/>
      <c r="Y72" s="105" t="s">
        <v>179</v>
      </c>
      <c r="Z72" s="169">
        <v>1</v>
      </c>
      <c r="AA72" s="170" t="s">
        <v>711</v>
      </c>
    </row>
    <row r="73" spans="1:27" ht="34.5" customHeight="1" x14ac:dyDescent="0.2">
      <c r="A73" s="245" t="s">
        <v>118</v>
      </c>
      <c r="B73" s="105" t="s">
        <v>28</v>
      </c>
      <c r="C73" s="105" t="s">
        <v>87</v>
      </c>
      <c r="D73" s="105" t="s">
        <v>1146</v>
      </c>
      <c r="E73" s="105"/>
      <c r="F73" s="86">
        <v>2000874</v>
      </c>
      <c r="G73" s="163" t="s">
        <v>522</v>
      </c>
      <c r="H73" s="175">
        <v>1199</v>
      </c>
      <c r="I73" s="164">
        <v>1199</v>
      </c>
      <c r="J73" s="165">
        <v>0</v>
      </c>
      <c r="K73" s="105" t="s">
        <v>1147</v>
      </c>
      <c r="L73" s="166">
        <v>8</v>
      </c>
      <c r="M73" s="166">
        <v>256</v>
      </c>
      <c r="N73" s="162" t="s">
        <v>1022</v>
      </c>
      <c r="O73" s="105" t="s">
        <v>87</v>
      </c>
      <c r="P73" s="105" t="s">
        <v>1140</v>
      </c>
      <c r="Q73" s="167">
        <v>10.9</v>
      </c>
      <c r="R73" s="162" t="s">
        <v>397</v>
      </c>
      <c r="S73" s="105" t="s">
        <v>1148</v>
      </c>
      <c r="T73" s="171"/>
      <c r="U73" s="167">
        <v>500</v>
      </c>
      <c r="V73" s="167">
        <v>45</v>
      </c>
      <c r="W73" s="168" t="s">
        <v>1149</v>
      </c>
      <c r="X73" s="167"/>
      <c r="Y73" s="105" t="s">
        <v>179</v>
      </c>
      <c r="Z73" s="169">
        <v>1</v>
      </c>
      <c r="AA73" s="170" t="s">
        <v>711</v>
      </c>
    </row>
    <row r="74" spans="1:27" ht="34.5" customHeight="1" x14ac:dyDescent="0.2">
      <c r="A74" s="245" t="s">
        <v>118</v>
      </c>
      <c r="B74" s="105" t="s">
        <v>28</v>
      </c>
      <c r="C74" s="105" t="s">
        <v>87</v>
      </c>
      <c r="D74" s="105" t="s">
        <v>1150</v>
      </c>
      <c r="E74" s="105"/>
      <c r="F74" s="86">
        <v>2000875</v>
      </c>
      <c r="G74" s="163" t="s">
        <v>208</v>
      </c>
      <c r="H74" s="175">
        <v>1299.0010000000002</v>
      </c>
      <c r="I74" s="164">
        <v>1299.0010000000002</v>
      </c>
      <c r="J74" s="165">
        <v>0</v>
      </c>
      <c r="K74" s="105" t="s">
        <v>1147</v>
      </c>
      <c r="L74" s="166">
        <v>8</v>
      </c>
      <c r="M74" s="166">
        <v>128</v>
      </c>
      <c r="N74" s="162" t="s">
        <v>1022</v>
      </c>
      <c r="O74" s="105" t="s">
        <v>87</v>
      </c>
      <c r="P74" s="105" t="s">
        <v>1140</v>
      </c>
      <c r="Q74" s="167">
        <v>13.1</v>
      </c>
      <c r="R74" s="162" t="s">
        <v>397</v>
      </c>
      <c r="S74" s="105" t="s">
        <v>1151</v>
      </c>
      <c r="T74" s="171"/>
      <c r="U74" s="167">
        <v>668</v>
      </c>
      <c r="V74" s="167">
        <v>45</v>
      </c>
      <c r="W74" s="168" t="s">
        <v>1152</v>
      </c>
      <c r="X74" s="167"/>
      <c r="Y74" s="105" t="s">
        <v>179</v>
      </c>
      <c r="Z74" s="169">
        <v>1</v>
      </c>
      <c r="AA74" s="170" t="s">
        <v>711</v>
      </c>
    </row>
    <row r="75" spans="1:27" ht="34.5" customHeight="1" x14ac:dyDescent="0.2">
      <c r="A75" s="245" t="s">
        <v>118</v>
      </c>
      <c r="B75" s="105" t="s">
        <v>29</v>
      </c>
      <c r="C75" s="105" t="s">
        <v>87</v>
      </c>
      <c r="D75" s="105" t="s">
        <v>1153</v>
      </c>
      <c r="E75" s="105"/>
      <c r="F75" s="86">
        <v>2001355</v>
      </c>
      <c r="G75" s="163" t="s">
        <v>725</v>
      </c>
      <c r="H75" s="175">
        <v>1849.0010000000002</v>
      </c>
      <c r="I75" s="164">
        <v>1849.0010000000002</v>
      </c>
      <c r="J75" s="165">
        <v>0</v>
      </c>
      <c r="K75" s="105" t="s">
        <v>1154</v>
      </c>
      <c r="L75" s="166">
        <v>12</v>
      </c>
      <c r="M75" s="166">
        <v>256</v>
      </c>
      <c r="N75" s="162" t="s">
        <v>938</v>
      </c>
      <c r="O75" s="105" t="s">
        <v>87</v>
      </c>
      <c r="P75" s="105" t="s">
        <v>1140</v>
      </c>
      <c r="Q75" s="167">
        <v>6.7</v>
      </c>
      <c r="R75" s="162" t="s">
        <v>1155</v>
      </c>
      <c r="S75" s="105" t="s">
        <v>1156</v>
      </c>
      <c r="T75" s="171"/>
      <c r="U75" s="167">
        <v>163</v>
      </c>
      <c r="V75" s="167">
        <v>25</v>
      </c>
      <c r="W75" s="168" t="s">
        <v>1157</v>
      </c>
      <c r="X75" s="167"/>
      <c r="Y75" s="105" t="s">
        <v>179</v>
      </c>
      <c r="Z75" s="169">
        <v>1</v>
      </c>
      <c r="AA75" s="170" t="s">
        <v>711</v>
      </c>
    </row>
    <row r="76" spans="1:27" ht="34.5" customHeight="1" x14ac:dyDescent="0.2">
      <c r="A76" s="245" t="s">
        <v>118</v>
      </c>
      <c r="B76" s="105" t="s">
        <v>29</v>
      </c>
      <c r="C76" s="105" t="s">
        <v>87</v>
      </c>
      <c r="D76" s="105" t="s">
        <v>1153</v>
      </c>
      <c r="E76" s="105"/>
      <c r="F76" s="86">
        <v>2001357</v>
      </c>
      <c r="G76" s="163" t="s">
        <v>210</v>
      </c>
      <c r="H76" s="175">
        <v>1849.0010000000002</v>
      </c>
      <c r="I76" s="164">
        <v>1849.0010000000002</v>
      </c>
      <c r="J76" s="165">
        <v>0</v>
      </c>
      <c r="K76" s="105" t="s">
        <v>1154</v>
      </c>
      <c r="L76" s="166">
        <v>12</v>
      </c>
      <c r="M76" s="166">
        <v>256</v>
      </c>
      <c r="N76" s="162" t="s">
        <v>938</v>
      </c>
      <c r="O76" s="105" t="s">
        <v>87</v>
      </c>
      <c r="P76" s="105" t="s">
        <v>1140</v>
      </c>
      <c r="Q76" s="167">
        <v>6.7</v>
      </c>
      <c r="R76" s="162" t="s">
        <v>1155</v>
      </c>
      <c r="S76" s="105" t="s">
        <v>1156</v>
      </c>
      <c r="T76" s="171"/>
      <c r="U76" s="167">
        <v>163</v>
      </c>
      <c r="V76" s="167">
        <v>25</v>
      </c>
      <c r="W76" s="168" t="s">
        <v>1157</v>
      </c>
      <c r="X76" s="167"/>
      <c r="Y76" s="105" t="s">
        <v>179</v>
      </c>
      <c r="Z76" s="169">
        <v>1</v>
      </c>
      <c r="AA76" s="170" t="s">
        <v>711</v>
      </c>
    </row>
    <row r="77" spans="1:27" ht="34.5" customHeight="1" x14ac:dyDescent="0.2">
      <c r="A77" s="245" t="s">
        <v>118</v>
      </c>
      <c r="B77" s="105" t="s">
        <v>29</v>
      </c>
      <c r="C77" s="105" t="s">
        <v>87</v>
      </c>
      <c r="D77" s="105" t="s">
        <v>1153</v>
      </c>
      <c r="E77" s="105"/>
      <c r="F77" s="86">
        <v>2001358</v>
      </c>
      <c r="G77" s="163" t="s">
        <v>727</v>
      </c>
      <c r="H77" s="175">
        <v>2049.0030000000002</v>
      </c>
      <c r="I77" s="164">
        <v>2049.0030000000002</v>
      </c>
      <c r="J77" s="165">
        <v>0</v>
      </c>
      <c r="K77" s="105" t="s">
        <v>1154</v>
      </c>
      <c r="L77" s="166">
        <v>12</v>
      </c>
      <c r="M77" s="166">
        <v>512</v>
      </c>
      <c r="N77" s="162" t="s">
        <v>938</v>
      </c>
      <c r="O77" s="105" t="s">
        <v>87</v>
      </c>
      <c r="P77" s="105" t="s">
        <v>1140</v>
      </c>
      <c r="Q77" s="167">
        <v>6.7</v>
      </c>
      <c r="R77" s="162" t="s">
        <v>1155</v>
      </c>
      <c r="S77" s="105" t="s">
        <v>1156</v>
      </c>
      <c r="T77" s="171"/>
      <c r="U77" s="167">
        <v>163</v>
      </c>
      <c r="V77" s="167">
        <v>25</v>
      </c>
      <c r="W77" s="168" t="s">
        <v>1157</v>
      </c>
      <c r="X77" s="167"/>
      <c r="Y77" s="105" t="s">
        <v>179</v>
      </c>
      <c r="Z77" s="169">
        <v>1</v>
      </c>
      <c r="AA77" s="170" t="s">
        <v>711</v>
      </c>
    </row>
    <row r="78" spans="1:27" ht="34.5" customHeight="1" x14ac:dyDescent="0.2">
      <c r="A78" s="245" t="s">
        <v>118</v>
      </c>
      <c r="B78" s="105" t="s">
        <v>29</v>
      </c>
      <c r="C78" s="105" t="s">
        <v>87</v>
      </c>
      <c r="D78" s="105" t="s">
        <v>1153</v>
      </c>
      <c r="E78" s="105"/>
      <c r="F78" s="86">
        <v>2001360</v>
      </c>
      <c r="G78" s="163" t="s">
        <v>211</v>
      </c>
      <c r="H78" s="175">
        <v>2049.0030000000002</v>
      </c>
      <c r="I78" s="164">
        <v>2049.0030000000002</v>
      </c>
      <c r="J78" s="165">
        <v>0</v>
      </c>
      <c r="K78" s="105" t="s">
        <v>1154</v>
      </c>
      <c r="L78" s="166">
        <v>12</v>
      </c>
      <c r="M78" s="166">
        <v>512</v>
      </c>
      <c r="N78" s="162" t="s">
        <v>938</v>
      </c>
      <c r="O78" s="105" t="s">
        <v>87</v>
      </c>
      <c r="P78" s="105" t="s">
        <v>1140</v>
      </c>
      <c r="Q78" s="167">
        <v>6.7</v>
      </c>
      <c r="R78" s="162" t="s">
        <v>1155</v>
      </c>
      <c r="S78" s="105" t="s">
        <v>1156</v>
      </c>
      <c r="T78" s="171"/>
      <c r="U78" s="167">
        <v>163</v>
      </c>
      <c r="V78" s="167">
        <v>25</v>
      </c>
      <c r="W78" s="168" t="s">
        <v>1157</v>
      </c>
      <c r="X78" s="167"/>
      <c r="Y78" s="105" t="s">
        <v>179</v>
      </c>
      <c r="Z78" s="169">
        <v>1</v>
      </c>
      <c r="AA78" s="170" t="s">
        <v>711</v>
      </c>
    </row>
    <row r="79" spans="1:27" ht="34.5" customHeight="1" x14ac:dyDescent="0.2">
      <c r="A79" s="245" t="s">
        <v>118</v>
      </c>
      <c r="B79" s="105" t="s">
        <v>28</v>
      </c>
      <c r="C79" s="105" t="s">
        <v>87</v>
      </c>
      <c r="D79" s="105" t="s">
        <v>1158</v>
      </c>
      <c r="E79" s="105"/>
      <c r="F79" s="86">
        <v>2001334</v>
      </c>
      <c r="G79" s="163" t="s">
        <v>713</v>
      </c>
      <c r="H79" s="175">
        <v>1232</v>
      </c>
      <c r="I79" s="164">
        <v>1232</v>
      </c>
      <c r="J79" s="165">
        <v>0</v>
      </c>
      <c r="K79" s="105" t="s">
        <v>1159</v>
      </c>
      <c r="L79" s="166">
        <v>6</v>
      </c>
      <c r="M79" s="166">
        <v>128</v>
      </c>
      <c r="N79" s="162" t="s">
        <v>938</v>
      </c>
      <c r="O79" s="105" t="s">
        <v>87</v>
      </c>
      <c r="P79" s="105" t="s">
        <v>1140</v>
      </c>
      <c r="Q79" s="167">
        <v>10.1</v>
      </c>
      <c r="R79" s="162" t="s">
        <v>1160</v>
      </c>
      <c r="S79" s="105" t="s">
        <v>400</v>
      </c>
      <c r="T79" s="171"/>
      <c r="U79" s="167">
        <v>683</v>
      </c>
      <c r="V79" s="167" t="s">
        <v>1161</v>
      </c>
      <c r="W79" s="168" t="s">
        <v>1162</v>
      </c>
      <c r="X79" s="167"/>
      <c r="Y79" s="105" t="s">
        <v>179</v>
      </c>
      <c r="Z79" s="169">
        <v>1</v>
      </c>
      <c r="AA79" s="170" t="s">
        <v>711</v>
      </c>
    </row>
    <row r="80" spans="1:27" ht="34.5" customHeight="1" x14ac:dyDescent="0.2">
      <c r="A80" s="245" t="s">
        <v>118</v>
      </c>
      <c r="B80" s="105" t="s">
        <v>29</v>
      </c>
      <c r="C80" s="105" t="s">
        <v>87</v>
      </c>
      <c r="D80" s="105" t="s">
        <v>1208</v>
      </c>
      <c r="E80" s="105"/>
      <c r="F80" s="86">
        <v>2032997</v>
      </c>
      <c r="G80" s="163" t="s">
        <v>725</v>
      </c>
      <c r="H80" s="175">
        <v>2899</v>
      </c>
      <c r="I80" s="164">
        <v>2899</v>
      </c>
      <c r="J80" s="165">
        <v>0</v>
      </c>
      <c r="K80" s="105" t="s">
        <v>1209</v>
      </c>
      <c r="L80" s="166">
        <v>12</v>
      </c>
      <c r="M80" s="166">
        <v>256</v>
      </c>
      <c r="N80" s="105" t="s">
        <v>938</v>
      </c>
      <c r="O80" s="105" t="s">
        <v>87</v>
      </c>
      <c r="P80" s="105" t="s">
        <v>1210</v>
      </c>
      <c r="Q80" s="167">
        <v>8</v>
      </c>
      <c r="R80" s="105" t="s">
        <v>1211</v>
      </c>
      <c r="S80" s="105" t="s">
        <v>1212</v>
      </c>
      <c r="T80" s="171"/>
      <c r="U80" s="167">
        <v>215</v>
      </c>
      <c r="V80" s="167">
        <v>25</v>
      </c>
      <c r="W80" s="167" t="s">
        <v>1213</v>
      </c>
      <c r="X80" s="168"/>
      <c r="Y80" s="105" t="s">
        <v>179</v>
      </c>
      <c r="Z80" s="169">
        <v>1</v>
      </c>
      <c r="AA80" s="170" t="s">
        <v>711</v>
      </c>
    </row>
    <row r="81" spans="1:27" ht="34.5" customHeight="1" x14ac:dyDescent="0.2">
      <c r="A81" s="245" t="s">
        <v>118</v>
      </c>
      <c r="B81" s="105" t="s">
        <v>29</v>
      </c>
      <c r="C81" s="105" t="s">
        <v>87</v>
      </c>
      <c r="D81" s="105" t="s">
        <v>1208</v>
      </c>
      <c r="E81" s="105"/>
      <c r="F81" s="86">
        <v>2032998</v>
      </c>
      <c r="G81" s="163" t="s">
        <v>210</v>
      </c>
      <c r="H81" s="175">
        <v>2899</v>
      </c>
      <c r="I81" s="164">
        <v>2899</v>
      </c>
      <c r="J81" s="165">
        <v>0</v>
      </c>
      <c r="K81" s="105" t="s">
        <v>1209</v>
      </c>
      <c r="L81" s="166">
        <v>12</v>
      </c>
      <c r="M81" s="166">
        <v>256</v>
      </c>
      <c r="N81" s="105" t="s">
        <v>938</v>
      </c>
      <c r="O81" s="105" t="s">
        <v>87</v>
      </c>
      <c r="P81" s="105" t="s">
        <v>1210</v>
      </c>
      <c r="Q81" s="167">
        <v>8</v>
      </c>
      <c r="R81" s="105" t="s">
        <v>1211</v>
      </c>
      <c r="S81" s="105" t="s">
        <v>1212</v>
      </c>
      <c r="T81" s="171"/>
      <c r="U81" s="167">
        <v>215</v>
      </c>
      <c r="V81" s="167">
        <v>25</v>
      </c>
      <c r="W81" s="167" t="s">
        <v>1213</v>
      </c>
      <c r="X81" s="168"/>
      <c r="Y81" s="105" t="s">
        <v>179</v>
      </c>
      <c r="Z81" s="169">
        <v>1</v>
      </c>
      <c r="AA81" s="170" t="s">
        <v>711</v>
      </c>
    </row>
    <row r="82" spans="1:27" ht="34.5" customHeight="1" x14ac:dyDescent="0.2">
      <c r="A82" s="245" t="s">
        <v>118</v>
      </c>
      <c r="B82" s="105" t="s">
        <v>29</v>
      </c>
      <c r="C82" s="105" t="s">
        <v>87</v>
      </c>
      <c r="D82" s="105" t="s">
        <v>1208</v>
      </c>
      <c r="E82" s="105"/>
      <c r="F82" s="86">
        <v>2032999</v>
      </c>
      <c r="G82" s="105" t="s">
        <v>205</v>
      </c>
      <c r="H82" s="175">
        <v>2899</v>
      </c>
      <c r="I82" s="164">
        <v>2899</v>
      </c>
      <c r="J82" s="165">
        <v>0</v>
      </c>
      <c r="K82" s="105" t="s">
        <v>1209</v>
      </c>
      <c r="L82" s="166">
        <v>12</v>
      </c>
      <c r="M82" s="166">
        <v>256</v>
      </c>
      <c r="N82" s="162" t="s">
        <v>938</v>
      </c>
      <c r="O82" s="105" t="s">
        <v>87</v>
      </c>
      <c r="P82" s="105" t="s">
        <v>1210</v>
      </c>
      <c r="Q82" s="167">
        <v>8</v>
      </c>
      <c r="R82" s="105" t="s">
        <v>1211</v>
      </c>
      <c r="S82" s="105" t="s">
        <v>1212</v>
      </c>
      <c r="T82" s="171"/>
      <c r="U82" s="167">
        <v>215</v>
      </c>
      <c r="V82" s="167">
        <v>25</v>
      </c>
      <c r="W82" s="167" t="s">
        <v>1213</v>
      </c>
      <c r="X82" s="168"/>
      <c r="Y82" s="105" t="s">
        <v>179</v>
      </c>
      <c r="Z82" s="169">
        <v>1</v>
      </c>
      <c r="AA82" s="170" t="s">
        <v>711</v>
      </c>
    </row>
    <row r="83" spans="1:27" ht="34.5" customHeight="1" x14ac:dyDescent="0.2">
      <c r="A83" s="245" t="s">
        <v>118</v>
      </c>
      <c r="B83" s="105" t="s">
        <v>29</v>
      </c>
      <c r="C83" s="105" t="s">
        <v>87</v>
      </c>
      <c r="D83" s="105" t="s">
        <v>1208</v>
      </c>
      <c r="E83" s="105"/>
      <c r="F83" s="86">
        <v>2033000</v>
      </c>
      <c r="G83" s="105" t="s">
        <v>727</v>
      </c>
      <c r="H83" s="175">
        <v>3099</v>
      </c>
      <c r="I83" s="164">
        <v>3099</v>
      </c>
      <c r="J83" s="165">
        <v>0</v>
      </c>
      <c r="K83" s="105" t="s">
        <v>1209</v>
      </c>
      <c r="L83" s="166">
        <v>12</v>
      </c>
      <c r="M83" s="166">
        <v>512</v>
      </c>
      <c r="N83" s="162" t="s">
        <v>938</v>
      </c>
      <c r="O83" s="105" t="s">
        <v>87</v>
      </c>
      <c r="P83" s="105" t="s">
        <v>1210</v>
      </c>
      <c r="Q83" s="167">
        <v>8</v>
      </c>
      <c r="R83" s="105" t="s">
        <v>1211</v>
      </c>
      <c r="S83" s="105" t="s">
        <v>1212</v>
      </c>
      <c r="T83" s="171"/>
      <c r="U83" s="167">
        <v>215</v>
      </c>
      <c r="V83" s="167">
        <v>25</v>
      </c>
      <c r="W83" s="167" t="s">
        <v>1213</v>
      </c>
      <c r="X83" s="168"/>
      <c r="Y83" s="105" t="s">
        <v>179</v>
      </c>
      <c r="Z83" s="169">
        <v>1</v>
      </c>
      <c r="AA83" s="170" t="s">
        <v>711</v>
      </c>
    </row>
    <row r="84" spans="1:27" ht="34.5" customHeight="1" x14ac:dyDescent="0.2">
      <c r="A84" s="245" t="s">
        <v>118</v>
      </c>
      <c r="B84" s="105" t="s">
        <v>29</v>
      </c>
      <c r="C84" s="105" t="s">
        <v>87</v>
      </c>
      <c r="D84" s="105" t="s">
        <v>1208</v>
      </c>
      <c r="E84" s="105"/>
      <c r="F84" s="86">
        <v>2033001</v>
      </c>
      <c r="G84" s="105" t="s">
        <v>211</v>
      </c>
      <c r="H84" s="175">
        <v>3099</v>
      </c>
      <c r="I84" s="164">
        <v>3099</v>
      </c>
      <c r="J84" s="165">
        <v>0</v>
      </c>
      <c r="K84" s="105" t="s">
        <v>1209</v>
      </c>
      <c r="L84" s="166">
        <v>12</v>
      </c>
      <c r="M84" s="166">
        <v>512</v>
      </c>
      <c r="N84" s="162" t="s">
        <v>938</v>
      </c>
      <c r="O84" s="105" t="s">
        <v>87</v>
      </c>
      <c r="P84" s="105" t="s">
        <v>1210</v>
      </c>
      <c r="Q84" s="167">
        <v>8</v>
      </c>
      <c r="R84" s="105" t="s">
        <v>1211</v>
      </c>
      <c r="S84" s="105" t="s">
        <v>1212</v>
      </c>
      <c r="T84" s="171"/>
      <c r="U84" s="167">
        <v>215</v>
      </c>
      <c r="V84" s="167">
        <v>25</v>
      </c>
      <c r="W84" s="167" t="s">
        <v>1213</v>
      </c>
      <c r="X84" s="168"/>
      <c r="Y84" s="105" t="s">
        <v>179</v>
      </c>
      <c r="Z84" s="169">
        <v>1</v>
      </c>
      <c r="AA84" s="170" t="s">
        <v>711</v>
      </c>
    </row>
    <row r="85" spans="1:27" ht="34.5" customHeight="1" x14ac:dyDescent="0.2">
      <c r="A85" s="245" t="s">
        <v>118</v>
      </c>
      <c r="B85" s="105" t="s">
        <v>29</v>
      </c>
      <c r="C85" s="105" t="s">
        <v>87</v>
      </c>
      <c r="D85" s="105" t="s">
        <v>1208</v>
      </c>
      <c r="E85" s="105"/>
      <c r="F85" s="86">
        <v>2033002</v>
      </c>
      <c r="G85" s="105" t="s">
        <v>743</v>
      </c>
      <c r="H85" s="175">
        <v>3099</v>
      </c>
      <c r="I85" s="164">
        <v>3099</v>
      </c>
      <c r="J85" s="165">
        <v>0</v>
      </c>
      <c r="K85" s="105" t="s">
        <v>1209</v>
      </c>
      <c r="L85" s="166">
        <v>12</v>
      </c>
      <c r="M85" s="166">
        <v>512</v>
      </c>
      <c r="N85" s="162" t="s">
        <v>938</v>
      </c>
      <c r="O85" s="105" t="s">
        <v>87</v>
      </c>
      <c r="P85" s="105" t="s">
        <v>1210</v>
      </c>
      <c r="Q85" s="167">
        <v>8</v>
      </c>
      <c r="R85" s="105" t="s">
        <v>1211</v>
      </c>
      <c r="S85" s="105" t="s">
        <v>1212</v>
      </c>
      <c r="T85" s="171"/>
      <c r="U85" s="167">
        <v>215</v>
      </c>
      <c r="V85" s="167">
        <v>25</v>
      </c>
      <c r="W85" s="167" t="s">
        <v>1213</v>
      </c>
      <c r="X85" s="168"/>
      <c r="Y85" s="105" t="s">
        <v>179</v>
      </c>
      <c r="Z85" s="169">
        <v>1</v>
      </c>
      <c r="AA85" s="170" t="s">
        <v>711</v>
      </c>
    </row>
    <row r="86" spans="1:27" ht="34.5" customHeight="1" x14ac:dyDescent="0.2">
      <c r="A86" s="245" t="s">
        <v>118</v>
      </c>
      <c r="B86" s="105" t="s">
        <v>29</v>
      </c>
      <c r="C86" s="105" t="s">
        <v>87</v>
      </c>
      <c r="D86" s="105" t="s">
        <v>1208</v>
      </c>
      <c r="E86" s="105"/>
      <c r="F86" s="86">
        <v>2033003</v>
      </c>
      <c r="G86" s="105" t="s">
        <v>1214</v>
      </c>
      <c r="H86" s="175">
        <v>3549</v>
      </c>
      <c r="I86" s="164">
        <v>3549</v>
      </c>
      <c r="J86" s="165">
        <v>0</v>
      </c>
      <c r="K86" s="105" t="s">
        <v>1209</v>
      </c>
      <c r="L86" s="166">
        <v>16</v>
      </c>
      <c r="M86" s="166" t="s">
        <v>1215</v>
      </c>
      <c r="N86" s="162" t="s">
        <v>938</v>
      </c>
      <c r="O86" s="105" t="s">
        <v>87</v>
      </c>
      <c r="P86" s="105" t="s">
        <v>1210</v>
      </c>
      <c r="Q86" s="167">
        <v>8</v>
      </c>
      <c r="R86" s="105" t="s">
        <v>1211</v>
      </c>
      <c r="S86" s="105" t="s">
        <v>1212</v>
      </c>
      <c r="T86" s="171"/>
      <c r="U86" s="167">
        <v>215</v>
      </c>
      <c r="V86" s="167">
        <v>25</v>
      </c>
      <c r="W86" s="167" t="s">
        <v>1213</v>
      </c>
      <c r="X86" s="168"/>
      <c r="Y86" s="105" t="s">
        <v>179</v>
      </c>
      <c r="Z86" s="169">
        <v>1</v>
      </c>
      <c r="AA86" s="170" t="s">
        <v>711</v>
      </c>
    </row>
    <row r="87" spans="1:27" ht="34.5" customHeight="1" x14ac:dyDescent="0.2">
      <c r="A87" s="245" t="s">
        <v>118</v>
      </c>
      <c r="B87" s="105" t="s">
        <v>29</v>
      </c>
      <c r="C87" s="105" t="s">
        <v>87</v>
      </c>
      <c r="D87" s="105" t="s">
        <v>1208</v>
      </c>
      <c r="E87" s="105"/>
      <c r="F87" s="86">
        <v>2033004</v>
      </c>
      <c r="G87" s="105" t="s">
        <v>1216</v>
      </c>
      <c r="H87" s="175">
        <v>3549</v>
      </c>
      <c r="I87" s="164">
        <v>3549</v>
      </c>
      <c r="J87" s="165">
        <v>0</v>
      </c>
      <c r="K87" s="105" t="s">
        <v>1209</v>
      </c>
      <c r="L87" s="166">
        <v>16</v>
      </c>
      <c r="M87" s="166" t="s">
        <v>1215</v>
      </c>
      <c r="N87" s="162" t="s">
        <v>938</v>
      </c>
      <c r="O87" s="105" t="s">
        <v>87</v>
      </c>
      <c r="P87" s="105" t="s">
        <v>1210</v>
      </c>
      <c r="Q87" s="167">
        <v>8</v>
      </c>
      <c r="R87" s="105" t="s">
        <v>1211</v>
      </c>
      <c r="S87" s="105" t="s">
        <v>1212</v>
      </c>
      <c r="T87" s="171"/>
      <c r="U87" s="167">
        <v>215</v>
      </c>
      <c r="V87" s="167">
        <v>25</v>
      </c>
      <c r="W87" s="167" t="s">
        <v>1213</v>
      </c>
      <c r="X87" s="168"/>
      <c r="Y87" s="105" t="s">
        <v>179</v>
      </c>
      <c r="Z87" s="169">
        <v>1</v>
      </c>
      <c r="AA87" s="170" t="s">
        <v>711</v>
      </c>
    </row>
    <row r="88" spans="1:27" ht="34.5" customHeight="1" x14ac:dyDescent="0.2">
      <c r="A88" s="245" t="s">
        <v>118</v>
      </c>
      <c r="B88" s="105" t="s">
        <v>29</v>
      </c>
      <c r="C88" s="105" t="s">
        <v>87</v>
      </c>
      <c r="D88" s="105" t="s">
        <v>1217</v>
      </c>
      <c r="E88" s="105"/>
      <c r="F88" s="86">
        <v>2033005</v>
      </c>
      <c r="G88" s="105" t="s">
        <v>210</v>
      </c>
      <c r="H88" s="175">
        <v>1799</v>
      </c>
      <c r="I88" s="164">
        <v>1799</v>
      </c>
      <c r="J88" s="165">
        <v>0</v>
      </c>
      <c r="K88" s="105" t="s">
        <v>1209</v>
      </c>
      <c r="L88" s="166">
        <v>12</v>
      </c>
      <c r="M88" s="166">
        <v>256</v>
      </c>
      <c r="N88" s="162" t="s">
        <v>938</v>
      </c>
      <c r="O88" s="105" t="s">
        <v>87</v>
      </c>
      <c r="P88" s="105" t="s">
        <v>1210</v>
      </c>
      <c r="Q88" s="167">
        <v>6.9</v>
      </c>
      <c r="R88" s="105" t="s">
        <v>1211</v>
      </c>
      <c r="S88" s="105" t="s">
        <v>1218</v>
      </c>
      <c r="T88" s="171"/>
      <c r="U88" s="167">
        <v>188</v>
      </c>
      <c r="V88" s="167">
        <v>25</v>
      </c>
      <c r="W88" s="167" t="s">
        <v>1219</v>
      </c>
      <c r="X88" s="168"/>
      <c r="Y88" s="105" t="s">
        <v>179</v>
      </c>
      <c r="Z88" s="169">
        <v>1</v>
      </c>
      <c r="AA88" s="170" t="s">
        <v>711</v>
      </c>
    </row>
    <row r="89" spans="1:27" ht="34.5" customHeight="1" x14ac:dyDescent="0.2">
      <c r="A89" s="245" t="s">
        <v>118</v>
      </c>
      <c r="B89" s="105" t="s">
        <v>29</v>
      </c>
      <c r="C89" s="105" t="s">
        <v>87</v>
      </c>
      <c r="D89" s="105" t="s">
        <v>1217</v>
      </c>
      <c r="E89" s="105"/>
      <c r="F89" s="86">
        <v>2033006</v>
      </c>
      <c r="G89" s="163" t="s">
        <v>205</v>
      </c>
      <c r="H89" s="175">
        <v>1799</v>
      </c>
      <c r="I89" s="164">
        <v>1799</v>
      </c>
      <c r="J89" s="165">
        <v>0</v>
      </c>
      <c r="K89" s="105" t="s">
        <v>1209</v>
      </c>
      <c r="L89" s="166">
        <v>12</v>
      </c>
      <c r="M89" s="166">
        <v>256</v>
      </c>
      <c r="N89" s="162" t="s">
        <v>938</v>
      </c>
      <c r="O89" s="105" t="s">
        <v>87</v>
      </c>
      <c r="P89" s="105" t="s">
        <v>1210</v>
      </c>
      <c r="Q89" s="167">
        <v>6.9</v>
      </c>
      <c r="R89" s="105" t="s">
        <v>1211</v>
      </c>
      <c r="S89" s="105" t="s">
        <v>1218</v>
      </c>
      <c r="T89" s="171"/>
      <c r="U89" s="167">
        <v>188</v>
      </c>
      <c r="V89" s="167">
        <v>25</v>
      </c>
      <c r="W89" s="167" t="s">
        <v>1219</v>
      </c>
      <c r="X89" s="168"/>
      <c r="Y89" s="105" t="s">
        <v>179</v>
      </c>
      <c r="Z89" s="169">
        <v>1</v>
      </c>
      <c r="AA89" s="170" t="s">
        <v>711</v>
      </c>
    </row>
    <row r="90" spans="1:27" ht="34.5" customHeight="1" x14ac:dyDescent="0.2">
      <c r="A90" s="245" t="s">
        <v>118</v>
      </c>
      <c r="B90" s="105" t="s">
        <v>29</v>
      </c>
      <c r="C90" s="105" t="s">
        <v>87</v>
      </c>
      <c r="D90" s="105" t="s">
        <v>1217</v>
      </c>
      <c r="E90" s="105"/>
      <c r="F90" s="86">
        <v>2033007</v>
      </c>
      <c r="G90" s="163" t="s">
        <v>1220</v>
      </c>
      <c r="H90" s="175">
        <v>1799</v>
      </c>
      <c r="I90" s="164">
        <v>1799</v>
      </c>
      <c r="J90" s="165">
        <v>0</v>
      </c>
      <c r="K90" s="105" t="s">
        <v>1209</v>
      </c>
      <c r="L90" s="166">
        <v>12</v>
      </c>
      <c r="M90" s="166">
        <v>256</v>
      </c>
      <c r="N90" s="162" t="s">
        <v>938</v>
      </c>
      <c r="O90" s="105" t="s">
        <v>87</v>
      </c>
      <c r="P90" s="105" t="s">
        <v>1210</v>
      </c>
      <c r="Q90" s="167">
        <v>6.9</v>
      </c>
      <c r="R90" s="105" t="s">
        <v>1211</v>
      </c>
      <c r="S90" s="105" t="s">
        <v>1218</v>
      </c>
      <c r="T90" s="171"/>
      <c r="U90" s="167">
        <v>188</v>
      </c>
      <c r="V90" s="167">
        <v>25</v>
      </c>
      <c r="W90" s="167" t="s">
        <v>1219</v>
      </c>
      <c r="X90" s="168"/>
      <c r="Y90" s="105" t="s">
        <v>179</v>
      </c>
      <c r="Z90" s="169">
        <v>1</v>
      </c>
      <c r="AA90" s="170" t="s">
        <v>711</v>
      </c>
    </row>
    <row r="91" spans="1:27" ht="34.5" customHeight="1" x14ac:dyDescent="0.2">
      <c r="A91" s="245" t="s">
        <v>118</v>
      </c>
      <c r="B91" s="105" t="s">
        <v>29</v>
      </c>
      <c r="C91" s="105" t="s">
        <v>87</v>
      </c>
      <c r="D91" s="105" t="s">
        <v>1217</v>
      </c>
      <c r="E91" s="105"/>
      <c r="F91" s="86">
        <v>2033008</v>
      </c>
      <c r="G91" s="163" t="s">
        <v>211</v>
      </c>
      <c r="H91" s="175">
        <v>1999</v>
      </c>
      <c r="I91" s="164">
        <v>1999</v>
      </c>
      <c r="J91" s="165">
        <v>0</v>
      </c>
      <c r="K91" s="105" t="s">
        <v>1209</v>
      </c>
      <c r="L91" s="166">
        <v>12</v>
      </c>
      <c r="M91" s="166">
        <v>512</v>
      </c>
      <c r="N91" s="162" t="s">
        <v>938</v>
      </c>
      <c r="O91" s="105" t="s">
        <v>87</v>
      </c>
      <c r="P91" s="105" t="s">
        <v>1210</v>
      </c>
      <c r="Q91" s="167">
        <v>6.9</v>
      </c>
      <c r="R91" s="105" t="s">
        <v>1211</v>
      </c>
      <c r="S91" s="105" t="s">
        <v>1218</v>
      </c>
      <c r="T91" s="171"/>
      <c r="U91" s="167">
        <v>188</v>
      </c>
      <c r="V91" s="167">
        <v>25</v>
      </c>
      <c r="W91" s="167" t="s">
        <v>1219</v>
      </c>
      <c r="X91" s="168"/>
      <c r="Y91" s="105" t="s">
        <v>179</v>
      </c>
      <c r="Z91" s="169">
        <v>1</v>
      </c>
      <c r="AA91" s="170" t="s">
        <v>711</v>
      </c>
    </row>
    <row r="92" spans="1:27" ht="34.5" customHeight="1" x14ac:dyDescent="0.2">
      <c r="A92" s="245" t="s">
        <v>118</v>
      </c>
      <c r="B92" s="105" t="s">
        <v>29</v>
      </c>
      <c r="C92" s="105" t="s">
        <v>87</v>
      </c>
      <c r="D92" s="105" t="s">
        <v>1217</v>
      </c>
      <c r="E92" s="105"/>
      <c r="F92" s="86">
        <v>2033009</v>
      </c>
      <c r="G92" s="163" t="s">
        <v>743</v>
      </c>
      <c r="H92" s="175">
        <v>1999</v>
      </c>
      <c r="I92" s="164">
        <v>1999</v>
      </c>
      <c r="J92" s="165">
        <v>0</v>
      </c>
      <c r="K92" s="105" t="s">
        <v>1209</v>
      </c>
      <c r="L92" s="166">
        <v>12</v>
      </c>
      <c r="M92" s="166">
        <v>512</v>
      </c>
      <c r="N92" s="162" t="s">
        <v>938</v>
      </c>
      <c r="O92" s="105" t="s">
        <v>87</v>
      </c>
      <c r="P92" s="105" t="s">
        <v>1210</v>
      </c>
      <c r="Q92" s="167">
        <v>6.9</v>
      </c>
      <c r="R92" s="105" t="s">
        <v>1211</v>
      </c>
      <c r="S92" s="105" t="s">
        <v>1218</v>
      </c>
      <c r="T92" s="171"/>
      <c r="U92" s="167">
        <v>188</v>
      </c>
      <c r="V92" s="167">
        <v>25</v>
      </c>
      <c r="W92" s="167" t="s">
        <v>1219</v>
      </c>
      <c r="X92" s="168"/>
      <c r="Y92" s="105" t="s">
        <v>179</v>
      </c>
      <c r="Z92" s="169">
        <v>1</v>
      </c>
      <c r="AA92" s="170" t="s">
        <v>711</v>
      </c>
    </row>
    <row r="93" spans="1:27" ht="34.5" customHeight="1" x14ac:dyDescent="0.2">
      <c r="A93" s="245" t="s">
        <v>118</v>
      </c>
      <c r="B93" s="105" t="s">
        <v>29</v>
      </c>
      <c r="C93" s="105" t="s">
        <v>87</v>
      </c>
      <c r="D93" s="105" t="s">
        <v>1217</v>
      </c>
      <c r="E93" s="105"/>
      <c r="F93" s="86">
        <v>2033010</v>
      </c>
      <c r="G93" s="163" t="s">
        <v>1221</v>
      </c>
      <c r="H93" s="175">
        <v>1999</v>
      </c>
      <c r="I93" s="164">
        <v>1999</v>
      </c>
      <c r="J93" s="165">
        <v>0</v>
      </c>
      <c r="K93" s="105" t="s">
        <v>1209</v>
      </c>
      <c r="L93" s="166">
        <v>12</v>
      </c>
      <c r="M93" s="166">
        <v>512</v>
      </c>
      <c r="N93" s="162" t="s">
        <v>938</v>
      </c>
      <c r="O93" s="105" t="s">
        <v>87</v>
      </c>
      <c r="P93" s="105" t="s">
        <v>1210</v>
      </c>
      <c r="Q93" s="167">
        <v>6.9</v>
      </c>
      <c r="R93" s="105" t="s">
        <v>1211</v>
      </c>
      <c r="S93" s="105" t="s">
        <v>1218</v>
      </c>
      <c r="T93" s="171"/>
      <c r="U93" s="167">
        <v>188</v>
      </c>
      <c r="V93" s="167">
        <v>25</v>
      </c>
      <c r="W93" s="167" t="s">
        <v>1219</v>
      </c>
      <c r="X93" s="168"/>
      <c r="Y93" s="105" t="s">
        <v>179</v>
      </c>
      <c r="Z93" s="169">
        <v>1</v>
      </c>
      <c r="AA93" s="170" t="s">
        <v>711</v>
      </c>
    </row>
    <row r="94" spans="1:27" ht="34.5" customHeight="1" x14ac:dyDescent="0.2">
      <c r="A94" s="245" t="s">
        <v>118</v>
      </c>
      <c r="B94" s="105" t="s">
        <v>29</v>
      </c>
      <c r="C94" s="105" t="s">
        <v>87</v>
      </c>
      <c r="D94" s="105" t="s">
        <v>1222</v>
      </c>
      <c r="E94" s="105"/>
      <c r="F94" s="86">
        <v>2111423</v>
      </c>
      <c r="G94" s="163" t="s">
        <v>204</v>
      </c>
      <c r="H94" s="175">
        <v>968.00000000000011</v>
      </c>
      <c r="I94" s="164">
        <v>968.00000000000011</v>
      </c>
      <c r="J94" s="165">
        <v>0</v>
      </c>
      <c r="K94" s="105"/>
      <c r="L94" s="166"/>
      <c r="M94" s="166">
        <v>128</v>
      </c>
      <c r="N94" s="162"/>
      <c r="O94" s="105"/>
      <c r="P94" s="105"/>
      <c r="Q94" s="167"/>
      <c r="R94" s="105"/>
      <c r="S94" s="105"/>
      <c r="T94" s="171"/>
      <c r="U94" s="167"/>
      <c r="V94" s="167"/>
      <c r="W94" s="167"/>
      <c r="X94" s="168"/>
      <c r="Y94" s="105"/>
      <c r="Z94" s="169"/>
      <c r="AA94" s="170" t="s">
        <v>711</v>
      </c>
    </row>
    <row r="95" spans="1:27" ht="34.5" customHeight="1" x14ac:dyDescent="0.2">
      <c r="A95" s="245" t="s">
        <v>118</v>
      </c>
      <c r="B95" s="105" t="s">
        <v>29</v>
      </c>
      <c r="C95" s="105" t="s">
        <v>25</v>
      </c>
      <c r="D95" s="105" t="s">
        <v>1223</v>
      </c>
      <c r="E95" s="105"/>
      <c r="F95" s="86">
        <v>2052692</v>
      </c>
      <c r="G95" s="163" t="s">
        <v>1224</v>
      </c>
      <c r="H95" s="175">
        <v>1349</v>
      </c>
      <c r="I95" s="164">
        <v>1349</v>
      </c>
      <c r="J95" s="165">
        <v>0</v>
      </c>
      <c r="K95" s="105" t="s">
        <v>1225</v>
      </c>
      <c r="L95" s="166">
        <v>12</v>
      </c>
      <c r="M95" s="166">
        <v>128</v>
      </c>
      <c r="N95" s="162" t="s">
        <v>1226</v>
      </c>
      <c r="O95" s="105"/>
      <c r="P95" s="105" t="s">
        <v>1227</v>
      </c>
      <c r="Q95" s="167">
        <v>6.3</v>
      </c>
      <c r="R95" s="105" t="s">
        <v>857</v>
      </c>
      <c r="S95" s="105" t="s">
        <v>1228</v>
      </c>
      <c r="T95" s="171"/>
      <c r="U95" s="167">
        <v>204</v>
      </c>
      <c r="V95" s="167">
        <v>15</v>
      </c>
      <c r="W95" s="167" t="s">
        <v>1229</v>
      </c>
      <c r="X95" s="168"/>
      <c r="Y95" s="105" t="s">
        <v>710</v>
      </c>
      <c r="Z95" s="169">
        <v>2</v>
      </c>
      <c r="AA95" s="170" t="s">
        <v>711</v>
      </c>
    </row>
    <row r="96" spans="1:27" ht="34.5" customHeight="1" x14ac:dyDescent="0.2">
      <c r="A96" s="245" t="s">
        <v>118</v>
      </c>
      <c r="B96" s="105" t="s">
        <v>29</v>
      </c>
      <c r="C96" s="105" t="s">
        <v>25</v>
      </c>
      <c r="D96" s="105" t="s">
        <v>1223</v>
      </c>
      <c r="E96" s="105"/>
      <c r="F96" s="86">
        <v>2052693</v>
      </c>
      <c r="G96" s="163" t="s">
        <v>1230</v>
      </c>
      <c r="H96" s="175">
        <v>1349</v>
      </c>
      <c r="I96" s="164">
        <v>1349</v>
      </c>
      <c r="J96" s="165">
        <v>0</v>
      </c>
      <c r="K96" s="105" t="s">
        <v>1225</v>
      </c>
      <c r="L96" s="166">
        <v>12</v>
      </c>
      <c r="M96" s="166">
        <v>128</v>
      </c>
      <c r="N96" s="162" t="s">
        <v>1226</v>
      </c>
      <c r="O96" s="105"/>
      <c r="P96" s="105" t="s">
        <v>1227</v>
      </c>
      <c r="Q96" s="167">
        <v>6.3</v>
      </c>
      <c r="R96" s="105" t="s">
        <v>857</v>
      </c>
      <c r="S96" s="105" t="s">
        <v>1228</v>
      </c>
      <c r="T96" s="171"/>
      <c r="U96" s="167">
        <v>204</v>
      </c>
      <c r="V96" s="167">
        <v>15</v>
      </c>
      <c r="W96" s="167" t="s">
        <v>1229</v>
      </c>
      <c r="X96" s="168"/>
      <c r="Y96" s="105" t="s">
        <v>710</v>
      </c>
      <c r="Z96" s="169">
        <v>2</v>
      </c>
      <c r="AA96" s="170" t="s">
        <v>711</v>
      </c>
    </row>
    <row r="97" spans="1:27" ht="34.5" customHeight="1" x14ac:dyDescent="0.2">
      <c r="A97" s="245" t="s">
        <v>118</v>
      </c>
      <c r="B97" s="105" t="s">
        <v>29</v>
      </c>
      <c r="C97" s="105" t="s">
        <v>25</v>
      </c>
      <c r="D97" s="105" t="s">
        <v>1223</v>
      </c>
      <c r="E97" s="105"/>
      <c r="F97" s="86">
        <v>2052694</v>
      </c>
      <c r="G97" s="163" t="s">
        <v>517</v>
      </c>
      <c r="H97" s="175">
        <v>1349</v>
      </c>
      <c r="I97" s="164">
        <v>1349</v>
      </c>
      <c r="J97" s="165">
        <v>0</v>
      </c>
      <c r="K97" s="105" t="s">
        <v>1225</v>
      </c>
      <c r="L97" s="166">
        <v>12</v>
      </c>
      <c r="M97" s="166">
        <v>128</v>
      </c>
      <c r="N97" s="162" t="s">
        <v>1226</v>
      </c>
      <c r="O97" s="105"/>
      <c r="P97" s="105" t="s">
        <v>1227</v>
      </c>
      <c r="Q97" s="167">
        <v>6.3</v>
      </c>
      <c r="R97" s="105" t="s">
        <v>857</v>
      </c>
      <c r="S97" s="105" t="s">
        <v>1228</v>
      </c>
      <c r="T97" s="171"/>
      <c r="U97" s="167">
        <v>204</v>
      </c>
      <c r="V97" s="167">
        <v>15</v>
      </c>
      <c r="W97" s="167" t="s">
        <v>1229</v>
      </c>
      <c r="X97" s="168"/>
      <c r="Y97" s="105" t="s">
        <v>710</v>
      </c>
      <c r="Z97" s="169">
        <v>2</v>
      </c>
      <c r="AA97" s="170" t="s">
        <v>711</v>
      </c>
    </row>
    <row r="98" spans="1:27" ht="34.5" customHeight="1" x14ac:dyDescent="0.2">
      <c r="A98" s="245" t="s">
        <v>118</v>
      </c>
      <c r="B98" s="105" t="s">
        <v>29</v>
      </c>
      <c r="C98" s="105" t="s">
        <v>25</v>
      </c>
      <c r="D98" s="105" t="s">
        <v>1223</v>
      </c>
      <c r="E98" s="105"/>
      <c r="F98" s="86">
        <v>2052695</v>
      </c>
      <c r="G98" s="163" t="s">
        <v>1231</v>
      </c>
      <c r="H98" s="175">
        <v>1349</v>
      </c>
      <c r="I98" s="164">
        <v>1349</v>
      </c>
      <c r="J98" s="165">
        <v>0</v>
      </c>
      <c r="K98" s="105" t="s">
        <v>1225</v>
      </c>
      <c r="L98" s="166">
        <v>12</v>
      </c>
      <c r="M98" s="166">
        <v>128</v>
      </c>
      <c r="N98" s="162" t="s">
        <v>1226</v>
      </c>
      <c r="O98" s="105"/>
      <c r="P98" s="105" t="s">
        <v>1227</v>
      </c>
      <c r="Q98" s="167">
        <v>6.3</v>
      </c>
      <c r="R98" s="105" t="s">
        <v>857</v>
      </c>
      <c r="S98" s="105" t="s">
        <v>1228</v>
      </c>
      <c r="T98" s="171"/>
      <c r="U98" s="167">
        <v>204</v>
      </c>
      <c r="V98" s="167">
        <v>15</v>
      </c>
      <c r="W98" s="167" t="s">
        <v>1229</v>
      </c>
      <c r="X98" s="168"/>
      <c r="Y98" s="105" t="s">
        <v>710</v>
      </c>
      <c r="Z98" s="169">
        <v>2</v>
      </c>
      <c r="AA98" s="170" t="s">
        <v>711</v>
      </c>
    </row>
    <row r="99" spans="1:27" ht="34.5" customHeight="1" x14ac:dyDescent="0.2">
      <c r="A99" s="245" t="s">
        <v>118</v>
      </c>
      <c r="B99" s="105" t="s">
        <v>29</v>
      </c>
      <c r="C99" s="105" t="s">
        <v>25</v>
      </c>
      <c r="D99" s="105" t="s">
        <v>1223</v>
      </c>
      <c r="E99" s="105"/>
      <c r="F99" s="86">
        <v>2052696</v>
      </c>
      <c r="G99" s="163" t="s">
        <v>518</v>
      </c>
      <c r="H99" s="175">
        <v>1499</v>
      </c>
      <c r="I99" s="164">
        <v>1499</v>
      </c>
      <c r="J99" s="165">
        <v>0</v>
      </c>
      <c r="K99" s="105" t="s">
        <v>1225</v>
      </c>
      <c r="L99" s="166">
        <v>12</v>
      </c>
      <c r="M99" s="166">
        <v>256</v>
      </c>
      <c r="N99" s="162" t="s">
        <v>1226</v>
      </c>
      <c r="O99" s="105"/>
      <c r="P99" s="105" t="s">
        <v>1227</v>
      </c>
      <c r="Q99" s="167">
        <v>6.3</v>
      </c>
      <c r="R99" s="105" t="s">
        <v>857</v>
      </c>
      <c r="S99" s="105" t="s">
        <v>1228</v>
      </c>
      <c r="T99" s="171"/>
      <c r="U99" s="167">
        <v>204</v>
      </c>
      <c r="V99" s="167">
        <v>15</v>
      </c>
      <c r="W99" s="167" t="s">
        <v>1229</v>
      </c>
      <c r="X99" s="168"/>
      <c r="Y99" s="105" t="s">
        <v>710</v>
      </c>
      <c r="Z99" s="169">
        <v>2</v>
      </c>
      <c r="AA99" s="170" t="s">
        <v>711</v>
      </c>
    </row>
    <row r="100" spans="1:27" ht="34.5" customHeight="1" x14ac:dyDescent="0.2">
      <c r="A100" s="245" t="s">
        <v>118</v>
      </c>
      <c r="B100" s="105" t="s">
        <v>29</v>
      </c>
      <c r="C100" s="105" t="s">
        <v>25</v>
      </c>
      <c r="D100" s="105" t="s">
        <v>1223</v>
      </c>
      <c r="E100" s="105"/>
      <c r="F100" s="86">
        <v>2052697</v>
      </c>
      <c r="G100" s="163" t="s">
        <v>1232</v>
      </c>
      <c r="H100" s="175">
        <v>1499</v>
      </c>
      <c r="I100" s="164">
        <v>1499</v>
      </c>
      <c r="J100" s="165">
        <v>0</v>
      </c>
      <c r="K100" s="105" t="s">
        <v>1225</v>
      </c>
      <c r="L100" s="166">
        <v>12</v>
      </c>
      <c r="M100" s="166">
        <v>256</v>
      </c>
      <c r="N100" s="162" t="s">
        <v>1226</v>
      </c>
      <c r="O100" s="105"/>
      <c r="P100" s="105" t="s">
        <v>1227</v>
      </c>
      <c r="Q100" s="167">
        <v>6.3</v>
      </c>
      <c r="R100" s="105" t="s">
        <v>857</v>
      </c>
      <c r="S100" s="105" t="s">
        <v>1228</v>
      </c>
      <c r="T100" s="171"/>
      <c r="U100" s="167">
        <v>204</v>
      </c>
      <c r="V100" s="167">
        <v>15</v>
      </c>
      <c r="W100" s="167" t="s">
        <v>1229</v>
      </c>
      <c r="X100" s="168"/>
      <c r="Y100" s="105" t="s">
        <v>710</v>
      </c>
      <c r="Z100" s="169">
        <v>2</v>
      </c>
      <c r="AA100" s="170" t="s">
        <v>711</v>
      </c>
    </row>
    <row r="101" spans="1:27" ht="34.5" customHeight="1" x14ac:dyDescent="0.2">
      <c r="A101" s="245" t="s">
        <v>118</v>
      </c>
      <c r="B101" s="105" t="s">
        <v>29</v>
      </c>
      <c r="C101" s="105" t="s">
        <v>25</v>
      </c>
      <c r="D101" s="105" t="s">
        <v>1233</v>
      </c>
      <c r="E101" s="105"/>
      <c r="F101" s="86">
        <v>2052698</v>
      </c>
      <c r="G101" s="163" t="s">
        <v>1144</v>
      </c>
      <c r="H101" s="175">
        <v>1699</v>
      </c>
      <c r="I101" s="164">
        <v>1699</v>
      </c>
      <c r="J101" s="165">
        <v>0</v>
      </c>
      <c r="K101" s="105" t="s">
        <v>1225</v>
      </c>
      <c r="L101" s="166">
        <v>16</v>
      </c>
      <c r="M101" s="166">
        <v>128</v>
      </c>
      <c r="N101" s="162" t="s">
        <v>1234</v>
      </c>
      <c r="O101" s="105"/>
      <c r="P101" s="105" t="s">
        <v>1227</v>
      </c>
      <c r="Q101" s="167">
        <v>6.3</v>
      </c>
      <c r="R101" s="105" t="s">
        <v>857</v>
      </c>
      <c r="S101" s="105" t="s">
        <v>1228</v>
      </c>
      <c r="T101" s="171"/>
      <c r="U101" s="167">
        <v>204</v>
      </c>
      <c r="V101" s="167">
        <v>15</v>
      </c>
      <c r="W101" s="167" t="s">
        <v>1229</v>
      </c>
      <c r="X101" s="168"/>
      <c r="Y101" s="105" t="s">
        <v>710</v>
      </c>
      <c r="Z101" s="169">
        <v>2</v>
      </c>
      <c r="AA101" s="170" t="s">
        <v>711</v>
      </c>
    </row>
    <row r="102" spans="1:27" ht="34.5" customHeight="1" x14ac:dyDescent="0.2">
      <c r="A102" s="245" t="s">
        <v>118</v>
      </c>
      <c r="B102" s="105" t="s">
        <v>29</v>
      </c>
      <c r="C102" s="105" t="s">
        <v>25</v>
      </c>
      <c r="D102" s="105" t="s">
        <v>1233</v>
      </c>
      <c r="E102" s="105"/>
      <c r="F102" s="86">
        <v>2052699</v>
      </c>
      <c r="G102" s="163" t="s">
        <v>517</v>
      </c>
      <c r="H102" s="175">
        <v>1699</v>
      </c>
      <c r="I102" s="164">
        <v>1699</v>
      </c>
      <c r="J102" s="165">
        <v>0</v>
      </c>
      <c r="K102" s="105" t="s">
        <v>1225</v>
      </c>
      <c r="L102" s="166">
        <v>16</v>
      </c>
      <c r="M102" s="166">
        <v>128</v>
      </c>
      <c r="N102" s="162" t="s">
        <v>1234</v>
      </c>
      <c r="O102" s="105"/>
      <c r="P102" s="105" t="s">
        <v>1227</v>
      </c>
      <c r="Q102" s="167">
        <v>6.3</v>
      </c>
      <c r="R102" s="105" t="s">
        <v>857</v>
      </c>
      <c r="S102" s="105" t="s">
        <v>1228</v>
      </c>
      <c r="T102" s="171"/>
      <c r="U102" s="167">
        <v>204</v>
      </c>
      <c r="V102" s="167">
        <v>15</v>
      </c>
      <c r="W102" s="167" t="s">
        <v>1229</v>
      </c>
      <c r="X102" s="168"/>
      <c r="Y102" s="105" t="s">
        <v>710</v>
      </c>
      <c r="Z102" s="169">
        <v>2</v>
      </c>
      <c r="AA102" s="170" t="s">
        <v>711</v>
      </c>
    </row>
    <row r="103" spans="1:27" ht="34.5" customHeight="1" x14ac:dyDescent="0.2">
      <c r="A103" s="245" t="s">
        <v>118</v>
      </c>
      <c r="B103" s="105" t="s">
        <v>29</v>
      </c>
      <c r="C103" s="105" t="s">
        <v>25</v>
      </c>
      <c r="D103" s="105" t="s">
        <v>1233</v>
      </c>
      <c r="E103" s="105"/>
      <c r="F103" s="86">
        <v>2052700</v>
      </c>
      <c r="G103" s="163" t="s">
        <v>1235</v>
      </c>
      <c r="H103" s="175">
        <v>1699</v>
      </c>
      <c r="I103" s="164">
        <v>1699</v>
      </c>
      <c r="J103" s="165">
        <v>0</v>
      </c>
      <c r="K103" s="105" t="s">
        <v>1225</v>
      </c>
      <c r="L103" s="166">
        <v>16</v>
      </c>
      <c r="M103" s="166">
        <v>128</v>
      </c>
      <c r="N103" s="162" t="s">
        <v>1234</v>
      </c>
      <c r="O103" s="105"/>
      <c r="P103" s="105" t="s">
        <v>1227</v>
      </c>
      <c r="Q103" s="167">
        <v>6.3</v>
      </c>
      <c r="R103" s="105" t="s">
        <v>857</v>
      </c>
      <c r="S103" s="105" t="s">
        <v>1228</v>
      </c>
      <c r="T103" s="171"/>
      <c r="U103" s="167">
        <v>204</v>
      </c>
      <c r="V103" s="167">
        <v>15</v>
      </c>
      <c r="W103" s="167" t="s">
        <v>1229</v>
      </c>
      <c r="X103" s="168"/>
      <c r="Y103" s="105" t="s">
        <v>710</v>
      </c>
      <c r="Z103" s="169">
        <v>2</v>
      </c>
      <c r="AA103" s="170" t="s">
        <v>711</v>
      </c>
    </row>
    <row r="104" spans="1:27" ht="34.5" customHeight="1" x14ac:dyDescent="0.2">
      <c r="A104" s="245" t="s">
        <v>118</v>
      </c>
      <c r="B104" s="105" t="s">
        <v>29</v>
      </c>
      <c r="C104" s="105" t="s">
        <v>25</v>
      </c>
      <c r="D104" s="105" t="s">
        <v>1233</v>
      </c>
      <c r="E104" s="105"/>
      <c r="F104" s="86">
        <v>2052701</v>
      </c>
      <c r="G104" s="163" t="s">
        <v>1236</v>
      </c>
      <c r="H104" s="175">
        <v>1849</v>
      </c>
      <c r="I104" s="164">
        <v>1849</v>
      </c>
      <c r="J104" s="165">
        <v>0</v>
      </c>
      <c r="K104" s="105" t="s">
        <v>1225</v>
      </c>
      <c r="L104" s="166">
        <v>16</v>
      </c>
      <c r="M104" s="166">
        <v>256</v>
      </c>
      <c r="N104" s="162" t="s">
        <v>1234</v>
      </c>
      <c r="O104" s="105"/>
      <c r="P104" s="105" t="s">
        <v>1227</v>
      </c>
      <c r="Q104" s="167">
        <v>6.3</v>
      </c>
      <c r="R104" s="105" t="s">
        <v>857</v>
      </c>
      <c r="S104" s="105" t="s">
        <v>1228</v>
      </c>
      <c r="T104" s="171"/>
      <c r="U104" s="167">
        <v>204</v>
      </c>
      <c r="V104" s="167">
        <v>15</v>
      </c>
      <c r="W104" s="167" t="s">
        <v>1229</v>
      </c>
      <c r="X104" s="168"/>
      <c r="Y104" s="105" t="s">
        <v>710</v>
      </c>
      <c r="Z104" s="169">
        <v>2</v>
      </c>
      <c r="AA104" s="170" t="s">
        <v>711</v>
      </c>
    </row>
    <row r="105" spans="1:27" ht="34.5" customHeight="1" x14ac:dyDescent="0.2">
      <c r="A105" s="245" t="s">
        <v>118</v>
      </c>
      <c r="B105" s="105" t="s">
        <v>29</v>
      </c>
      <c r="C105" s="105" t="s">
        <v>25</v>
      </c>
      <c r="D105" s="105" t="s">
        <v>1233</v>
      </c>
      <c r="E105" s="105"/>
      <c r="F105" s="86">
        <v>2052702</v>
      </c>
      <c r="G105" s="163" t="s">
        <v>518</v>
      </c>
      <c r="H105" s="175">
        <v>1849</v>
      </c>
      <c r="I105" s="164">
        <v>1849</v>
      </c>
      <c r="J105" s="165">
        <v>0</v>
      </c>
      <c r="K105" s="105" t="s">
        <v>1225</v>
      </c>
      <c r="L105" s="166">
        <v>16</v>
      </c>
      <c r="M105" s="166">
        <v>256</v>
      </c>
      <c r="N105" s="162" t="s">
        <v>1234</v>
      </c>
      <c r="O105" s="105"/>
      <c r="P105" s="105" t="s">
        <v>1227</v>
      </c>
      <c r="Q105" s="167">
        <v>6.3</v>
      </c>
      <c r="R105" s="105" t="s">
        <v>857</v>
      </c>
      <c r="S105" s="105" t="s">
        <v>1228</v>
      </c>
      <c r="T105" s="171"/>
      <c r="U105" s="167">
        <v>204</v>
      </c>
      <c r="V105" s="167">
        <v>15</v>
      </c>
      <c r="W105" s="167" t="s">
        <v>1229</v>
      </c>
      <c r="X105" s="168"/>
      <c r="Y105" s="105" t="s">
        <v>710</v>
      </c>
      <c r="Z105" s="169">
        <v>2</v>
      </c>
      <c r="AA105" s="170" t="s">
        <v>711</v>
      </c>
    </row>
    <row r="106" spans="1:27" ht="34.5" customHeight="1" x14ac:dyDescent="0.2">
      <c r="A106" s="245" t="s">
        <v>118</v>
      </c>
      <c r="B106" s="105" t="s">
        <v>29</v>
      </c>
      <c r="C106" s="105" t="s">
        <v>25</v>
      </c>
      <c r="D106" s="105" t="s">
        <v>1233</v>
      </c>
      <c r="E106" s="105"/>
      <c r="F106" s="86">
        <v>2052703</v>
      </c>
      <c r="G106" s="163" t="s">
        <v>1237</v>
      </c>
      <c r="H106" s="175">
        <v>1849</v>
      </c>
      <c r="I106" s="164">
        <v>1849</v>
      </c>
      <c r="J106" s="165">
        <v>0</v>
      </c>
      <c r="K106" s="105" t="s">
        <v>1225</v>
      </c>
      <c r="L106" s="166">
        <v>16</v>
      </c>
      <c r="M106" s="166">
        <v>256</v>
      </c>
      <c r="N106" s="162" t="s">
        <v>1234</v>
      </c>
      <c r="O106" s="105"/>
      <c r="P106" s="105" t="s">
        <v>1227</v>
      </c>
      <c r="Q106" s="167">
        <v>6.3</v>
      </c>
      <c r="R106" s="105" t="s">
        <v>857</v>
      </c>
      <c r="S106" s="105" t="s">
        <v>1228</v>
      </c>
      <c r="T106" s="171"/>
      <c r="U106" s="167">
        <v>204</v>
      </c>
      <c r="V106" s="167">
        <v>15</v>
      </c>
      <c r="W106" s="167" t="s">
        <v>1229</v>
      </c>
      <c r="X106" s="168"/>
      <c r="Y106" s="105" t="s">
        <v>710</v>
      </c>
      <c r="Z106" s="169">
        <v>2</v>
      </c>
      <c r="AA106" s="170" t="s">
        <v>711</v>
      </c>
    </row>
    <row r="107" spans="1:27" ht="34.5" customHeight="1" x14ac:dyDescent="0.2">
      <c r="A107" s="245" t="s">
        <v>118</v>
      </c>
      <c r="B107" s="105" t="s">
        <v>29</v>
      </c>
      <c r="C107" s="105" t="s">
        <v>25</v>
      </c>
      <c r="D107" s="105" t="s">
        <v>1233</v>
      </c>
      <c r="E107" s="105"/>
      <c r="F107" s="86">
        <v>2052704</v>
      </c>
      <c r="G107" s="163" t="s">
        <v>1238</v>
      </c>
      <c r="H107" s="175">
        <v>1849</v>
      </c>
      <c r="I107" s="164">
        <v>1849</v>
      </c>
      <c r="J107" s="165">
        <v>0</v>
      </c>
      <c r="K107" s="105" t="s">
        <v>1225</v>
      </c>
      <c r="L107" s="166">
        <v>16</v>
      </c>
      <c r="M107" s="166">
        <v>256</v>
      </c>
      <c r="N107" s="162" t="s">
        <v>1234</v>
      </c>
      <c r="O107" s="105"/>
      <c r="P107" s="105" t="s">
        <v>1227</v>
      </c>
      <c r="Q107" s="167">
        <v>6.3</v>
      </c>
      <c r="R107" s="105" t="s">
        <v>857</v>
      </c>
      <c r="S107" s="105" t="s">
        <v>1228</v>
      </c>
      <c r="T107" s="171"/>
      <c r="U107" s="167">
        <v>204</v>
      </c>
      <c r="V107" s="167">
        <v>15</v>
      </c>
      <c r="W107" s="167" t="s">
        <v>1229</v>
      </c>
      <c r="X107" s="168"/>
      <c r="Y107" s="105" t="s">
        <v>710</v>
      </c>
      <c r="Z107" s="169">
        <v>2</v>
      </c>
      <c r="AA107" s="170" t="s">
        <v>711</v>
      </c>
    </row>
    <row r="108" spans="1:27" ht="34.5" customHeight="1" x14ac:dyDescent="0.2">
      <c r="A108" s="245" t="s">
        <v>118</v>
      </c>
      <c r="B108" s="105" t="s">
        <v>29</v>
      </c>
      <c r="C108" s="105" t="s">
        <v>25</v>
      </c>
      <c r="D108" s="105" t="s">
        <v>1233</v>
      </c>
      <c r="E108" s="105"/>
      <c r="F108" s="86">
        <v>2052705</v>
      </c>
      <c r="G108" s="163" t="s">
        <v>1239</v>
      </c>
      <c r="H108" s="175">
        <v>2049</v>
      </c>
      <c r="I108" s="164">
        <v>2049</v>
      </c>
      <c r="J108" s="165">
        <v>0</v>
      </c>
      <c r="K108" s="105" t="s">
        <v>1225</v>
      </c>
      <c r="L108" s="166">
        <v>16</v>
      </c>
      <c r="M108" s="166">
        <v>512</v>
      </c>
      <c r="N108" s="105" t="s">
        <v>1234</v>
      </c>
      <c r="O108" s="105"/>
      <c r="P108" s="105" t="s">
        <v>1227</v>
      </c>
      <c r="Q108" s="167">
        <v>6.3</v>
      </c>
      <c r="R108" s="105" t="s">
        <v>857</v>
      </c>
      <c r="S108" s="105" t="s">
        <v>1228</v>
      </c>
      <c r="T108" s="171"/>
      <c r="U108" s="167">
        <v>204</v>
      </c>
      <c r="V108" s="167">
        <v>15</v>
      </c>
      <c r="W108" s="167" t="s">
        <v>1229</v>
      </c>
      <c r="X108" s="168"/>
      <c r="Y108" s="105" t="s">
        <v>710</v>
      </c>
      <c r="Z108" s="169">
        <v>2</v>
      </c>
      <c r="AA108" s="170" t="s">
        <v>711</v>
      </c>
    </row>
    <row r="109" spans="1:27" ht="34.5" customHeight="1" x14ac:dyDescent="0.2">
      <c r="A109" s="245" t="s">
        <v>118</v>
      </c>
      <c r="B109" s="105" t="s">
        <v>29</v>
      </c>
      <c r="C109" s="173" t="s">
        <v>25</v>
      </c>
      <c r="D109" s="172" t="s">
        <v>1233</v>
      </c>
      <c r="E109" s="105"/>
      <c r="F109" s="86">
        <v>2052706</v>
      </c>
      <c r="G109" s="172" t="s">
        <v>1240</v>
      </c>
      <c r="H109" s="175">
        <v>2049</v>
      </c>
      <c r="I109" s="164">
        <v>2049</v>
      </c>
      <c r="J109" s="165">
        <v>0</v>
      </c>
      <c r="K109" s="172" t="s">
        <v>1225</v>
      </c>
      <c r="L109" s="166">
        <v>16</v>
      </c>
      <c r="M109" s="166">
        <v>512</v>
      </c>
      <c r="N109" s="105" t="s">
        <v>1234</v>
      </c>
      <c r="O109" s="105"/>
      <c r="P109" s="105" t="s">
        <v>1227</v>
      </c>
      <c r="Q109" s="167">
        <v>6.3</v>
      </c>
      <c r="R109" s="105" t="s">
        <v>857</v>
      </c>
      <c r="S109" s="105" t="s">
        <v>1228</v>
      </c>
      <c r="T109" s="171"/>
      <c r="U109" s="167">
        <v>204</v>
      </c>
      <c r="V109" s="167">
        <v>15</v>
      </c>
      <c r="W109" s="167" t="s">
        <v>1229</v>
      </c>
      <c r="X109" s="168"/>
      <c r="Y109" s="173" t="s">
        <v>710</v>
      </c>
      <c r="Z109" s="169">
        <v>2</v>
      </c>
      <c r="AA109" s="170" t="s">
        <v>711</v>
      </c>
    </row>
    <row r="110" spans="1:27" ht="34.5" customHeight="1" x14ac:dyDescent="0.2">
      <c r="A110" s="245" t="s">
        <v>118</v>
      </c>
      <c r="B110" s="105" t="s">
        <v>29</v>
      </c>
      <c r="C110" s="173" t="s">
        <v>25</v>
      </c>
      <c r="D110" s="172" t="s">
        <v>1233</v>
      </c>
      <c r="E110" s="105"/>
      <c r="F110" s="86">
        <v>2052707</v>
      </c>
      <c r="G110" s="172" t="s">
        <v>1241</v>
      </c>
      <c r="H110" s="175">
        <v>2399</v>
      </c>
      <c r="I110" s="164">
        <v>2399</v>
      </c>
      <c r="J110" s="165">
        <v>0</v>
      </c>
      <c r="K110" s="172" t="s">
        <v>1225</v>
      </c>
      <c r="L110" s="166">
        <v>16</v>
      </c>
      <c r="M110" s="166" t="s">
        <v>852</v>
      </c>
      <c r="N110" s="105" t="s">
        <v>1234</v>
      </c>
      <c r="O110" s="105"/>
      <c r="P110" s="105" t="s">
        <v>1227</v>
      </c>
      <c r="Q110" s="167">
        <v>6.3</v>
      </c>
      <c r="R110" s="105" t="s">
        <v>857</v>
      </c>
      <c r="S110" s="105" t="s">
        <v>1228</v>
      </c>
      <c r="T110" s="171"/>
      <c r="U110" s="167">
        <v>204</v>
      </c>
      <c r="V110" s="167">
        <v>15</v>
      </c>
      <c r="W110" s="167" t="s">
        <v>1229</v>
      </c>
      <c r="X110" s="168"/>
      <c r="Y110" s="173" t="s">
        <v>710</v>
      </c>
      <c r="Z110" s="169">
        <v>2</v>
      </c>
      <c r="AA110" s="170" t="s">
        <v>711</v>
      </c>
    </row>
    <row r="111" spans="1:27" ht="34.5" customHeight="1" x14ac:dyDescent="0.2">
      <c r="A111" s="245" t="s">
        <v>118</v>
      </c>
      <c r="B111" s="105" t="s">
        <v>29</v>
      </c>
      <c r="C111" s="173" t="s">
        <v>25</v>
      </c>
      <c r="D111" s="172" t="s">
        <v>1242</v>
      </c>
      <c r="E111" s="105"/>
      <c r="F111" s="86">
        <v>2052708</v>
      </c>
      <c r="G111" s="172" t="s">
        <v>1236</v>
      </c>
      <c r="H111" s="175">
        <v>1999</v>
      </c>
      <c r="I111" s="164">
        <v>1999</v>
      </c>
      <c r="J111" s="165">
        <v>0</v>
      </c>
      <c r="K111" s="172" t="s">
        <v>1225</v>
      </c>
      <c r="L111" s="166">
        <v>16</v>
      </c>
      <c r="M111" s="166">
        <v>256</v>
      </c>
      <c r="N111" s="105" t="s">
        <v>1243</v>
      </c>
      <c r="O111" s="105"/>
      <c r="P111" s="105" t="s">
        <v>1227</v>
      </c>
      <c r="Q111" s="167">
        <v>6.8</v>
      </c>
      <c r="R111" s="105" t="s">
        <v>857</v>
      </c>
      <c r="S111" s="105" t="s">
        <v>1244</v>
      </c>
      <c r="T111" s="171"/>
      <c r="U111" s="167">
        <v>232</v>
      </c>
      <c r="V111" s="167">
        <v>20</v>
      </c>
      <c r="W111" s="167" t="s">
        <v>1245</v>
      </c>
      <c r="X111" s="168"/>
      <c r="Y111" s="173" t="s">
        <v>710</v>
      </c>
      <c r="Z111" s="169">
        <v>2</v>
      </c>
      <c r="AA111" s="170" t="s">
        <v>711</v>
      </c>
    </row>
    <row r="112" spans="1:27" ht="34.5" customHeight="1" x14ac:dyDescent="0.2">
      <c r="A112" s="245" t="s">
        <v>118</v>
      </c>
      <c r="B112" s="105" t="s">
        <v>29</v>
      </c>
      <c r="C112" s="173" t="s">
        <v>25</v>
      </c>
      <c r="D112" s="172" t="s">
        <v>1242</v>
      </c>
      <c r="E112" s="105"/>
      <c r="F112" s="86">
        <v>2052709</v>
      </c>
      <c r="G112" s="172" t="s">
        <v>518</v>
      </c>
      <c r="H112" s="175">
        <v>1999</v>
      </c>
      <c r="I112" s="164">
        <v>1999</v>
      </c>
      <c r="J112" s="165">
        <v>0</v>
      </c>
      <c r="K112" s="172" t="s">
        <v>1225</v>
      </c>
      <c r="L112" s="166">
        <v>16</v>
      </c>
      <c r="M112" s="166">
        <v>256</v>
      </c>
      <c r="N112" s="105" t="s">
        <v>1243</v>
      </c>
      <c r="O112" s="105"/>
      <c r="P112" s="105" t="s">
        <v>1227</v>
      </c>
      <c r="Q112" s="167">
        <v>6.8</v>
      </c>
      <c r="R112" s="105" t="s">
        <v>857</v>
      </c>
      <c r="S112" s="105" t="s">
        <v>1244</v>
      </c>
      <c r="T112" s="171"/>
      <c r="U112" s="167">
        <v>232</v>
      </c>
      <c r="V112" s="167">
        <v>20</v>
      </c>
      <c r="W112" s="167" t="s">
        <v>1245</v>
      </c>
      <c r="X112" s="168"/>
      <c r="Y112" s="173" t="s">
        <v>710</v>
      </c>
      <c r="Z112" s="169">
        <v>2</v>
      </c>
      <c r="AA112" s="170" t="s">
        <v>711</v>
      </c>
    </row>
    <row r="113" spans="1:27" ht="34.5" customHeight="1" x14ac:dyDescent="0.2">
      <c r="A113" s="245" t="s">
        <v>118</v>
      </c>
      <c r="B113" s="105" t="s">
        <v>29</v>
      </c>
      <c r="C113" s="173" t="s">
        <v>25</v>
      </c>
      <c r="D113" s="172" t="s">
        <v>1242</v>
      </c>
      <c r="E113" s="105"/>
      <c r="F113" s="86">
        <v>2052710</v>
      </c>
      <c r="G113" s="172" t="s">
        <v>1237</v>
      </c>
      <c r="H113" s="175">
        <v>1999</v>
      </c>
      <c r="I113" s="164">
        <v>1999</v>
      </c>
      <c r="J113" s="165">
        <v>0</v>
      </c>
      <c r="K113" s="172" t="s">
        <v>1225</v>
      </c>
      <c r="L113" s="166">
        <v>16</v>
      </c>
      <c r="M113" s="166">
        <v>256</v>
      </c>
      <c r="N113" s="105" t="s">
        <v>1243</v>
      </c>
      <c r="O113" s="105"/>
      <c r="P113" s="105" t="s">
        <v>1227</v>
      </c>
      <c r="Q113" s="167">
        <v>6.8</v>
      </c>
      <c r="R113" s="105" t="s">
        <v>857</v>
      </c>
      <c r="S113" s="105" t="s">
        <v>1244</v>
      </c>
      <c r="T113" s="171"/>
      <c r="U113" s="167">
        <v>232</v>
      </c>
      <c r="V113" s="167">
        <v>20</v>
      </c>
      <c r="W113" s="167" t="s">
        <v>1245</v>
      </c>
      <c r="X113" s="168"/>
      <c r="Y113" s="173" t="s">
        <v>710</v>
      </c>
      <c r="Z113" s="169">
        <v>2</v>
      </c>
      <c r="AA113" s="170" t="s">
        <v>711</v>
      </c>
    </row>
    <row r="114" spans="1:27" ht="34.5" customHeight="1" x14ac:dyDescent="0.2">
      <c r="A114" s="245" t="s">
        <v>118</v>
      </c>
      <c r="B114" s="105" t="s">
        <v>29</v>
      </c>
      <c r="C114" s="173" t="s">
        <v>25</v>
      </c>
      <c r="D114" s="172" t="s">
        <v>1242</v>
      </c>
      <c r="E114" s="105"/>
      <c r="F114" s="86">
        <v>2052711</v>
      </c>
      <c r="G114" s="172" t="s">
        <v>1238</v>
      </c>
      <c r="H114" s="175">
        <v>1999</v>
      </c>
      <c r="I114" s="164">
        <v>1999</v>
      </c>
      <c r="J114" s="165">
        <v>0</v>
      </c>
      <c r="K114" s="172" t="s">
        <v>1225</v>
      </c>
      <c r="L114" s="166">
        <v>16</v>
      </c>
      <c r="M114" s="166">
        <v>256</v>
      </c>
      <c r="N114" s="105" t="s">
        <v>1243</v>
      </c>
      <c r="O114" s="105"/>
      <c r="P114" s="105" t="s">
        <v>1227</v>
      </c>
      <c r="Q114" s="167">
        <v>6.8</v>
      </c>
      <c r="R114" s="105" t="s">
        <v>857</v>
      </c>
      <c r="S114" s="105" t="s">
        <v>1244</v>
      </c>
      <c r="T114" s="171"/>
      <c r="U114" s="167">
        <v>232</v>
      </c>
      <c r="V114" s="167">
        <v>20</v>
      </c>
      <c r="W114" s="167" t="s">
        <v>1245</v>
      </c>
      <c r="X114" s="168"/>
      <c r="Y114" s="173" t="s">
        <v>710</v>
      </c>
      <c r="Z114" s="169">
        <v>2</v>
      </c>
      <c r="AA114" s="170" t="s">
        <v>711</v>
      </c>
    </row>
    <row r="115" spans="1:27" ht="34.5" customHeight="1" x14ac:dyDescent="0.2">
      <c r="A115" s="245" t="s">
        <v>118</v>
      </c>
      <c r="B115" s="105" t="s">
        <v>29</v>
      </c>
      <c r="C115" s="173" t="s">
        <v>25</v>
      </c>
      <c r="D115" s="172" t="s">
        <v>1242</v>
      </c>
      <c r="E115" s="105"/>
      <c r="F115" s="86">
        <v>2052712</v>
      </c>
      <c r="G115" s="172" t="s">
        <v>1239</v>
      </c>
      <c r="H115" s="175">
        <v>2199</v>
      </c>
      <c r="I115" s="164">
        <v>2199</v>
      </c>
      <c r="J115" s="165">
        <v>0</v>
      </c>
      <c r="K115" s="172" t="s">
        <v>1225</v>
      </c>
      <c r="L115" s="166">
        <v>16</v>
      </c>
      <c r="M115" s="166">
        <v>512</v>
      </c>
      <c r="N115" s="105" t="s">
        <v>1243</v>
      </c>
      <c r="O115" s="105"/>
      <c r="P115" s="105" t="s">
        <v>1227</v>
      </c>
      <c r="Q115" s="167">
        <v>6.8</v>
      </c>
      <c r="R115" s="105" t="s">
        <v>857</v>
      </c>
      <c r="S115" s="105" t="s">
        <v>1244</v>
      </c>
      <c r="T115" s="171"/>
      <c r="U115" s="167">
        <v>232</v>
      </c>
      <c r="V115" s="167">
        <v>20</v>
      </c>
      <c r="W115" s="167" t="s">
        <v>1245</v>
      </c>
      <c r="X115" s="168"/>
      <c r="Y115" s="173" t="s">
        <v>710</v>
      </c>
      <c r="Z115" s="169">
        <v>2</v>
      </c>
      <c r="AA115" s="170" t="s">
        <v>711</v>
      </c>
    </row>
    <row r="116" spans="1:27" ht="34.5" customHeight="1" x14ac:dyDescent="0.2">
      <c r="A116" s="245" t="s">
        <v>118</v>
      </c>
      <c r="B116" s="105" t="s">
        <v>29</v>
      </c>
      <c r="C116" s="173" t="s">
        <v>25</v>
      </c>
      <c r="D116" s="172" t="s">
        <v>1242</v>
      </c>
      <c r="E116" s="105"/>
      <c r="F116" s="86">
        <v>2052713</v>
      </c>
      <c r="G116" s="172" t="s">
        <v>1240</v>
      </c>
      <c r="H116" s="175">
        <v>2199</v>
      </c>
      <c r="I116" s="164">
        <v>2199</v>
      </c>
      <c r="J116" s="165">
        <v>0</v>
      </c>
      <c r="K116" s="172" t="s">
        <v>1225</v>
      </c>
      <c r="L116" s="166">
        <v>16</v>
      </c>
      <c r="M116" s="166">
        <v>512</v>
      </c>
      <c r="N116" s="105" t="s">
        <v>1243</v>
      </c>
      <c r="O116" s="105"/>
      <c r="P116" s="105" t="s">
        <v>1227</v>
      </c>
      <c r="Q116" s="167">
        <v>6.8</v>
      </c>
      <c r="R116" s="105" t="s">
        <v>857</v>
      </c>
      <c r="S116" s="105" t="s">
        <v>1244</v>
      </c>
      <c r="T116" s="171"/>
      <c r="U116" s="167">
        <v>232</v>
      </c>
      <c r="V116" s="167">
        <v>20</v>
      </c>
      <c r="W116" s="167" t="s">
        <v>1245</v>
      </c>
      <c r="X116" s="168"/>
      <c r="Y116" s="173" t="s">
        <v>710</v>
      </c>
      <c r="Z116" s="169">
        <v>2</v>
      </c>
      <c r="AA116" s="170" t="s">
        <v>711</v>
      </c>
    </row>
    <row r="117" spans="1:27" ht="34.5" customHeight="1" x14ac:dyDescent="0.2">
      <c r="A117" s="245" t="s">
        <v>118</v>
      </c>
      <c r="B117" s="105" t="s">
        <v>29</v>
      </c>
      <c r="C117" s="173" t="s">
        <v>25</v>
      </c>
      <c r="D117" s="172" t="s">
        <v>1242</v>
      </c>
      <c r="E117" s="105"/>
      <c r="F117" s="86">
        <v>2052714</v>
      </c>
      <c r="G117" s="172" t="s">
        <v>1241</v>
      </c>
      <c r="H117" s="175">
        <v>2549</v>
      </c>
      <c r="I117" s="164">
        <v>2549</v>
      </c>
      <c r="J117" s="165">
        <v>0</v>
      </c>
      <c r="K117" s="172" t="s">
        <v>1225</v>
      </c>
      <c r="L117" s="166">
        <v>16</v>
      </c>
      <c r="M117" s="166" t="s">
        <v>852</v>
      </c>
      <c r="N117" s="105" t="s">
        <v>1243</v>
      </c>
      <c r="O117" s="105"/>
      <c r="P117" s="105" t="s">
        <v>1227</v>
      </c>
      <c r="Q117" s="167">
        <v>6.8</v>
      </c>
      <c r="R117" s="105" t="s">
        <v>857</v>
      </c>
      <c r="S117" s="105" t="s">
        <v>1244</v>
      </c>
      <c r="T117" s="171"/>
      <c r="U117" s="167">
        <v>232</v>
      </c>
      <c r="V117" s="167">
        <v>20</v>
      </c>
      <c r="W117" s="167" t="s">
        <v>1245</v>
      </c>
      <c r="X117" s="168"/>
      <c r="Y117" s="173" t="s">
        <v>710</v>
      </c>
      <c r="Z117" s="169">
        <v>2</v>
      </c>
      <c r="AA117" s="170" t="s">
        <v>711</v>
      </c>
    </row>
    <row r="118" spans="1:27" ht="34.5" customHeight="1" x14ac:dyDescent="0.2">
      <c r="A118" s="245" t="s">
        <v>118</v>
      </c>
      <c r="B118" s="105" t="s">
        <v>29</v>
      </c>
      <c r="C118" s="173" t="s">
        <v>84</v>
      </c>
      <c r="D118" s="172" t="s">
        <v>1246</v>
      </c>
      <c r="E118" s="105"/>
      <c r="F118" s="86">
        <v>2002702</v>
      </c>
      <c r="G118" s="172" t="s">
        <v>210</v>
      </c>
      <c r="H118" s="175">
        <v>1399.002</v>
      </c>
      <c r="I118" s="164">
        <v>1399.002</v>
      </c>
      <c r="J118" s="165">
        <v>0</v>
      </c>
      <c r="K118" s="172" t="s">
        <v>1247</v>
      </c>
      <c r="L118" s="166">
        <v>8</v>
      </c>
      <c r="M118" s="166">
        <v>256</v>
      </c>
      <c r="N118" s="105" t="s">
        <v>1248</v>
      </c>
      <c r="O118" s="105"/>
      <c r="P118" s="105" t="s">
        <v>1249</v>
      </c>
      <c r="Q118" s="167">
        <v>6.3</v>
      </c>
      <c r="R118" s="105" t="s">
        <v>673</v>
      </c>
      <c r="S118" s="105" t="s">
        <v>851</v>
      </c>
      <c r="T118" s="171"/>
      <c r="U118" s="167">
        <v>177</v>
      </c>
      <c r="V118" s="167">
        <v>25</v>
      </c>
      <c r="W118" s="167" t="s">
        <v>1250</v>
      </c>
      <c r="X118" s="168"/>
      <c r="Y118" s="173" t="s">
        <v>710</v>
      </c>
      <c r="Z118" s="169">
        <v>2</v>
      </c>
      <c r="AA118" s="170" t="s">
        <v>711</v>
      </c>
    </row>
    <row r="119" spans="1:27" ht="34.5" customHeight="1" x14ac:dyDescent="0.2">
      <c r="A119" s="245" t="s">
        <v>118</v>
      </c>
      <c r="B119" s="105" t="s">
        <v>29</v>
      </c>
      <c r="C119" s="173" t="s">
        <v>84</v>
      </c>
      <c r="D119" s="172" t="s">
        <v>1246</v>
      </c>
      <c r="E119" s="105"/>
      <c r="F119" s="86">
        <v>2002703</v>
      </c>
      <c r="G119" s="172" t="s">
        <v>802</v>
      </c>
      <c r="H119" s="175">
        <v>1399.002</v>
      </c>
      <c r="I119" s="164">
        <v>1399.002</v>
      </c>
      <c r="J119" s="165">
        <v>0</v>
      </c>
      <c r="K119" s="172" t="s">
        <v>1247</v>
      </c>
      <c r="L119" s="166">
        <v>8</v>
      </c>
      <c r="M119" s="166">
        <v>256</v>
      </c>
      <c r="N119" s="105" t="s">
        <v>1248</v>
      </c>
      <c r="O119" s="105"/>
      <c r="P119" s="105" t="s">
        <v>1249</v>
      </c>
      <c r="Q119" s="167">
        <v>6.3</v>
      </c>
      <c r="R119" s="105" t="s">
        <v>673</v>
      </c>
      <c r="S119" s="105" t="s">
        <v>851</v>
      </c>
      <c r="T119" s="171"/>
      <c r="U119" s="167">
        <v>177</v>
      </c>
      <c r="V119" s="167">
        <v>25</v>
      </c>
      <c r="W119" s="167" t="s">
        <v>1250</v>
      </c>
      <c r="X119" s="168"/>
      <c r="Y119" s="173" t="s">
        <v>710</v>
      </c>
      <c r="Z119" s="169">
        <v>2</v>
      </c>
      <c r="AA119" s="170" t="s">
        <v>711</v>
      </c>
    </row>
    <row r="120" spans="1:27" ht="34.5" customHeight="1" x14ac:dyDescent="0.2">
      <c r="A120" s="245" t="s">
        <v>118</v>
      </c>
      <c r="B120" s="105" t="s">
        <v>29</v>
      </c>
      <c r="C120" s="173" t="s">
        <v>84</v>
      </c>
      <c r="D120" s="172" t="s">
        <v>1246</v>
      </c>
      <c r="E120" s="105"/>
      <c r="F120" s="86">
        <v>2002704</v>
      </c>
      <c r="G120" s="172" t="s">
        <v>1251</v>
      </c>
      <c r="H120" s="175">
        <v>1399.002</v>
      </c>
      <c r="I120" s="164">
        <v>1399.002</v>
      </c>
      <c r="J120" s="165">
        <v>0</v>
      </c>
      <c r="K120" s="172" t="s">
        <v>1247</v>
      </c>
      <c r="L120" s="166">
        <v>8</v>
      </c>
      <c r="M120" s="166">
        <v>256</v>
      </c>
      <c r="N120" s="105" t="s">
        <v>1248</v>
      </c>
      <c r="O120" s="105"/>
      <c r="P120" s="105" t="s">
        <v>1249</v>
      </c>
      <c r="Q120" s="167">
        <v>6.3</v>
      </c>
      <c r="R120" s="105" t="s">
        <v>673</v>
      </c>
      <c r="S120" s="105" t="s">
        <v>851</v>
      </c>
      <c r="T120" s="171"/>
      <c r="U120" s="167">
        <v>177</v>
      </c>
      <c r="V120" s="167">
        <v>25</v>
      </c>
      <c r="W120" s="167" t="s">
        <v>1250</v>
      </c>
      <c r="X120" s="168"/>
      <c r="Y120" s="173" t="s">
        <v>710</v>
      </c>
      <c r="Z120" s="169">
        <v>2</v>
      </c>
      <c r="AA120" s="170" t="s">
        <v>711</v>
      </c>
    </row>
    <row r="121" spans="1:27" ht="34.5" customHeight="1" x14ac:dyDescent="0.2">
      <c r="A121" s="245" t="s">
        <v>118</v>
      </c>
      <c r="B121" s="105" t="s">
        <v>29</v>
      </c>
      <c r="C121" s="173" t="s">
        <v>84</v>
      </c>
      <c r="D121" s="172" t="s">
        <v>1246</v>
      </c>
      <c r="E121" s="105"/>
      <c r="F121" s="86">
        <v>2002705</v>
      </c>
      <c r="G121" s="172" t="s">
        <v>1252</v>
      </c>
      <c r="H121" s="175">
        <v>1399.002</v>
      </c>
      <c r="I121" s="164">
        <v>1399.002</v>
      </c>
      <c r="J121" s="165">
        <v>0</v>
      </c>
      <c r="K121" s="172" t="s">
        <v>1247</v>
      </c>
      <c r="L121" s="166">
        <v>8</v>
      </c>
      <c r="M121" s="166">
        <v>256</v>
      </c>
      <c r="N121" s="105" t="s">
        <v>1248</v>
      </c>
      <c r="O121" s="105"/>
      <c r="P121" s="105" t="s">
        <v>1249</v>
      </c>
      <c r="Q121" s="167">
        <v>6.3</v>
      </c>
      <c r="R121" s="105" t="s">
        <v>673</v>
      </c>
      <c r="S121" s="105" t="s">
        <v>851</v>
      </c>
      <c r="T121" s="171"/>
      <c r="U121" s="167">
        <v>177</v>
      </c>
      <c r="V121" s="167">
        <v>25</v>
      </c>
      <c r="W121" s="167" t="s">
        <v>1250</v>
      </c>
      <c r="X121" s="168"/>
      <c r="Y121" s="173" t="s">
        <v>710</v>
      </c>
      <c r="Z121" s="169">
        <v>2</v>
      </c>
      <c r="AA121" s="170" t="s">
        <v>711</v>
      </c>
    </row>
    <row r="122" spans="1:27" ht="34.5" customHeight="1" x14ac:dyDescent="0.2">
      <c r="A122" s="245" t="s">
        <v>118</v>
      </c>
      <c r="B122" s="105" t="s">
        <v>29</v>
      </c>
      <c r="C122" s="173" t="s">
        <v>84</v>
      </c>
      <c r="D122" s="172" t="s">
        <v>1246</v>
      </c>
      <c r="E122" s="105"/>
      <c r="F122" s="86">
        <v>2002706</v>
      </c>
      <c r="G122" s="172" t="s">
        <v>1253</v>
      </c>
      <c r="H122" s="175">
        <v>1399.002</v>
      </c>
      <c r="I122" s="164">
        <v>1399.002</v>
      </c>
      <c r="J122" s="165">
        <v>0</v>
      </c>
      <c r="K122" s="172" t="s">
        <v>1247</v>
      </c>
      <c r="L122" s="166">
        <v>8</v>
      </c>
      <c r="M122" s="166">
        <v>256</v>
      </c>
      <c r="N122" s="105" t="s">
        <v>1248</v>
      </c>
      <c r="O122" s="105"/>
      <c r="P122" s="105" t="s">
        <v>1249</v>
      </c>
      <c r="Q122" s="167">
        <v>6.3</v>
      </c>
      <c r="R122" s="105" t="s">
        <v>673</v>
      </c>
      <c r="S122" s="105" t="s">
        <v>851</v>
      </c>
      <c r="T122" s="171"/>
      <c r="U122" s="167">
        <v>177</v>
      </c>
      <c r="V122" s="167">
        <v>25</v>
      </c>
      <c r="W122" s="167" t="s">
        <v>1250</v>
      </c>
      <c r="X122" s="168"/>
      <c r="Y122" s="173" t="s">
        <v>710</v>
      </c>
      <c r="Z122" s="169">
        <v>2</v>
      </c>
      <c r="AA122" s="170" t="s">
        <v>711</v>
      </c>
    </row>
    <row r="123" spans="1:27" ht="34.5" customHeight="1" x14ac:dyDescent="0.2">
      <c r="A123" s="245" t="s">
        <v>118</v>
      </c>
      <c r="B123" s="105" t="s">
        <v>29</v>
      </c>
      <c r="C123" s="173" t="s">
        <v>84</v>
      </c>
      <c r="D123" s="172" t="s">
        <v>1246</v>
      </c>
      <c r="E123" s="105"/>
      <c r="F123" s="86">
        <v>2002707</v>
      </c>
      <c r="G123" s="172" t="s">
        <v>211</v>
      </c>
      <c r="H123" s="175">
        <v>1798.9950000000001</v>
      </c>
      <c r="I123" s="164">
        <v>1798.9950000000001</v>
      </c>
      <c r="J123" s="165">
        <v>0</v>
      </c>
      <c r="K123" s="172" t="s">
        <v>1247</v>
      </c>
      <c r="L123" s="166">
        <v>8</v>
      </c>
      <c r="M123" s="166">
        <v>512</v>
      </c>
      <c r="N123" s="105" t="s">
        <v>1248</v>
      </c>
      <c r="O123" s="105"/>
      <c r="P123" s="105" t="s">
        <v>1249</v>
      </c>
      <c r="Q123" s="167">
        <v>6.3</v>
      </c>
      <c r="R123" s="105" t="s">
        <v>673</v>
      </c>
      <c r="S123" s="105" t="s">
        <v>851</v>
      </c>
      <c r="T123" s="171"/>
      <c r="U123" s="167">
        <v>177</v>
      </c>
      <c r="V123" s="167">
        <v>25</v>
      </c>
      <c r="W123" s="167" t="s">
        <v>1250</v>
      </c>
      <c r="X123" s="168"/>
      <c r="Y123" s="173" t="s">
        <v>710</v>
      </c>
      <c r="Z123" s="169">
        <v>2</v>
      </c>
      <c r="AA123" s="170" t="s">
        <v>711</v>
      </c>
    </row>
    <row r="124" spans="1:27" ht="34.5" customHeight="1" x14ac:dyDescent="0.2">
      <c r="A124" s="245" t="s">
        <v>118</v>
      </c>
      <c r="B124" s="105" t="s">
        <v>29</v>
      </c>
      <c r="C124" s="173" t="s">
        <v>84</v>
      </c>
      <c r="D124" s="172" t="s">
        <v>1246</v>
      </c>
      <c r="E124" s="105"/>
      <c r="F124" s="86">
        <v>2002708</v>
      </c>
      <c r="G124" s="172" t="s">
        <v>805</v>
      </c>
      <c r="H124" s="175">
        <v>1798.9950000000001</v>
      </c>
      <c r="I124" s="164">
        <v>1798.9950000000001</v>
      </c>
      <c r="J124" s="165">
        <v>0</v>
      </c>
      <c r="K124" s="172" t="s">
        <v>1247</v>
      </c>
      <c r="L124" s="166">
        <v>8</v>
      </c>
      <c r="M124" s="166">
        <v>512</v>
      </c>
      <c r="N124" s="105" t="s">
        <v>1248</v>
      </c>
      <c r="O124" s="105"/>
      <c r="P124" s="105" t="s">
        <v>1249</v>
      </c>
      <c r="Q124" s="167">
        <v>6.3</v>
      </c>
      <c r="R124" s="105" t="s">
        <v>673</v>
      </c>
      <c r="S124" s="105" t="s">
        <v>851</v>
      </c>
      <c r="T124" s="171"/>
      <c r="U124" s="167">
        <v>177</v>
      </c>
      <c r="V124" s="167">
        <v>25</v>
      </c>
      <c r="W124" s="167" t="s">
        <v>1250</v>
      </c>
      <c r="X124" s="168"/>
      <c r="Y124" s="173" t="s">
        <v>710</v>
      </c>
      <c r="Z124" s="169">
        <v>2</v>
      </c>
      <c r="AA124" s="170" t="s">
        <v>711</v>
      </c>
    </row>
    <row r="125" spans="1:27" ht="34.5" customHeight="1" x14ac:dyDescent="0.2">
      <c r="A125" s="245" t="s">
        <v>118</v>
      </c>
      <c r="B125" s="105" t="s">
        <v>29</v>
      </c>
      <c r="C125" s="173" t="s">
        <v>84</v>
      </c>
      <c r="D125" s="172" t="s">
        <v>1246</v>
      </c>
      <c r="E125" s="105"/>
      <c r="F125" s="86">
        <v>2002709</v>
      </c>
      <c r="G125" s="172" t="s">
        <v>1254</v>
      </c>
      <c r="H125" s="175">
        <v>1798.9950000000001</v>
      </c>
      <c r="I125" s="164">
        <v>1798.9950000000001</v>
      </c>
      <c r="J125" s="165">
        <v>0</v>
      </c>
      <c r="K125" s="172" t="s">
        <v>1247</v>
      </c>
      <c r="L125" s="166">
        <v>8</v>
      </c>
      <c r="M125" s="166">
        <v>512</v>
      </c>
      <c r="N125" s="105" t="s">
        <v>1248</v>
      </c>
      <c r="O125" s="105"/>
      <c r="P125" s="105" t="s">
        <v>1249</v>
      </c>
      <c r="Q125" s="167">
        <v>6.3</v>
      </c>
      <c r="R125" s="105" t="s">
        <v>673</v>
      </c>
      <c r="S125" s="105" t="s">
        <v>851</v>
      </c>
      <c r="T125" s="171"/>
      <c r="U125" s="167">
        <v>177</v>
      </c>
      <c r="V125" s="167">
        <v>25</v>
      </c>
      <c r="W125" s="167" t="s">
        <v>1250</v>
      </c>
      <c r="X125" s="168"/>
      <c r="Y125" s="173" t="s">
        <v>710</v>
      </c>
      <c r="Z125" s="169">
        <v>2</v>
      </c>
      <c r="AA125" s="170" t="s">
        <v>711</v>
      </c>
    </row>
    <row r="126" spans="1:27" ht="34.5" customHeight="1" x14ac:dyDescent="0.2">
      <c r="A126" s="245" t="s">
        <v>118</v>
      </c>
      <c r="B126" s="105" t="s">
        <v>29</v>
      </c>
      <c r="C126" s="173" t="s">
        <v>84</v>
      </c>
      <c r="D126" s="172" t="s">
        <v>1246</v>
      </c>
      <c r="E126" s="105"/>
      <c r="F126" s="86">
        <v>2002710</v>
      </c>
      <c r="G126" s="172" t="s">
        <v>1255</v>
      </c>
      <c r="H126" s="175">
        <v>1798.9950000000001</v>
      </c>
      <c r="I126" s="164">
        <v>1798.9950000000001</v>
      </c>
      <c r="J126" s="165">
        <v>0</v>
      </c>
      <c r="K126" s="172" t="s">
        <v>1247</v>
      </c>
      <c r="L126" s="166">
        <v>8</v>
      </c>
      <c r="M126" s="166">
        <v>512</v>
      </c>
      <c r="N126" s="105" t="s">
        <v>1248</v>
      </c>
      <c r="O126" s="105"/>
      <c r="P126" s="105" t="s">
        <v>1249</v>
      </c>
      <c r="Q126" s="167">
        <v>6.3</v>
      </c>
      <c r="R126" s="105" t="s">
        <v>673</v>
      </c>
      <c r="S126" s="105" t="s">
        <v>851</v>
      </c>
      <c r="T126" s="171"/>
      <c r="U126" s="167">
        <v>177</v>
      </c>
      <c r="V126" s="167">
        <v>25</v>
      </c>
      <c r="W126" s="167" t="s">
        <v>1250</v>
      </c>
      <c r="X126" s="168"/>
      <c r="Y126" s="173" t="s">
        <v>710</v>
      </c>
      <c r="Z126" s="169">
        <v>2</v>
      </c>
      <c r="AA126" s="170" t="s">
        <v>711</v>
      </c>
    </row>
    <row r="127" spans="1:27" ht="34.5" customHeight="1" x14ac:dyDescent="0.2">
      <c r="A127" s="245" t="s">
        <v>118</v>
      </c>
      <c r="B127" s="105" t="s">
        <v>29</v>
      </c>
      <c r="C127" s="173" t="s">
        <v>84</v>
      </c>
      <c r="D127" s="172" t="s">
        <v>1246</v>
      </c>
      <c r="E127" s="105"/>
      <c r="F127" s="86">
        <v>2002711</v>
      </c>
      <c r="G127" s="172" t="s">
        <v>1256</v>
      </c>
      <c r="H127" s="175">
        <v>1798.9950000000001</v>
      </c>
      <c r="I127" s="164">
        <v>1798.9950000000001</v>
      </c>
      <c r="J127" s="165">
        <v>0</v>
      </c>
      <c r="K127" s="172" t="s">
        <v>1247</v>
      </c>
      <c r="L127" s="166">
        <v>8</v>
      </c>
      <c r="M127" s="166">
        <v>512</v>
      </c>
      <c r="N127" s="105" t="s">
        <v>1248</v>
      </c>
      <c r="O127" s="105"/>
      <c r="P127" s="105" t="s">
        <v>1249</v>
      </c>
      <c r="Q127" s="167">
        <v>6.3</v>
      </c>
      <c r="R127" s="105" t="s">
        <v>673</v>
      </c>
      <c r="S127" s="105" t="s">
        <v>851</v>
      </c>
      <c r="T127" s="171"/>
      <c r="U127" s="167">
        <v>177</v>
      </c>
      <c r="V127" s="167">
        <v>25</v>
      </c>
      <c r="W127" s="167" t="s">
        <v>1250</v>
      </c>
      <c r="X127" s="168"/>
      <c r="Y127" s="173" t="s">
        <v>710</v>
      </c>
      <c r="Z127" s="169">
        <v>2</v>
      </c>
      <c r="AA127" s="170" t="s">
        <v>711</v>
      </c>
    </row>
    <row r="128" spans="1:27" ht="34.5" customHeight="1" x14ac:dyDescent="0.2">
      <c r="A128" s="245" t="s">
        <v>118</v>
      </c>
      <c r="B128" s="105" t="s">
        <v>29</v>
      </c>
      <c r="C128" s="173" t="s">
        <v>84</v>
      </c>
      <c r="D128" s="172" t="s">
        <v>1257</v>
      </c>
      <c r="E128" s="105"/>
      <c r="F128" s="86">
        <v>2002733</v>
      </c>
      <c r="G128" s="172" t="s">
        <v>724</v>
      </c>
      <c r="H128" s="175">
        <v>1798.9950000000001</v>
      </c>
      <c r="I128" s="164">
        <v>1798.9950000000001</v>
      </c>
      <c r="J128" s="165">
        <v>0</v>
      </c>
      <c r="K128" s="172" t="s">
        <v>1258</v>
      </c>
      <c r="L128" s="166">
        <v>8</v>
      </c>
      <c r="M128" s="166">
        <v>256</v>
      </c>
      <c r="N128" s="105" t="s">
        <v>1248</v>
      </c>
      <c r="O128" s="105"/>
      <c r="P128" s="105" t="s">
        <v>1249</v>
      </c>
      <c r="Q128" s="167">
        <v>6.5</v>
      </c>
      <c r="R128" s="105" t="s">
        <v>673</v>
      </c>
      <c r="S128" s="105" t="s">
        <v>1259</v>
      </c>
      <c r="T128" s="171"/>
      <c r="U128" s="167">
        <v>165</v>
      </c>
      <c r="V128" s="167">
        <v>20</v>
      </c>
      <c r="W128" s="167" t="s">
        <v>1260</v>
      </c>
      <c r="X128" s="168"/>
      <c r="Y128" s="173" t="s">
        <v>710</v>
      </c>
      <c r="Z128" s="169">
        <v>2</v>
      </c>
      <c r="AA128" s="170" t="s">
        <v>711</v>
      </c>
    </row>
    <row r="129" spans="1:27" ht="34.5" customHeight="1" x14ac:dyDescent="0.2">
      <c r="A129" s="245" t="s">
        <v>118</v>
      </c>
      <c r="B129" s="105" t="s">
        <v>29</v>
      </c>
      <c r="C129" s="173" t="s">
        <v>84</v>
      </c>
      <c r="D129" s="172" t="s">
        <v>1257</v>
      </c>
      <c r="E129" s="105"/>
      <c r="F129" s="86">
        <v>2002734</v>
      </c>
      <c r="G129" s="172" t="s">
        <v>1261</v>
      </c>
      <c r="H129" s="175">
        <v>1798.9950000000001</v>
      </c>
      <c r="I129" s="164">
        <v>1798.9950000000001</v>
      </c>
      <c r="J129" s="165">
        <v>0</v>
      </c>
      <c r="K129" s="172" t="s">
        <v>1258</v>
      </c>
      <c r="L129" s="166">
        <v>8</v>
      </c>
      <c r="M129" s="166">
        <v>256</v>
      </c>
      <c r="N129" s="105" t="s">
        <v>1248</v>
      </c>
      <c r="O129" s="105"/>
      <c r="P129" s="105" t="s">
        <v>1249</v>
      </c>
      <c r="Q129" s="167">
        <v>6.5</v>
      </c>
      <c r="R129" s="105" t="s">
        <v>673</v>
      </c>
      <c r="S129" s="105" t="s">
        <v>1259</v>
      </c>
      <c r="T129" s="171"/>
      <c r="U129" s="167">
        <v>165</v>
      </c>
      <c r="V129" s="167">
        <v>20</v>
      </c>
      <c r="W129" s="167" t="s">
        <v>1260</v>
      </c>
      <c r="X129" s="168"/>
      <c r="Y129" s="173" t="s">
        <v>710</v>
      </c>
      <c r="Z129" s="169">
        <v>2</v>
      </c>
      <c r="AA129" s="170" t="s">
        <v>711</v>
      </c>
    </row>
    <row r="130" spans="1:27" ht="34.5" customHeight="1" x14ac:dyDescent="0.2">
      <c r="A130" s="245" t="s">
        <v>118</v>
      </c>
      <c r="B130" s="105" t="s">
        <v>29</v>
      </c>
      <c r="C130" s="173" t="s">
        <v>84</v>
      </c>
      <c r="D130" s="172" t="s">
        <v>1257</v>
      </c>
      <c r="E130" s="105"/>
      <c r="F130" s="86">
        <v>2002735</v>
      </c>
      <c r="G130" s="172" t="s">
        <v>1262</v>
      </c>
      <c r="H130" s="175">
        <v>1798.9950000000001</v>
      </c>
      <c r="I130" s="164">
        <v>1798.9950000000001</v>
      </c>
      <c r="J130" s="165">
        <v>0</v>
      </c>
      <c r="K130" s="172" t="s">
        <v>1258</v>
      </c>
      <c r="L130" s="166">
        <v>8</v>
      </c>
      <c r="M130" s="166">
        <v>256</v>
      </c>
      <c r="N130" s="105" t="s">
        <v>1248</v>
      </c>
      <c r="O130" s="105"/>
      <c r="P130" s="105" t="s">
        <v>1249</v>
      </c>
      <c r="Q130" s="167">
        <v>6.5</v>
      </c>
      <c r="R130" s="105" t="s">
        <v>673</v>
      </c>
      <c r="S130" s="105" t="s">
        <v>1259</v>
      </c>
      <c r="T130" s="171"/>
      <c r="U130" s="167">
        <v>165</v>
      </c>
      <c r="V130" s="167">
        <v>20</v>
      </c>
      <c r="W130" s="167" t="s">
        <v>1260</v>
      </c>
      <c r="X130" s="168"/>
      <c r="Y130" s="173" t="s">
        <v>710</v>
      </c>
      <c r="Z130" s="169">
        <v>2</v>
      </c>
      <c r="AA130" s="170" t="s">
        <v>711</v>
      </c>
    </row>
    <row r="131" spans="1:27" ht="34.5" customHeight="1" x14ac:dyDescent="0.2">
      <c r="A131" s="245" t="s">
        <v>118</v>
      </c>
      <c r="B131" s="105" t="s">
        <v>29</v>
      </c>
      <c r="C131" s="173" t="s">
        <v>84</v>
      </c>
      <c r="D131" s="172" t="s">
        <v>1257</v>
      </c>
      <c r="E131" s="105"/>
      <c r="F131" s="176">
        <v>2002736</v>
      </c>
      <c r="G131" s="172" t="s">
        <v>1263</v>
      </c>
      <c r="H131" s="175">
        <v>1798.9950000000001</v>
      </c>
      <c r="I131" s="164">
        <v>1798.9950000000001</v>
      </c>
      <c r="J131" s="165">
        <v>0</v>
      </c>
      <c r="K131" s="172" t="s">
        <v>1258</v>
      </c>
      <c r="L131" s="166">
        <v>8</v>
      </c>
      <c r="M131" s="166">
        <v>256</v>
      </c>
      <c r="N131" s="105" t="s">
        <v>1248</v>
      </c>
      <c r="O131" s="105"/>
      <c r="P131" s="105" t="s">
        <v>1249</v>
      </c>
      <c r="Q131" s="167">
        <v>6.5</v>
      </c>
      <c r="R131" s="105" t="s">
        <v>673</v>
      </c>
      <c r="S131" s="105" t="s">
        <v>1259</v>
      </c>
      <c r="T131" s="171"/>
      <c r="U131" s="167">
        <v>165</v>
      </c>
      <c r="V131" s="167">
        <v>20</v>
      </c>
      <c r="W131" s="167" t="s">
        <v>1260</v>
      </c>
      <c r="X131" s="168"/>
      <c r="Y131" s="173" t="s">
        <v>710</v>
      </c>
      <c r="Z131" s="169">
        <v>2</v>
      </c>
      <c r="AA131" s="170" t="s">
        <v>711</v>
      </c>
    </row>
    <row r="132" spans="1:27" ht="34.5" customHeight="1" x14ac:dyDescent="0.2">
      <c r="A132" s="245" t="s">
        <v>118</v>
      </c>
      <c r="B132" s="105" t="s">
        <v>29</v>
      </c>
      <c r="C132" s="105" t="s">
        <v>84</v>
      </c>
      <c r="D132" s="105" t="s">
        <v>1257</v>
      </c>
      <c r="E132" s="105"/>
      <c r="F132" s="176">
        <v>2002737</v>
      </c>
      <c r="G132" s="173" t="s">
        <v>726</v>
      </c>
      <c r="H132" s="175">
        <v>2198.9990000000003</v>
      </c>
      <c r="I132" s="164">
        <v>2198.9990000000003</v>
      </c>
      <c r="J132" s="165">
        <v>0</v>
      </c>
      <c r="K132" s="172" t="s">
        <v>1258</v>
      </c>
      <c r="L132" s="166">
        <v>8</v>
      </c>
      <c r="M132" s="166">
        <v>512</v>
      </c>
      <c r="N132" s="105" t="s">
        <v>1248</v>
      </c>
      <c r="O132" s="105"/>
      <c r="P132" s="105" t="s">
        <v>1249</v>
      </c>
      <c r="Q132" s="167">
        <v>6.5</v>
      </c>
      <c r="R132" s="105" t="s">
        <v>673</v>
      </c>
      <c r="S132" s="105" t="s">
        <v>1259</v>
      </c>
      <c r="T132" s="171"/>
      <c r="U132" s="167">
        <v>165</v>
      </c>
      <c r="V132" s="167">
        <v>20</v>
      </c>
      <c r="W132" s="167" t="s">
        <v>1260</v>
      </c>
      <c r="X132" s="168"/>
      <c r="Y132" s="173" t="s">
        <v>710</v>
      </c>
      <c r="Z132" s="169">
        <v>2</v>
      </c>
      <c r="AA132" s="170" t="s">
        <v>711</v>
      </c>
    </row>
    <row r="133" spans="1:27" ht="34.5" customHeight="1" x14ac:dyDescent="0.2">
      <c r="A133" s="245" t="s">
        <v>118</v>
      </c>
      <c r="B133" s="105" t="s">
        <v>29</v>
      </c>
      <c r="C133" s="105" t="s">
        <v>84</v>
      </c>
      <c r="D133" s="105" t="s">
        <v>1257</v>
      </c>
      <c r="E133" s="105"/>
      <c r="F133" s="176">
        <v>2002738</v>
      </c>
      <c r="G133" s="173" t="s">
        <v>1264</v>
      </c>
      <c r="H133" s="175">
        <v>2198.9990000000003</v>
      </c>
      <c r="I133" s="164">
        <v>2198.9990000000003</v>
      </c>
      <c r="J133" s="165">
        <v>0</v>
      </c>
      <c r="K133" s="172" t="s">
        <v>1258</v>
      </c>
      <c r="L133" s="166">
        <v>8</v>
      </c>
      <c r="M133" s="166">
        <v>512</v>
      </c>
      <c r="N133" s="105" t="s">
        <v>1248</v>
      </c>
      <c r="O133" s="105"/>
      <c r="P133" s="105" t="s">
        <v>1249</v>
      </c>
      <c r="Q133" s="167">
        <v>6.5</v>
      </c>
      <c r="R133" s="105" t="s">
        <v>673</v>
      </c>
      <c r="S133" s="105" t="s">
        <v>1259</v>
      </c>
      <c r="T133" s="171"/>
      <c r="U133" s="167">
        <v>165</v>
      </c>
      <c r="V133" s="167">
        <v>20</v>
      </c>
      <c r="W133" s="167" t="s">
        <v>1260</v>
      </c>
      <c r="X133" s="168"/>
      <c r="Y133" s="173" t="s">
        <v>710</v>
      </c>
      <c r="Z133" s="169">
        <v>2</v>
      </c>
      <c r="AA133" s="170" t="s">
        <v>711</v>
      </c>
    </row>
    <row r="134" spans="1:27" ht="34.5" customHeight="1" x14ac:dyDescent="0.2">
      <c r="A134" s="245" t="s">
        <v>118</v>
      </c>
      <c r="B134" s="105" t="s">
        <v>29</v>
      </c>
      <c r="C134" s="105" t="s">
        <v>84</v>
      </c>
      <c r="D134" s="105" t="s">
        <v>1257</v>
      </c>
      <c r="E134" s="105"/>
      <c r="F134" s="176">
        <v>2002739</v>
      </c>
      <c r="G134" s="173" t="s">
        <v>1265</v>
      </c>
      <c r="H134" s="175">
        <v>2198.9990000000003</v>
      </c>
      <c r="I134" s="164">
        <v>2198.9990000000003</v>
      </c>
      <c r="J134" s="165">
        <v>0</v>
      </c>
      <c r="K134" s="172" t="s">
        <v>1258</v>
      </c>
      <c r="L134" s="166">
        <v>8</v>
      </c>
      <c r="M134" s="166">
        <v>512</v>
      </c>
      <c r="N134" s="105" t="s">
        <v>1248</v>
      </c>
      <c r="O134" s="105"/>
      <c r="P134" s="105" t="s">
        <v>1249</v>
      </c>
      <c r="Q134" s="167">
        <v>6.5</v>
      </c>
      <c r="R134" s="105" t="s">
        <v>673</v>
      </c>
      <c r="S134" s="105" t="s">
        <v>1259</v>
      </c>
      <c r="T134" s="171"/>
      <c r="U134" s="167">
        <v>165</v>
      </c>
      <c r="V134" s="167">
        <v>20</v>
      </c>
      <c r="W134" s="167" t="s">
        <v>1260</v>
      </c>
      <c r="X134" s="168"/>
      <c r="Y134" s="173" t="s">
        <v>710</v>
      </c>
      <c r="Z134" s="169">
        <v>2</v>
      </c>
      <c r="AA134" s="170" t="s">
        <v>711</v>
      </c>
    </row>
    <row r="135" spans="1:27" ht="34.5" customHeight="1" x14ac:dyDescent="0.2">
      <c r="A135" s="245" t="s">
        <v>118</v>
      </c>
      <c r="B135" s="105" t="s">
        <v>29</v>
      </c>
      <c r="C135" s="105" t="s">
        <v>84</v>
      </c>
      <c r="D135" s="105" t="s">
        <v>1257</v>
      </c>
      <c r="E135" s="105"/>
      <c r="F135" s="176">
        <v>2002740</v>
      </c>
      <c r="G135" s="173" t="s">
        <v>1266</v>
      </c>
      <c r="H135" s="175">
        <v>2198.9990000000003</v>
      </c>
      <c r="I135" s="164">
        <v>2198.9990000000003</v>
      </c>
      <c r="J135" s="165">
        <v>0</v>
      </c>
      <c r="K135" s="172" t="s">
        <v>1258</v>
      </c>
      <c r="L135" s="166">
        <v>8</v>
      </c>
      <c r="M135" s="166">
        <v>512</v>
      </c>
      <c r="N135" s="105" t="s">
        <v>1248</v>
      </c>
      <c r="O135" s="105"/>
      <c r="P135" s="105" t="s">
        <v>1249</v>
      </c>
      <c r="Q135" s="167">
        <v>6.5</v>
      </c>
      <c r="R135" s="105" t="s">
        <v>673</v>
      </c>
      <c r="S135" s="105" t="s">
        <v>1259</v>
      </c>
      <c r="T135" s="171"/>
      <c r="U135" s="167">
        <v>165</v>
      </c>
      <c r="V135" s="167">
        <v>20</v>
      </c>
      <c r="W135" s="167" t="s">
        <v>1260</v>
      </c>
      <c r="X135" s="168"/>
      <c r="Y135" s="173" t="s">
        <v>710</v>
      </c>
      <c r="Z135" s="169">
        <v>2</v>
      </c>
      <c r="AA135" s="170" t="s">
        <v>711</v>
      </c>
    </row>
    <row r="136" spans="1:27" ht="34.5" customHeight="1" x14ac:dyDescent="0.2">
      <c r="A136" s="245" t="s">
        <v>118</v>
      </c>
      <c r="B136" s="105" t="s">
        <v>29</v>
      </c>
      <c r="C136" s="105" t="s">
        <v>84</v>
      </c>
      <c r="D136" s="105" t="s">
        <v>1257</v>
      </c>
      <c r="E136" s="105"/>
      <c r="F136" s="176">
        <v>2002741</v>
      </c>
      <c r="G136" s="173" t="s">
        <v>728</v>
      </c>
      <c r="H136" s="175">
        <v>2599.0030000000002</v>
      </c>
      <c r="I136" s="164">
        <v>2599.0030000000002</v>
      </c>
      <c r="J136" s="165">
        <v>0</v>
      </c>
      <c r="K136" s="172" t="s">
        <v>1258</v>
      </c>
      <c r="L136" s="166">
        <v>8</v>
      </c>
      <c r="M136" s="166" t="s">
        <v>852</v>
      </c>
      <c r="N136" s="105" t="s">
        <v>1248</v>
      </c>
      <c r="O136" s="105"/>
      <c r="P136" s="105" t="s">
        <v>1249</v>
      </c>
      <c r="Q136" s="167">
        <v>6.5</v>
      </c>
      <c r="R136" s="105" t="s">
        <v>673</v>
      </c>
      <c r="S136" s="105" t="s">
        <v>1259</v>
      </c>
      <c r="T136" s="171"/>
      <c r="U136" s="167">
        <v>165</v>
      </c>
      <c r="V136" s="167">
        <v>20</v>
      </c>
      <c r="W136" s="167" t="s">
        <v>1260</v>
      </c>
      <c r="X136" s="168"/>
      <c r="Y136" s="173" t="s">
        <v>710</v>
      </c>
      <c r="Z136" s="169">
        <v>2</v>
      </c>
      <c r="AA136" s="170" t="s">
        <v>711</v>
      </c>
    </row>
    <row r="137" spans="1:27" ht="34.5" customHeight="1" x14ac:dyDescent="0.2">
      <c r="A137" s="245" t="s">
        <v>118</v>
      </c>
      <c r="B137" s="105" t="s">
        <v>29</v>
      </c>
      <c r="C137" s="105" t="s">
        <v>84</v>
      </c>
      <c r="D137" s="105" t="s">
        <v>1257</v>
      </c>
      <c r="E137" s="105"/>
      <c r="F137" s="176">
        <v>2002742</v>
      </c>
      <c r="G137" s="173" t="s">
        <v>1267</v>
      </c>
      <c r="H137" s="175">
        <v>2599.0030000000002</v>
      </c>
      <c r="I137" s="164">
        <v>2599.0030000000002</v>
      </c>
      <c r="J137" s="165">
        <v>0</v>
      </c>
      <c r="K137" s="172" t="s">
        <v>1258</v>
      </c>
      <c r="L137" s="166">
        <v>8</v>
      </c>
      <c r="M137" s="166" t="s">
        <v>852</v>
      </c>
      <c r="N137" s="105" t="s">
        <v>1248</v>
      </c>
      <c r="O137" s="105"/>
      <c r="P137" s="105" t="s">
        <v>1249</v>
      </c>
      <c r="Q137" s="167">
        <v>6.5</v>
      </c>
      <c r="R137" s="105" t="s">
        <v>673</v>
      </c>
      <c r="S137" s="105" t="s">
        <v>1259</v>
      </c>
      <c r="T137" s="171"/>
      <c r="U137" s="167">
        <v>165</v>
      </c>
      <c r="V137" s="167">
        <v>20</v>
      </c>
      <c r="W137" s="167" t="s">
        <v>1260</v>
      </c>
      <c r="X137" s="168"/>
      <c r="Y137" s="173" t="s">
        <v>710</v>
      </c>
      <c r="Z137" s="169">
        <v>2</v>
      </c>
      <c r="AA137" s="170" t="s">
        <v>711</v>
      </c>
    </row>
    <row r="138" spans="1:27" ht="34.5" customHeight="1" x14ac:dyDescent="0.2">
      <c r="A138" s="245" t="s">
        <v>118</v>
      </c>
      <c r="B138" s="105" t="s">
        <v>29</v>
      </c>
      <c r="C138" s="105" t="s">
        <v>84</v>
      </c>
      <c r="D138" s="105" t="s">
        <v>1257</v>
      </c>
      <c r="E138" s="105"/>
      <c r="F138" s="176">
        <v>2002743</v>
      </c>
      <c r="G138" s="173" t="s">
        <v>1268</v>
      </c>
      <c r="H138" s="175">
        <v>2599.0030000000002</v>
      </c>
      <c r="I138" s="164">
        <v>2599.0030000000002</v>
      </c>
      <c r="J138" s="165">
        <v>0</v>
      </c>
      <c r="K138" s="172" t="s">
        <v>1258</v>
      </c>
      <c r="L138" s="166">
        <v>8</v>
      </c>
      <c r="M138" s="166" t="s">
        <v>852</v>
      </c>
      <c r="N138" s="105" t="s">
        <v>1248</v>
      </c>
      <c r="O138" s="105"/>
      <c r="P138" s="105" t="s">
        <v>1249</v>
      </c>
      <c r="Q138" s="167">
        <v>6.5</v>
      </c>
      <c r="R138" s="105" t="s">
        <v>673</v>
      </c>
      <c r="S138" s="105" t="s">
        <v>1259</v>
      </c>
      <c r="T138" s="171"/>
      <c r="U138" s="167">
        <v>165</v>
      </c>
      <c r="V138" s="167">
        <v>20</v>
      </c>
      <c r="W138" s="167" t="s">
        <v>1260</v>
      </c>
      <c r="X138" s="168"/>
      <c r="Y138" s="173" t="s">
        <v>710</v>
      </c>
      <c r="Z138" s="169">
        <v>2</v>
      </c>
      <c r="AA138" s="170" t="s">
        <v>711</v>
      </c>
    </row>
    <row r="139" spans="1:27" ht="34.5" customHeight="1" x14ac:dyDescent="0.2">
      <c r="A139" s="245" t="s">
        <v>118</v>
      </c>
      <c r="B139" s="105" t="s">
        <v>29</v>
      </c>
      <c r="C139" s="105" t="s">
        <v>84</v>
      </c>
      <c r="D139" s="105" t="s">
        <v>1257</v>
      </c>
      <c r="E139" s="105"/>
      <c r="F139" s="176">
        <v>2002744</v>
      </c>
      <c r="G139" s="173" t="s">
        <v>1269</v>
      </c>
      <c r="H139" s="175">
        <v>2599.0030000000002</v>
      </c>
      <c r="I139" s="164">
        <v>2599.0030000000002</v>
      </c>
      <c r="J139" s="165">
        <v>0</v>
      </c>
      <c r="K139" s="172" t="s">
        <v>1258</v>
      </c>
      <c r="L139" s="166">
        <v>8</v>
      </c>
      <c r="M139" s="166" t="s">
        <v>852</v>
      </c>
      <c r="N139" s="105" t="s">
        <v>1248</v>
      </c>
      <c r="O139" s="105"/>
      <c r="P139" s="105" t="s">
        <v>1249</v>
      </c>
      <c r="Q139" s="167">
        <v>6.5</v>
      </c>
      <c r="R139" s="105" t="s">
        <v>673</v>
      </c>
      <c r="S139" s="105" t="s">
        <v>1259</v>
      </c>
      <c r="T139" s="171"/>
      <c r="U139" s="167">
        <v>165</v>
      </c>
      <c r="V139" s="167">
        <v>20</v>
      </c>
      <c r="W139" s="167" t="s">
        <v>1260</v>
      </c>
      <c r="X139" s="168"/>
      <c r="Y139" s="173" t="s">
        <v>710</v>
      </c>
      <c r="Z139" s="169">
        <v>2</v>
      </c>
      <c r="AA139" s="170" t="s">
        <v>711</v>
      </c>
    </row>
    <row r="140" spans="1:27" ht="34.5" customHeight="1" x14ac:dyDescent="0.2">
      <c r="A140" s="245" t="s">
        <v>118</v>
      </c>
      <c r="B140" s="105" t="s">
        <v>29</v>
      </c>
      <c r="C140" s="105" t="s">
        <v>84</v>
      </c>
      <c r="D140" s="105" t="s">
        <v>1270</v>
      </c>
      <c r="E140" s="105"/>
      <c r="F140" s="176">
        <v>2002712</v>
      </c>
      <c r="G140" s="173" t="s">
        <v>725</v>
      </c>
      <c r="H140" s="175">
        <v>1998.9970000000001</v>
      </c>
      <c r="I140" s="164">
        <v>1998.9970000000001</v>
      </c>
      <c r="J140" s="165">
        <v>0</v>
      </c>
      <c r="K140" s="172" t="s">
        <v>1258</v>
      </c>
      <c r="L140" s="166">
        <v>12</v>
      </c>
      <c r="M140" s="166">
        <v>256</v>
      </c>
      <c r="N140" s="105" t="s">
        <v>1271</v>
      </c>
      <c r="O140" s="105"/>
      <c r="P140" s="105" t="s">
        <v>1249</v>
      </c>
      <c r="Q140" s="167">
        <v>6.3</v>
      </c>
      <c r="R140" s="105" t="s">
        <v>684</v>
      </c>
      <c r="S140" s="105" t="s">
        <v>851</v>
      </c>
      <c r="T140" s="171"/>
      <c r="U140" s="167">
        <v>206</v>
      </c>
      <c r="V140" s="167">
        <v>20</v>
      </c>
      <c r="W140" s="167" t="s">
        <v>1272</v>
      </c>
      <c r="X140" s="168"/>
      <c r="Y140" s="173" t="s">
        <v>710</v>
      </c>
      <c r="Z140" s="169">
        <v>2</v>
      </c>
      <c r="AA140" s="170" t="s">
        <v>711</v>
      </c>
    </row>
    <row r="141" spans="1:27" ht="34.5" customHeight="1" x14ac:dyDescent="0.2">
      <c r="A141" s="245" t="s">
        <v>118</v>
      </c>
      <c r="B141" s="105" t="s">
        <v>29</v>
      </c>
      <c r="C141" s="105" t="s">
        <v>84</v>
      </c>
      <c r="D141" s="105" t="s">
        <v>1270</v>
      </c>
      <c r="E141" s="105"/>
      <c r="F141" s="176">
        <v>2002713</v>
      </c>
      <c r="G141" s="173" t="s">
        <v>1273</v>
      </c>
      <c r="H141" s="175">
        <v>1998.9970000000001</v>
      </c>
      <c r="I141" s="164">
        <v>1998.9970000000001</v>
      </c>
      <c r="J141" s="165">
        <v>0</v>
      </c>
      <c r="K141" s="172" t="s">
        <v>1258</v>
      </c>
      <c r="L141" s="166">
        <v>12</v>
      </c>
      <c r="M141" s="166">
        <v>256</v>
      </c>
      <c r="N141" s="105" t="s">
        <v>1271</v>
      </c>
      <c r="O141" s="105"/>
      <c r="P141" s="105" t="s">
        <v>1249</v>
      </c>
      <c r="Q141" s="167">
        <v>6.3</v>
      </c>
      <c r="R141" s="105" t="s">
        <v>684</v>
      </c>
      <c r="S141" s="105" t="s">
        <v>851</v>
      </c>
      <c r="T141" s="171"/>
      <c r="U141" s="167">
        <v>206</v>
      </c>
      <c r="V141" s="167">
        <v>20</v>
      </c>
      <c r="W141" s="167" t="s">
        <v>1272</v>
      </c>
      <c r="X141" s="168"/>
      <c r="Y141" s="173" t="s">
        <v>710</v>
      </c>
      <c r="Z141" s="169">
        <v>2</v>
      </c>
      <c r="AA141" s="170" t="s">
        <v>711</v>
      </c>
    </row>
    <row r="142" spans="1:27" ht="34.5" customHeight="1" x14ac:dyDescent="0.2">
      <c r="A142" s="245" t="s">
        <v>118</v>
      </c>
      <c r="B142" s="105" t="s">
        <v>29</v>
      </c>
      <c r="C142" s="105" t="s">
        <v>84</v>
      </c>
      <c r="D142" s="105" t="s">
        <v>1270</v>
      </c>
      <c r="E142" s="105"/>
      <c r="F142" s="176">
        <v>2002714</v>
      </c>
      <c r="G142" s="173" t="s">
        <v>1274</v>
      </c>
      <c r="H142" s="175">
        <v>1998.9970000000001</v>
      </c>
      <c r="I142" s="164">
        <v>1998.9970000000001</v>
      </c>
      <c r="J142" s="165">
        <v>0</v>
      </c>
      <c r="K142" s="172" t="s">
        <v>1258</v>
      </c>
      <c r="L142" s="166">
        <v>12</v>
      </c>
      <c r="M142" s="166">
        <v>256</v>
      </c>
      <c r="N142" s="105" t="s">
        <v>1271</v>
      </c>
      <c r="O142" s="105"/>
      <c r="P142" s="105" t="s">
        <v>1249</v>
      </c>
      <c r="Q142" s="167">
        <v>6.3</v>
      </c>
      <c r="R142" s="105" t="s">
        <v>684</v>
      </c>
      <c r="S142" s="105" t="s">
        <v>851</v>
      </c>
      <c r="T142" s="171"/>
      <c r="U142" s="167">
        <v>206</v>
      </c>
      <c r="V142" s="167">
        <v>20</v>
      </c>
      <c r="W142" s="167" t="s">
        <v>1272</v>
      </c>
      <c r="X142" s="168"/>
      <c r="Y142" s="173" t="s">
        <v>710</v>
      </c>
      <c r="Z142" s="169">
        <v>2</v>
      </c>
      <c r="AA142" s="170" t="s">
        <v>711</v>
      </c>
    </row>
    <row r="143" spans="1:27" ht="34.5" customHeight="1" x14ac:dyDescent="0.2">
      <c r="A143" s="245" t="s">
        <v>118</v>
      </c>
      <c r="B143" s="105" t="s">
        <v>29</v>
      </c>
      <c r="C143" s="105" t="s">
        <v>84</v>
      </c>
      <c r="D143" s="105" t="s">
        <v>1270</v>
      </c>
      <c r="E143" s="105"/>
      <c r="F143" s="176">
        <v>2002715</v>
      </c>
      <c r="G143" s="173" t="s">
        <v>727</v>
      </c>
      <c r="H143" s="175">
        <v>2399.0010000000002</v>
      </c>
      <c r="I143" s="164">
        <v>2399.0010000000002</v>
      </c>
      <c r="J143" s="165">
        <v>0</v>
      </c>
      <c r="K143" s="172" t="s">
        <v>1258</v>
      </c>
      <c r="L143" s="166">
        <v>12</v>
      </c>
      <c r="M143" s="166">
        <v>512</v>
      </c>
      <c r="N143" s="105" t="s">
        <v>1271</v>
      </c>
      <c r="O143" s="105"/>
      <c r="P143" s="105" t="s">
        <v>1249</v>
      </c>
      <c r="Q143" s="167">
        <v>6.3</v>
      </c>
      <c r="R143" s="105" t="s">
        <v>684</v>
      </c>
      <c r="S143" s="105" t="s">
        <v>851</v>
      </c>
      <c r="T143" s="171"/>
      <c r="U143" s="167">
        <v>206</v>
      </c>
      <c r="V143" s="167">
        <v>20</v>
      </c>
      <c r="W143" s="167" t="s">
        <v>1272</v>
      </c>
      <c r="X143" s="168"/>
      <c r="Y143" s="173" t="s">
        <v>710</v>
      </c>
      <c r="Z143" s="169">
        <v>2</v>
      </c>
      <c r="AA143" s="170" t="s">
        <v>711</v>
      </c>
    </row>
    <row r="144" spans="1:27" ht="34.5" customHeight="1" x14ac:dyDescent="0.2">
      <c r="A144" s="245" t="s">
        <v>118</v>
      </c>
      <c r="B144" s="105" t="s">
        <v>29</v>
      </c>
      <c r="C144" s="105" t="s">
        <v>84</v>
      </c>
      <c r="D144" s="105" t="s">
        <v>1270</v>
      </c>
      <c r="E144" s="105"/>
      <c r="F144" s="176">
        <v>2002716</v>
      </c>
      <c r="G144" s="173" t="s">
        <v>1275</v>
      </c>
      <c r="H144" s="175">
        <v>2399.0010000000002</v>
      </c>
      <c r="I144" s="164">
        <v>2399.0010000000002</v>
      </c>
      <c r="J144" s="165">
        <v>0</v>
      </c>
      <c r="K144" s="172" t="s">
        <v>1258</v>
      </c>
      <c r="L144" s="166">
        <v>12</v>
      </c>
      <c r="M144" s="166">
        <v>512</v>
      </c>
      <c r="N144" s="105" t="s">
        <v>1271</v>
      </c>
      <c r="O144" s="105"/>
      <c r="P144" s="105" t="s">
        <v>1249</v>
      </c>
      <c r="Q144" s="167">
        <v>6.3</v>
      </c>
      <c r="R144" s="105" t="s">
        <v>684</v>
      </c>
      <c r="S144" s="105" t="s">
        <v>851</v>
      </c>
      <c r="T144" s="171"/>
      <c r="U144" s="167">
        <v>206</v>
      </c>
      <c r="V144" s="167">
        <v>20</v>
      </c>
      <c r="W144" s="167" t="s">
        <v>1272</v>
      </c>
      <c r="X144" s="168"/>
      <c r="Y144" s="173" t="s">
        <v>710</v>
      </c>
      <c r="Z144" s="169">
        <v>2</v>
      </c>
      <c r="AA144" s="170" t="s">
        <v>711</v>
      </c>
    </row>
    <row r="145" spans="1:27" ht="34.5" customHeight="1" x14ac:dyDescent="0.2">
      <c r="A145" s="245" t="s">
        <v>118</v>
      </c>
      <c r="B145" s="105" t="s">
        <v>29</v>
      </c>
      <c r="C145" s="105" t="s">
        <v>84</v>
      </c>
      <c r="D145" s="105" t="s">
        <v>1270</v>
      </c>
      <c r="E145" s="105"/>
      <c r="F145" s="176">
        <v>2002717</v>
      </c>
      <c r="G145" s="173" t="s">
        <v>1276</v>
      </c>
      <c r="H145" s="175">
        <v>2399.0010000000002</v>
      </c>
      <c r="I145" s="164">
        <v>2399.0010000000002</v>
      </c>
      <c r="J145" s="165">
        <v>0</v>
      </c>
      <c r="K145" s="172" t="s">
        <v>1258</v>
      </c>
      <c r="L145" s="166">
        <v>12</v>
      </c>
      <c r="M145" s="166">
        <v>512</v>
      </c>
      <c r="N145" s="105" t="s">
        <v>1271</v>
      </c>
      <c r="O145" s="105"/>
      <c r="P145" s="105" t="s">
        <v>1249</v>
      </c>
      <c r="Q145" s="167">
        <v>6.3</v>
      </c>
      <c r="R145" s="105" t="s">
        <v>684</v>
      </c>
      <c r="S145" s="105" t="s">
        <v>851</v>
      </c>
      <c r="T145" s="171"/>
      <c r="U145" s="167">
        <v>206</v>
      </c>
      <c r="V145" s="167">
        <v>20</v>
      </c>
      <c r="W145" s="167" t="s">
        <v>1272</v>
      </c>
      <c r="X145" s="168"/>
      <c r="Y145" s="173" t="s">
        <v>710</v>
      </c>
      <c r="Z145" s="169">
        <v>2</v>
      </c>
      <c r="AA145" s="170" t="s">
        <v>711</v>
      </c>
    </row>
    <row r="146" spans="1:27" ht="34.5" customHeight="1" x14ac:dyDescent="0.2">
      <c r="A146" s="245" t="s">
        <v>118</v>
      </c>
      <c r="B146" s="105" t="s">
        <v>29</v>
      </c>
      <c r="C146" s="105" t="s">
        <v>84</v>
      </c>
      <c r="D146" s="105" t="s">
        <v>1270</v>
      </c>
      <c r="E146" s="105"/>
      <c r="F146" s="176">
        <v>2002718</v>
      </c>
      <c r="G146" s="173" t="s">
        <v>753</v>
      </c>
      <c r="H146" s="175">
        <v>2798.9995000000004</v>
      </c>
      <c r="I146" s="164">
        <v>2798.9995000000004</v>
      </c>
      <c r="J146" s="165">
        <v>0</v>
      </c>
      <c r="K146" s="172" t="s">
        <v>1258</v>
      </c>
      <c r="L146" s="166">
        <v>12</v>
      </c>
      <c r="M146" s="166" t="s">
        <v>852</v>
      </c>
      <c r="N146" s="105" t="s">
        <v>1271</v>
      </c>
      <c r="O146" s="105"/>
      <c r="P146" s="105" t="s">
        <v>1249</v>
      </c>
      <c r="Q146" s="167">
        <v>6.3</v>
      </c>
      <c r="R146" s="105" t="s">
        <v>684</v>
      </c>
      <c r="S146" s="105" t="s">
        <v>851</v>
      </c>
      <c r="T146" s="171"/>
      <c r="U146" s="167">
        <v>206</v>
      </c>
      <c r="V146" s="167">
        <v>20</v>
      </c>
      <c r="W146" s="167" t="s">
        <v>1272</v>
      </c>
      <c r="X146" s="168"/>
      <c r="Y146" s="173" t="s">
        <v>710</v>
      </c>
      <c r="Z146" s="169">
        <v>2</v>
      </c>
      <c r="AA146" s="170" t="s">
        <v>711</v>
      </c>
    </row>
    <row r="147" spans="1:27" ht="34.5" customHeight="1" x14ac:dyDescent="0.2">
      <c r="A147" s="245" t="s">
        <v>118</v>
      </c>
      <c r="B147" s="105" t="s">
        <v>29</v>
      </c>
      <c r="C147" s="105" t="s">
        <v>84</v>
      </c>
      <c r="D147" s="105" t="s">
        <v>1270</v>
      </c>
      <c r="E147" s="105"/>
      <c r="F147" s="176">
        <v>2002719</v>
      </c>
      <c r="G147" s="173" t="s">
        <v>1277</v>
      </c>
      <c r="H147" s="175">
        <v>2798.9995000000004</v>
      </c>
      <c r="I147" s="164">
        <v>2798.9995000000004</v>
      </c>
      <c r="J147" s="165">
        <v>0</v>
      </c>
      <c r="K147" s="172" t="s">
        <v>1258</v>
      </c>
      <c r="L147" s="166">
        <v>12</v>
      </c>
      <c r="M147" s="166" t="s">
        <v>852</v>
      </c>
      <c r="N147" s="105" t="s">
        <v>1271</v>
      </c>
      <c r="O147" s="105"/>
      <c r="P147" s="105" t="s">
        <v>1249</v>
      </c>
      <c r="Q147" s="167">
        <v>6.3</v>
      </c>
      <c r="R147" s="105" t="s">
        <v>684</v>
      </c>
      <c r="S147" s="105" t="s">
        <v>851</v>
      </c>
      <c r="T147" s="171"/>
      <c r="U147" s="167">
        <v>206</v>
      </c>
      <c r="V147" s="167">
        <v>20</v>
      </c>
      <c r="W147" s="167" t="s">
        <v>1272</v>
      </c>
      <c r="X147" s="168"/>
      <c r="Y147" s="173" t="s">
        <v>710</v>
      </c>
      <c r="Z147" s="169">
        <v>2</v>
      </c>
      <c r="AA147" s="170" t="s">
        <v>711</v>
      </c>
    </row>
    <row r="148" spans="1:27" ht="34.5" customHeight="1" x14ac:dyDescent="0.2">
      <c r="A148" s="245" t="s">
        <v>118</v>
      </c>
      <c r="B148" s="105" t="s">
        <v>29</v>
      </c>
      <c r="C148" s="105" t="s">
        <v>84</v>
      </c>
      <c r="D148" s="105" t="s">
        <v>1270</v>
      </c>
      <c r="E148" s="105"/>
      <c r="F148" s="176">
        <v>2002720</v>
      </c>
      <c r="G148" s="173" t="s">
        <v>1278</v>
      </c>
      <c r="H148" s="175">
        <v>2798.9995000000004</v>
      </c>
      <c r="I148" s="164">
        <v>2798.9995000000004</v>
      </c>
      <c r="J148" s="165">
        <v>0</v>
      </c>
      <c r="K148" s="172" t="s">
        <v>1258</v>
      </c>
      <c r="L148" s="166">
        <v>12</v>
      </c>
      <c r="M148" s="166" t="s">
        <v>852</v>
      </c>
      <c r="N148" s="105" t="s">
        <v>1271</v>
      </c>
      <c r="O148" s="105"/>
      <c r="P148" s="105" t="s">
        <v>1249</v>
      </c>
      <c r="Q148" s="167">
        <v>6.3</v>
      </c>
      <c r="R148" s="105" t="s">
        <v>684</v>
      </c>
      <c r="S148" s="105" t="s">
        <v>851</v>
      </c>
      <c r="T148" s="171"/>
      <c r="U148" s="167">
        <v>206</v>
      </c>
      <c r="V148" s="167">
        <v>20</v>
      </c>
      <c r="W148" s="167" t="s">
        <v>1272</v>
      </c>
      <c r="X148" s="168"/>
      <c r="Y148" s="173" t="s">
        <v>710</v>
      </c>
      <c r="Z148" s="169">
        <v>2</v>
      </c>
      <c r="AA148" s="170" t="s">
        <v>711</v>
      </c>
    </row>
    <row r="149" spans="1:27" ht="34.5" customHeight="1" x14ac:dyDescent="0.2">
      <c r="A149" s="245" t="s">
        <v>118</v>
      </c>
      <c r="B149" s="105" t="s">
        <v>29</v>
      </c>
      <c r="C149" s="105" t="s">
        <v>84</v>
      </c>
      <c r="D149" s="105" t="s">
        <v>1279</v>
      </c>
      <c r="E149" s="105"/>
      <c r="F149" s="176">
        <v>2002721</v>
      </c>
      <c r="G149" s="173" t="s">
        <v>725</v>
      </c>
      <c r="H149" s="175">
        <v>2198.9990000000003</v>
      </c>
      <c r="I149" s="164">
        <v>2198.9990000000003</v>
      </c>
      <c r="J149" s="165">
        <v>0</v>
      </c>
      <c r="K149" s="172" t="s">
        <v>1280</v>
      </c>
      <c r="L149" s="166">
        <v>12</v>
      </c>
      <c r="M149" s="166">
        <v>256</v>
      </c>
      <c r="N149" s="105" t="s">
        <v>1271</v>
      </c>
      <c r="O149" s="105"/>
      <c r="P149" s="105" t="s">
        <v>1249</v>
      </c>
      <c r="Q149" s="167">
        <v>6.9</v>
      </c>
      <c r="R149" s="105" t="s">
        <v>684</v>
      </c>
      <c r="S149" s="105" t="s">
        <v>853</v>
      </c>
      <c r="T149" s="171"/>
      <c r="U149" s="167">
        <v>233</v>
      </c>
      <c r="V149" s="167">
        <v>40</v>
      </c>
      <c r="W149" s="167" t="s">
        <v>1281</v>
      </c>
      <c r="X149" s="168"/>
      <c r="Y149" s="173" t="s">
        <v>710</v>
      </c>
      <c r="Z149" s="169">
        <v>2</v>
      </c>
      <c r="AA149" s="170" t="s">
        <v>711</v>
      </c>
    </row>
    <row r="150" spans="1:27" ht="34.5" customHeight="1" x14ac:dyDescent="0.2">
      <c r="A150" s="245" t="s">
        <v>118</v>
      </c>
      <c r="B150" s="105" t="s">
        <v>29</v>
      </c>
      <c r="C150" s="105" t="s">
        <v>84</v>
      </c>
      <c r="D150" s="105" t="s">
        <v>1279</v>
      </c>
      <c r="E150" s="105"/>
      <c r="F150" s="176">
        <v>2002722</v>
      </c>
      <c r="G150" s="173" t="s">
        <v>1273</v>
      </c>
      <c r="H150" s="175">
        <v>2198.9990000000003</v>
      </c>
      <c r="I150" s="164">
        <v>2198.9990000000003</v>
      </c>
      <c r="J150" s="165">
        <v>0</v>
      </c>
      <c r="K150" s="172" t="s">
        <v>1280</v>
      </c>
      <c r="L150" s="166">
        <v>12</v>
      </c>
      <c r="M150" s="166">
        <v>256</v>
      </c>
      <c r="N150" s="105" t="s">
        <v>1271</v>
      </c>
      <c r="O150" s="105"/>
      <c r="P150" s="105" t="s">
        <v>1249</v>
      </c>
      <c r="Q150" s="167">
        <v>6.9</v>
      </c>
      <c r="R150" s="105" t="s">
        <v>684</v>
      </c>
      <c r="S150" s="105" t="s">
        <v>853</v>
      </c>
      <c r="T150" s="171"/>
      <c r="U150" s="167">
        <v>233</v>
      </c>
      <c r="V150" s="167">
        <v>40</v>
      </c>
      <c r="W150" s="167" t="s">
        <v>1281</v>
      </c>
      <c r="X150" s="168"/>
      <c r="Y150" s="173" t="s">
        <v>710</v>
      </c>
      <c r="Z150" s="169">
        <v>2</v>
      </c>
      <c r="AA150" s="170" t="s">
        <v>711</v>
      </c>
    </row>
    <row r="151" spans="1:27" ht="34.5" customHeight="1" x14ac:dyDescent="0.2">
      <c r="A151" s="245" t="s">
        <v>118</v>
      </c>
      <c r="B151" s="105" t="s">
        <v>29</v>
      </c>
      <c r="C151" s="105" t="s">
        <v>84</v>
      </c>
      <c r="D151" s="105" t="s">
        <v>1279</v>
      </c>
      <c r="E151" s="105"/>
      <c r="F151" s="176">
        <v>2002723</v>
      </c>
      <c r="G151" s="173" t="s">
        <v>1274</v>
      </c>
      <c r="H151" s="175">
        <v>2198.9990000000003</v>
      </c>
      <c r="I151" s="164">
        <v>2198.9990000000003</v>
      </c>
      <c r="J151" s="165">
        <v>0</v>
      </c>
      <c r="K151" s="172" t="s">
        <v>1280</v>
      </c>
      <c r="L151" s="166">
        <v>12</v>
      </c>
      <c r="M151" s="166">
        <v>256</v>
      </c>
      <c r="N151" s="105" t="s">
        <v>1271</v>
      </c>
      <c r="O151" s="105"/>
      <c r="P151" s="105" t="s">
        <v>1249</v>
      </c>
      <c r="Q151" s="167">
        <v>6.9</v>
      </c>
      <c r="R151" s="105" t="s">
        <v>684</v>
      </c>
      <c r="S151" s="105" t="s">
        <v>853</v>
      </c>
      <c r="T151" s="171"/>
      <c r="U151" s="167">
        <v>233</v>
      </c>
      <c r="V151" s="167">
        <v>40</v>
      </c>
      <c r="W151" s="167" t="s">
        <v>1281</v>
      </c>
      <c r="X151" s="168"/>
      <c r="Y151" s="173" t="s">
        <v>710</v>
      </c>
      <c r="Z151" s="169">
        <v>2</v>
      </c>
      <c r="AA151" s="170" t="s">
        <v>711</v>
      </c>
    </row>
    <row r="152" spans="1:27" ht="34.5" customHeight="1" x14ac:dyDescent="0.2">
      <c r="A152" s="245" t="s">
        <v>118</v>
      </c>
      <c r="B152" s="105" t="s">
        <v>29</v>
      </c>
      <c r="C152" s="105" t="s">
        <v>84</v>
      </c>
      <c r="D152" s="105" t="s">
        <v>1279</v>
      </c>
      <c r="E152" s="105"/>
      <c r="F152" s="176">
        <v>2002724</v>
      </c>
      <c r="G152" s="173" t="s">
        <v>727</v>
      </c>
      <c r="H152" s="175">
        <v>2599.0030000000002</v>
      </c>
      <c r="I152" s="164">
        <v>2599.0030000000002</v>
      </c>
      <c r="J152" s="165">
        <v>0</v>
      </c>
      <c r="K152" s="172" t="s">
        <v>1280</v>
      </c>
      <c r="L152" s="166">
        <v>12</v>
      </c>
      <c r="M152" s="166">
        <v>512</v>
      </c>
      <c r="N152" s="105" t="s">
        <v>1271</v>
      </c>
      <c r="O152" s="105"/>
      <c r="P152" s="105" t="s">
        <v>1249</v>
      </c>
      <c r="Q152" s="167">
        <v>6.9</v>
      </c>
      <c r="R152" s="105" t="s">
        <v>684</v>
      </c>
      <c r="S152" s="105" t="s">
        <v>853</v>
      </c>
      <c r="T152" s="171"/>
      <c r="U152" s="167">
        <v>233</v>
      </c>
      <c r="V152" s="167">
        <v>40</v>
      </c>
      <c r="W152" s="167" t="s">
        <v>1281</v>
      </c>
      <c r="X152" s="168"/>
      <c r="Y152" s="173" t="s">
        <v>710</v>
      </c>
      <c r="Z152" s="169">
        <v>2</v>
      </c>
      <c r="AA152" s="170" t="s">
        <v>711</v>
      </c>
    </row>
    <row r="153" spans="1:27" ht="34.5" customHeight="1" x14ac:dyDescent="0.2">
      <c r="A153" s="245" t="s">
        <v>118</v>
      </c>
      <c r="B153" s="105" t="s">
        <v>29</v>
      </c>
      <c r="C153" s="105" t="s">
        <v>84</v>
      </c>
      <c r="D153" s="105" t="s">
        <v>1279</v>
      </c>
      <c r="E153" s="105"/>
      <c r="F153" s="176">
        <v>2002725</v>
      </c>
      <c r="G153" s="173" t="s">
        <v>1275</v>
      </c>
      <c r="H153" s="175">
        <v>2599.0030000000002</v>
      </c>
      <c r="I153" s="164">
        <v>2599.0030000000002</v>
      </c>
      <c r="J153" s="165">
        <v>0</v>
      </c>
      <c r="K153" s="172" t="s">
        <v>1280</v>
      </c>
      <c r="L153" s="166">
        <v>12</v>
      </c>
      <c r="M153" s="166">
        <v>512</v>
      </c>
      <c r="N153" s="105" t="s">
        <v>1271</v>
      </c>
      <c r="O153" s="105"/>
      <c r="P153" s="105" t="s">
        <v>1249</v>
      </c>
      <c r="Q153" s="167">
        <v>6.9</v>
      </c>
      <c r="R153" s="105" t="s">
        <v>684</v>
      </c>
      <c r="S153" s="105" t="s">
        <v>853</v>
      </c>
      <c r="T153" s="171"/>
      <c r="U153" s="167">
        <v>233</v>
      </c>
      <c r="V153" s="167">
        <v>40</v>
      </c>
      <c r="W153" s="167" t="s">
        <v>1281</v>
      </c>
      <c r="X153" s="168"/>
      <c r="Y153" s="173" t="s">
        <v>710</v>
      </c>
      <c r="Z153" s="169">
        <v>2</v>
      </c>
      <c r="AA153" s="170" t="s">
        <v>711</v>
      </c>
    </row>
    <row r="154" spans="1:27" ht="34.5" customHeight="1" x14ac:dyDescent="0.2">
      <c r="A154" s="245" t="s">
        <v>118</v>
      </c>
      <c r="B154" s="105" t="s">
        <v>29</v>
      </c>
      <c r="C154" s="105" t="s">
        <v>84</v>
      </c>
      <c r="D154" s="105" t="s">
        <v>1279</v>
      </c>
      <c r="E154" s="105"/>
      <c r="F154" s="176">
        <v>2002726</v>
      </c>
      <c r="G154" s="173" t="s">
        <v>1276</v>
      </c>
      <c r="H154" s="175">
        <v>2599.0030000000002</v>
      </c>
      <c r="I154" s="164">
        <v>2599.0030000000002</v>
      </c>
      <c r="J154" s="165">
        <v>0</v>
      </c>
      <c r="K154" s="172" t="s">
        <v>1280</v>
      </c>
      <c r="L154" s="166">
        <v>12</v>
      </c>
      <c r="M154" s="166">
        <v>512</v>
      </c>
      <c r="N154" s="105" t="s">
        <v>1271</v>
      </c>
      <c r="O154" s="105"/>
      <c r="P154" s="105" t="s">
        <v>1249</v>
      </c>
      <c r="Q154" s="167">
        <v>6.9</v>
      </c>
      <c r="R154" s="105" t="s">
        <v>684</v>
      </c>
      <c r="S154" s="105" t="s">
        <v>853</v>
      </c>
      <c r="T154" s="171"/>
      <c r="U154" s="167">
        <v>233</v>
      </c>
      <c r="V154" s="167">
        <v>40</v>
      </c>
      <c r="W154" s="167" t="s">
        <v>1281</v>
      </c>
      <c r="X154" s="168"/>
      <c r="Y154" s="173" t="s">
        <v>710</v>
      </c>
      <c r="Z154" s="169">
        <v>2</v>
      </c>
      <c r="AA154" s="170" t="s">
        <v>711</v>
      </c>
    </row>
    <row r="155" spans="1:27" ht="34.5" customHeight="1" x14ac:dyDescent="0.2">
      <c r="A155" s="245" t="s">
        <v>118</v>
      </c>
      <c r="B155" s="105" t="s">
        <v>29</v>
      </c>
      <c r="C155" s="105" t="s">
        <v>84</v>
      </c>
      <c r="D155" s="105" t="s">
        <v>1279</v>
      </c>
      <c r="E155" s="105"/>
      <c r="F155" s="176">
        <v>2002727</v>
      </c>
      <c r="G155" s="173" t="s">
        <v>753</v>
      </c>
      <c r="H155" s="175">
        <v>2998.9960000000005</v>
      </c>
      <c r="I155" s="164">
        <v>2998.9960000000005</v>
      </c>
      <c r="J155" s="165">
        <v>0</v>
      </c>
      <c r="K155" s="172" t="s">
        <v>1280</v>
      </c>
      <c r="L155" s="166">
        <v>12</v>
      </c>
      <c r="M155" s="166" t="s">
        <v>852</v>
      </c>
      <c r="N155" s="105" t="s">
        <v>1271</v>
      </c>
      <c r="O155" s="105"/>
      <c r="P155" s="105" t="s">
        <v>1249</v>
      </c>
      <c r="Q155" s="167">
        <v>6.9</v>
      </c>
      <c r="R155" s="105" t="s">
        <v>684</v>
      </c>
      <c r="S155" s="105" t="s">
        <v>853</v>
      </c>
      <c r="T155" s="171"/>
      <c r="U155" s="167">
        <v>233</v>
      </c>
      <c r="V155" s="167">
        <v>40</v>
      </c>
      <c r="W155" s="167" t="s">
        <v>1281</v>
      </c>
      <c r="X155" s="168"/>
      <c r="Y155" s="173" t="s">
        <v>710</v>
      </c>
      <c r="Z155" s="169">
        <v>2</v>
      </c>
      <c r="AA155" s="170" t="s">
        <v>711</v>
      </c>
    </row>
    <row r="156" spans="1:27" ht="34.5" customHeight="1" x14ac:dyDescent="0.2">
      <c r="A156" s="245" t="s">
        <v>118</v>
      </c>
      <c r="B156" s="105" t="s">
        <v>29</v>
      </c>
      <c r="C156" s="105" t="s">
        <v>84</v>
      </c>
      <c r="D156" s="105" t="s">
        <v>1279</v>
      </c>
      <c r="E156" s="105"/>
      <c r="F156" s="176">
        <v>2002728</v>
      </c>
      <c r="G156" s="173" t="s">
        <v>1277</v>
      </c>
      <c r="H156" s="175">
        <v>2998.9960000000005</v>
      </c>
      <c r="I156" s="164">
        <v>2998.9960000000005</v>
      </c>
      <c r="J156" s="165">
        <v>0</v>
      </c>
      <c r="K156" s="172" t="s">
        <v>1280</v>
      </c>
      <c r="L156" s="166">
        <v>12</v>
      </c>
      <c r="M156" s="166" t="s">
        <v>852</v>
      </c>
      <c r="N156" s="105" t="s">
        <v>1271</v>
      </c>
      <c r="O156" s="105"/>
      <c r="P156" s="105" t="s">
        <v>1249</v>
      </c>
      <c r="Q156" s="167">
        <v>6.9</v>
      </c>
      <c r="R156" s="105" t="s">
        <v>684</v>
      </c>
      <c r="S156" s="105" t="s">
        <v>853</v>
      </c>
      <c r="T156" s="171"/>
      <c r="U156" s="167">
        <v>233</v>
      </c>
      <c r="V156" s="167">
        <v>40</v>
      </c>
      <c r="W156" s="167" t="s">
        <v>1281</v>
      </c>
      <c r="X156" s="168"/>
      <c r="Y156" s="173" t="s">
        <v>710</v>
      </c>
      <c r="Z156" s="169">
        <v>2</v>
      </c>
      <c r="AA156" s="170" t="s">
        <v>711</v>
      </c>
    </row>
    <row r="157" spans="1:27" ht="34.5" customHeight="1" x14ac:dyDescent="0.2">
      <c r="A157" s="245" t="s">
        <v>118</v>
      </c>
      <c r="B157" s="105" t="s">
        <v>29</v>
      </c>
      <c r="C157" s="105" t="s">
        <v>84</v>
      </c>
      <c r="D157" s="105" t="s">
        <v>1279</v>
      </c>
      <c r="E157" s="105"/>
      <c r="F157" s="176">
        <v>2002729</v>
      </c>
      <c r="G157" s="173" t="s">
        <v>1278</v>
      </c>
      <c r="H157" s="175">
        <v>2998.9960000000005</v>
      </c>
      <c r="I157" s="164">
        <v>2998.9960000000005</v>
      </c>
      <c r="J157" s="165">
        <v>0</v>
      </c>
      <c r="K157" s="172" t="s">
        <v>1280</v>
      </c>
      <c r="L157" s="166">
        <v>12</v>
      </c>
      <c r="M157" s="166" t="s">
        <v>852</v>
      </c>
      <c r="N157" s="105" t="s">
        <v>1271</v>
      </c>
      <c r="O157" s="105"/>
      <c r="P157" s="105" t="s">
        <v>1249</v>
      </c>
      <c r="Q157" s="167">
        <v>6.9</v>
      </c>
      <c r="R157" s="105" t="s">
        <v>684</v>
      </c>
      <c r="S157" s="105" t="s">
        <v>853</v>
      </c>
      <c r="T157" s="171"/>
      <c r="U157" s="167">
        <v>233</v>
      </c>
      <c r="V157" s="167">
        <v>40</v>
      </c>
      <c r="W157" s="167" t="s">
        <v>1281</v>
      </c>
      <c r="X157" s="168"/>
      <c r="Y157" s="173" t="s">
        <v>710</v>
      </c>
      <c r="Z157" s="169">
        <v>2</v>
      </c>
      <c r="AA157" s="170" t="s">
        <v>711</v>
      </c>
    </row>
    <row r="158" spans="1:27" ht="34.5" customHeight="1" x14ac:dyDescent="0.2">
      <c r="A158" s="245" t="s">
        <v>118</v>
      </c>
      <c r="B158" s="105" t="s">
        <v>29</v>
      </c>
      <c r="C158" s="105" t="s">
        <v>84</v>
      </c>
      <c r="D158" s="105" t="s">
        <v>1279</v>
      </c>
      <c r="E158" s="105"/>
      <c r="F158" s="176">
        <v>2002730</v>
      </c>
      <c r="G158" s="173" t="s">
        <v>1282</v>
      </c>
      <c r="H158" s="175">
        <v>3799.0040000000004</v>
      </c>
      <c r="I158" s="164">
        <v>3799.0040000000004</v>
      </c>
      <c r="J158" s="165">
        <v>0</v>
      </c>
      <c r="K158" s="172" t="s">
        <v>1280</v>
      </c>
      <c r="L158" s="166">
        <v>12</v>
      </c>
      <c r="M158" s="166" t="s">
        <v>1283</v>
      </c>
      <c r="N158" s="105" t="s">
        <v>1271</v>
      </c>
      <c r="O158" s="105"/>
      <c r="P158" s="105" t="s">
        <v>1249</v>
      </c>
      <c r="Q158" s="167">
        <v>6.9</v>
      </c>
      <c r="R158" s="105" t="s">
        <v>684</v>
      </c>
      <c r="S158" s="105" t="s">
        <v>853</v>
      </c>
      <c r="T158" s="171"/>
      <c r="U158" s="167">
        <v>233</v>
      </c>
      <c r="V158" s="167">
        <v>40</v>
      </c>
      <c r="W158" s="167" t="s">
        <v>1281</v>
      </c>
      <c r="X158" s="168"/>
      <c r="Y158" s="173" t="s">
        <v>710</v>
      </c>
      <c r="Z158" s="169">
        <v>2</v>
      </c>
      <c r="AA158" s="170" t="s">
        <v>711</v>
      </c>
    </row>
    <row r="159" spans="1:27" ht="34.5" customHeight="1" x14ac:dyDescent="0.2">
      <c r="A159" s="245" t="s">
        <v>118</v>
      </c>
      <c r="B159" s="105" t="s">
        <v>29</v>
      </c>
      <c r="C159" s="105" t="s">
        <v>84</v>
      </c>
      <c r="D159" s="105" t="s">
        <v>1279</v>
      </c>
      <c r="E159" s="105"/>
      <c r="F159" s="176">
        <v>2002731</v>
      </c>
      <c r="G159" s="173" t="s">
        <v>1284</v>
      </c>
      <c r="H159" s="175">
        <v>3799.0040000000004</v>
      </c>
      <c r="I159" s="164">
        <v>3799.0040000000004</v>
      </c>
      <c r="J159" s="165">
        <v>0</v>
      </c>
      <c r="K159" s="172" t="s">
        <v>1280</v>
      </c>
      <c r="L159" s="166">
        <v>12</v>
      </c>
      <c r="M159" s="166" t="s">
        <v>1283</v>
      </c>
      <c r="N159" s="105" t="s">
        <v>1271</v>
      </c>
      <c r="O159" s="105"/>
      <c r="P159" s="105" t="s">
        <v>1249</v>
      </c>
      <c r="Q159" s="167">
        <v>6.9</v>
      </c>
      <c r="R159" s="105" t="s">
        <v>684</v>
      </c>
      <c r="S159" s="105" t="s">
        <v>853</v>
      </c>
      <c r="T159" s="171"/>
      <c r="U159" s="167">
        <v>233</v>
      </c>
      <c r="V159" s="167">
        <v>40</v>
      </c>
      <c r="W159" s="167" t="s">
        <v>1281</v>
      </c>
      <c r="X159" s="168"/>
      <c r="Y159" s="173" t="s">
        <v>710</v>
      </c>
      <c r="Z159" s="169">
        <v>2</v>
      </c>
      <c r="AA159" s="170" t="s">
        <v>711</v>
      </c>
    </row>
    <row r="160" spans="1:27" ht="34.5" customHeight="1" x14ac:dyDescent="0.2">
      <c r="A160" s="245" t="s">
        <v>118</v>
      </c>
      <c r="B160" s="105" t="s">
        <v>29</v>
      </c>
      <c r="C160" s="105" t="s">
        <v>84</v>
      </c>
      <c r="D160" s="105" t="s">
        <v>1279</v>
      </c>
      <c r="E160" s="105"/>
      <c r="F160" s="176">
        <v>2002732</v>
      </c>
      <c r="G160" s="173" t="s">
        <v>1285</v>
      </c>
      <c r="H160" s="175">
        <v>3799.0040000000004</v>
      </c>
      <c r="I160" s="164">
        <v>3799.0040000000004</v>
      </c>
      <c r="J160" s="165">
        <v>0</v>
      </c>
      <c r="K160" s="172" t="s">
        <v>1280</v>
      </c>
      <c r="L160" s="166">
        <v>12</v>
      </c>
      <c r="M160" s="166" t="s">
        <v>1283</v>
      </c>
      <c r="N160" s="105" t="s">
        <v>1271</v>
      </c>
      <c r="O160" s="105"/>
      <c r="P160" s="105" t="s">
        <v>1249</v>
      </c>
      <c r="Q160" s="167">
        <v>6.9</v>
      </c>
      <c r="R160" s="105" t="s">
        <v>684</v>
      </c>
      <c r="S160" s="105" t="s">
        <v>853</v>
      </c>
      <c r="T160" s="171"/>
      <c r="U160" s="167">
        <v>233</v>
      </c>
      <c r="V160" s="167">
        <v>40</v>
      </c>
      <c r="W160" s="167" t="s">
        <v>1281</v>
      </c>
      <c r="X160" s="168"/>
      <c r="Y160" s="173" t="s">
        <v>710</v>
      </c>
      <c r="Z160" s="169">
        <v>2</v>
      </c>
      <c r="AA160" s="170" t="s">
        <v>711</v>
      </c>
    </row>
    <row r="161" spans="1:27" ht="34.5" customHeight="1" x14ac:dyDescent="0.2">
      <c r="A161" s="245" t="s">
        <v>118</v>
      </c>
      <c r="B161" s="105" t="s">
        <v>29</v>
      </c>
      <c r="C161" s="105" t="s">
        <v>87</v>
      </c>
      <c r="D161" s="105" t="s">
        <v>1286</v>
      </c>
      <c r="E161" s="105"/>
      <c r="F161" s="176">
        <v>2003612</v>
      </c>
      <c r="G161" s="173" t="s">
        <v>204</v>
      </c>
      <c r="H161" s="175">
        <v>1098.999</v>
      </c>
      <c r="I161" s="164">
        <v>1098.999</v>
      </c>
      <c r="J161" s="165">
        <v>0</v>
      </c>
      <c r="K161" s="172" t="s">
        <v>1287</v>
      </c>
      <c r="L161" s="166">
        <v>8</v>
      </c>
      <c r="M161" s="166">
        <v>128</v>
      </c>
      <c r="N161" s="105" t="s">
        <v>595</v>
      </c>
      <c r="O161" s="105"/>
      <c r="P161" s="105" t="s">
        <v>1532</v>
      </c>
      <c r="Q161" s="167">
        <v>6.7</v>
      </c>
      <c r="R161" s="105" t="s">
        <v>391</v>
      </c>
      <c r="S161" s="105" t="s">
        <v>863</v>
      </c>
      <c r="T161" s="171"/>
      <c r="U161" s="167">
        <v>190</v>
      </c>
      <c r="V161" s="167">
        <v>45</v>
      </c>
      <c r="W161" s="167" t="s">
        <v>995</v>
      </c>
      <c r="X161" s="168"/>
      <c r="Y161" s="173" t="s">
        <v>710</v>
      </c>
      <c r="Z161" s="169">
        <v>2</v>
      </c>
      <c r="AA161" s="170" t="s">
        <v>711</v>
      </c>
    </row>
    <row r="162" spans="1:27" ht="34.5" customHeight="1" x14ac:dyDescent="0.2">
      <c r="A162" s="245" t="s">
        <v>118</v>
      </c>
      <c r="B162" s="105" t="s">
        <v>29</v>
      </c>
      <c r="C162" s="105" t="s">
        <v>1288</v>
      </c>
      <c r="D162" s="105" t="s">
        <v>1289</v>
      </c>
      <c r="E162" s="105"/>
      <c r="F162" s="176">
        <v>2003960</v>
      </c>
      <c r="G162" s="173" t="s">
        <v>204</v>
      </c>
      <c r="H162" s="175">
        <v>299.00200000000001</v>
      </c>
      <c r="I162" s="164">
        <v>299.00200000000001</v>
      </c>
      <c r="J162" s="165">
        <v>0</v>
      </c>
      <c r="K162" s="172" t="s">
        <v>1290</v>
      </c>
      <c r="L162" s="166">
        <v>4</v>
      </c>
      <c r="M162" s="166">
        <v>128</v>
      </c>
      <c r="N162" s="105" t="s">
        <v>1291</v>
      </c>
      <c r="O162" s="105"/>
      <c r="P162" s="105" t="s">
        <v>947</v>
      </c>
      <c r="Q162" s="167">
        <v>6.7</v>
      </c>
      <c r="R162" s="105" t="s">
        <v>397</v>
      </c>
      <c r="S162" s="105" t="s">
        <v>394</v>
      </c>
      <c r="T162" s="171"/>
      <c r="U162" s="167">
        <v>200</v>
      </c>
      <c r="V162" s="167">
        <v>30</v>
      </c>
      <c r="W162" s="167" t="s">
        <v>1245</v>
      </c>
      <c r="X162" s="168"/>
      <c r="Y162" s="173" t="s">
        <v>710</v>
      </c>
      <c r="Z162" s="169">
        <v>2</v>
      </c>
      <c r="AA162" s="170" t="s">
        <v>711</v>
      </c>
    </row>
    <row r="163" spans="1:27" ht="34.5" customHeight="1" x14ac:dyDescent="0.2">
      <c r="A163" s="245" t="s">
        <v>118</v>
      </c>
      <c r="B163" s="105" t="s">
        <v>138</v>
      </c>
      <c r="C163" s="105" t="s">
        <v>1292</v>
      </c>
      <c r="D163" s="105" t="s">
        <v>1293</v>
      </c>
      <c r="E163" s="105"/>
      <c r="F163" s="176">
        <v>2999996</v>
      </c>
      <c r="G163" s="173" t="s">
        <v>212</v>
      </c>
      <c r="H163" s="175">
        <v>215.99600000000004</v>
      </c>
      <c r="I163" s="164">
        <v>215.99600000000004</v>
      </c>
      <c r="J163" s="165">
        <v>0</v>
      </c>
      <c r="K163" s="105" t="s">
        <v>1294</v>
      </c>
      <c r="L163" s="166">
        <v>256</v>
      </c>
      <c r="M163" s="166"/>
      <c r="N163" s="105"/>
      <c r="O163" s="105"/>
      <c r="P163" s="105" t="s">
        <v>1295</v>
      </c>
      <c r="Q163" s="167"/>
      <c r="R163" s="105"/>
      <c r="S163" s="105"/>
      <c r="T163" s="171"/>
      <c r="U163" s="167">
        <v>500</v>
      </c>
      <c r="V163" s="167">
        <v>10</v>
      </c>
      <c r="W163" s="167"/>
      <c r="X163" s="168"/>
      <c r="Y163" s="173" t="s">
        <v>710</v>
      </c>
      <c r="Z163" s="169">
        <v>2</v>
      </c>
      <c r="AA163" s="170" t="s">
        <v>711</v>
      </c>
    </row>
    <row r="164" spans="1:27" ht="34.5" customHeight="1" x14ac:dyDescent="0.2">
      <c r="A164" s="245" t="s">
        <v>118</v>
      </c>
      <c r="B164" s="105" t="s">
        <v>28</v>
      </c>
      <c r="C164" s="105" t="s">
        <v>87</v>
      </c>
      <c r="D164" s="105" t="s">
        <v>1296</v>
      </c>
      <c r="E164" s="105"/>
      <c r="F164" s="176">
        <v>2003440</v>
      </c>
      <c r="G164" s="173" t="s">
        <v>208</v>
      </c>
      <c r="H164" s="175">
        <v>1648.999</v>
      </c>
      <c r="I164" s="164">
        <v>1648.999</v>
      </c>
      <c r="J164" s="165">
        <v>0</v>
      </c>
      <c r="K164" s="105" t="s">
        <v>1297</v>
      </c>
      <c r="L164" s="166">
        <v>12</v>
      </c>
      <c r="M164" s="166">
        <v>128</v>
      </c>
      <c r="N164" s="105" t="s">
        <v>1298</v>
      </c>
      <c r="O164" s="105"/>
      <c r="P164" s="105" t="s">
        <v>1532</v>
      </c>
      <c r="Q164" s="167">
        <v>11</v>
      </c>
      <c r="R164" s="105" t="s">
        <v>391</v>
      </c>
      <c r="S164" s="105" t="s">
        <v>1202</v>
      </c>
      <c r="T164" s="171"/>
      <c r="U164" s="167">
        <v>471</v>
      </c>
      <c r="V164" s="167">
        <v>45</v>
      </c>
      <c r="W164" s="167" t="s">
        <v>1299</v>
      </c>
      <c r="X164" s="168"/>
      <c r="Y164" s="173" t="s">
        <v>710</v>
      </c>
      <c r="Z164" s="169">
        <v>2</v>
      </c>
      <c r="AA164" s="170" t="s">
        <v>711</v>
      </c>
    </row>
    <row r="165" spans="1:27" ht="34.5" customHeight="1" x14ac:dyDescent="0.2">
      <c r="A165" s="245" t="s">
        <v>118</v>
      </c>
      <c r="B165" s="105" t="s">
        <v>28</v>
      </c>
      <c r="C165" s="105" t="s">
        <v>87</v>
      </c>
      <c r="D165" s="105" t="s">
        <v>1296</v>
      </c>
      <c r="E165" s="105"/>
      <c r="F165" s="176">
        <v>2003441</v>
      </c>
      <c r="G165" s="173" t="s">
        <v>522</v>
      </c>
      <c r="H165" s="175">
        <v>1849.0010000000002</v>
      </c>
      <c r="I165" s="164">
        <v>1849.0010000000002</v>
      </c>
      <c r="J165" s="165">
        <v>0</v>
      </c>
      <c r="K165" s="105" t="s">
        <v>1297</v>
      </c>
      <c r="L165" s="166">
        <v>12</v>
      </c>
      <c r="M165" s="166">
        <v>256</v>
      </c>
      <c r="N165" s="105" t="s">
        <v>1298</v>
      </c>
      <c r="O165" s="105"/>
      <c r="P165" s="105" t="s">
        <v>1532</v>
      </c>
      <c r="Q165" s="167">
        <v>11</v>
      </c>
      <c r="R165" s="105" t="s">
        <v>391</v>
      </c>
      <c r="S165" s="105" t="s">
        <v>1202</v>
      </c>
      <c r="T165" s="171"/>
      <c r="U165" s="167">
        <v>471</v>
      </c>
      <c r="V165" s="167">
        <v>45</v>
      </c>
      <c r="W165" s="167" t="s">
        <v>1299</v>
      </c>
      <c r="X165" s="168"/>
      <c r="Y165" s="173" t="s">
        <v>710</v>
      </c>
      <c r="Z165" s="169">
        <v>2</v>
      </c>
      <c r="AA165" s="170" t="s">
        <v>711</v>
      </c>
    </row>
    <row r="166" spans="1:27" ht="34.5" customHeight="1" x14ac:dyDescent="0.2">
      <c r="A166" s="245" t="s">
        <v>118</v>
      </c>
      <c r="B166" s="105" t="s">
        <v>28</v>
      </c>
      <c r="C166" s="105" t="s">
        <v>87</v>
      </c>
      <c r="D166" s="105" t="s">
        <v>1300</v>
      </c>
      <c r="E166" s="105"/>
      <c r="F166" s="176">
        <v>2003442</v>
      </c>
      <c r="G166" s="173" t="s">
        <v>522</v>
      </c>
      <c r="H166" s="175">
        <v>2348.9949999999999</v>
      </c>
      <c r="I166" s="164">
        <v>2348.9949999999999</v>
      </c>
      <c r="J166" s="165">
        <v>0</v>
      </c>
      <c r="K166" s="105" t="s">
        <v>1297</v>
      </c>
      <c r="L166" s="166">
        <v>12</v>
      </c>
      <c r="M166" s="166">
        <v>256</v>
      </c>
      <c r="N166" s="105" t="s">
        <v>1298</v>
      </c>
      <c r="O166" s="105"/>
      <c r="P166" s="105" t="s">
        <v>1532</v>
      </c>
      <c r="Q166" s="167">
        <v>14.6</v>
      </c>
      <c r="R166" s="105" t="s">
        <v>391</v>
      </c>
      <c r="S166" s="105" t="s">
        <v>1301</v>
      </c>
      <c r="T166" s="171"/>
      <c r="U166" s="167">
        <v>692</v>
      </c>
      <c r="V166" s="167">
        <v>45</v>
      </c>
      <c r="W166" s="167">
        <v>11600</v>
      </c>
      <c r="X166" s="168"/>
      <c r="Y166" s="173" t="s">
        <v>710</v>
      </c>
      <c r="Z166" s="169">
        <v>2</v>
      </c>
      <c r="AA166" s="170" t="s">
        <v>711</v>
      </c>
    </row>
    <row r="167" spans="1:27" ht="34.5" customHeight="1" x14ac:dyDescent="0.2">
      <c r="A167" s="245" t="s">
        <v>118</v>
      </c>
      <c r="B167" s="105" t="s">
        <v>28</v>
      </c>
      <c r="C167" s="105" t="s">
        <v>87</v>
      </c>
      <c r="D167" s="105" t="s">
        <v>1300</v>
      </c>
      <c r="E167" s="105"/>
      <c r="F167" s="176">
        <v>2003443</v>
      </c>
      <c r="G167" s="173" t="s">
        <v>523</v>
      </c>
      <c r="H167" s="175">
        <v>2548.9970000000003</v>
      </c>
      <c r="I167" s="164">
        <v>2548.9970000000003</v>
      </c>
      <c r="J167" s="165">
        <v>0</v>
      </c>
      <c r="K167" s="105" t="s">
        <v>1297</v>
      </c>
      <c r="L167" s="166">
        <v>12</v>
      </c>
      <c r="M167" s="166">
        <v>512</v>
      </c>
      <c r="N167" s="105" t="s">
        <v>1298</v>
      </c>
      <c r="O167" s="105"/>
      <c r="P167" s="105" t="s">
        <v>1532</v>
      </c>
      <c r="Q167" s="167">
        <v>14.6</v>
      </c>
      <c r="R167" s="105" t="s">
        <v>391</v>
      </c>
      <c r="S167" s="105" t="s">
        <v>1301</v>
      </c>
      <c r="T167" s="171"/>
      <c r="U167" s="167">
        <v>692</v>
      </c>
      <c r="V167" s="167">
        <v>45</v>
      </c>
      <c r="W167" s="167">
        <v>11600</v>
      </c>
      <c r="X167" s="168"/>
      <c r="Y167" s="173" t="s">
        <v>710</v>
      </c>
      <c r="Z167" s="169">
        <v>2</v>
      </c>
      <c r="AA167" s="170" t="s">
        <v>711</v>
      </c>
    </row>
    <row r="168" spans="1:27" ht="34.5" customHeight="1" x14ac:dyDescent="0.2">
      <c r="A168" s="245" t="s">
        <v>118</v>
      </c>
      <c r="B168" s="105" t="s">
        <v>28</v>
      </c>
      <c r="C168" s="105" t="s">
        <v>84</v>
      </c>
      <c r="D168" s="105" t="s">
        <v>1302</v>
      </c>
      <c r="E168" s="105"/>
      <c r="F168" s="176">
        <v>2002745</v>
      </c>
      <c r="G168" s="173" t="s">
        <v>724</v>
      </c>
      <c r="H168" s="175">
        <v>2049.0030000000002</v>
      </c>
      <c r="I168" s="164">
        <v>2049.0030000000002</v>
      </c>
      <c r="J168" s="165">
        <v>0</v>
      </c>
      <c r="K168" s="105" t="s">
        <v>1303</v>
      </c>
      <c r="L168" s="166">
        <v>12</v>
      </c>
      <c r="M168" s="166">
        <v>256</v>
      </c>
      <c r="N168" s="105" t="s">
        <v>1304</v>
      </c>
      <c r="O168" s="105"/>
      <c r="P168" s="105" t="s">
        <v>1305</v>
      </c>
      <c r="Q168" s="167">
        <v>11</v>
      </c>
      <c r="R168" s="105" t="s">
        <v>1306</v>
      </c>
      <c r="S168" s="105" t="s">
        <v>883</v>
      </c>
      <c r="T168" s="171"/>
      <c r="U168" s="167">
        <v>444</v>
      </c>
      <c r="V168" s="167">
        <v>20</v>
      </c>
      <c r="W168" s="167">
        <v>8160</v>
      </c>
      <c r="X168" s="168"/>
      <c r="Y168" s="173" t="s">
        <v>710</v>
      </c>
      <c r="Z168" s="169">
        <v>2</v>
      </c>
      <c r="AA168" s="170" t="s">
        <v>711</v>
      </c>
    </row>
    <row r="169" spans="1:27" ht="34.5" customHeight="1" x14ac:dyDescent="0.2">
      <c r="A169" s="245" t="s">
        <v>118</v>
      </c>
      <c r="B169" s="105" t="s">
        <v>28</v>
      </c>
      <c r="C169" s="105" t="s">
        <v>84</v>
      </c>
      <c r="D169" s="105" t="s">
        <v>1302</v>
      </c>
      <c r="E169" s="105"/>
      <c r="F169" s="176">
        <v>2002746</v>
      </c>
      <c r="G169" s="173" t="s">
        <v>725</v>
      </c>
      <c r="H169" s="175">
        <v>2049.0030000000002</v>
      </c>
      <c r="I169" s="164">
        <v>2049.0030000000002</v>
      </c>
      <c r="J169" s="165">
        <v>0</v>
      </c>
      <c r="K169" s="105" t="s">
        <v>1303</v>
      </c>
      <c r="L169" s="166">
        <v>12</v>
      </c>
      <c r="M169" s="166">
        <v>256</v>
      </c>
      <c r="N169" s="105" t="s">
        <v>1304</v>
      </c>
      <c r="O169" s="105"/>
      <c r="P169" s="105" t="s">
        <v>1305</v>
      </c>
      <c r="Q169" s="167">
        <v>11</v>
      </c>
      <c r="R169" s="105" t="s">
        <v>1306</v>
      </c>
      <c r="S169" s="105" t="s">
        <v>883</v>
      </c>
      <c r="T169" s="171"/>
      <c r="U169" s="167">
        <v>444</v>
      </c>
      <c r="V169" s="167">
        <v>20</v>
      </c>
      <c r="W169" s="167">
        <v>8160</v>
      </c>
      <c r="X169" s="168"/>
      <c r="Y169" s="173" t="s">
        <v>710</v>
      </c>
      <c r="Z169" s="169">
        <v>2</v>
      </c>
      <c r="AA169" s="170" t="s">
        <v>711</v>
      </c>
    </row>
    <row r="170" spans="1:27" ht="34.5" customHeight="1" x14ac:dyDescent="0.2">
      <c r="A170" s="245" t="s">
        <v>118</v>
      </c>
      <c r="B170" s="105" t="s">
        <v>1307</v>
      </c>
      <c r="C170" s="105" t="s">
        <v>84</v>
      </c>
      <c r="D170" s="105" t="s">
        <v>1302</v>
      </c>
      <c r="E170" s="105"/>
      <c r="F170" s="176">
        <v>2002747</v>
      </c>
      <c r="G170" s="173" t="s">
        <v>726</v>
      </c>
      <c r="H170" s="175">
        <v>2399.0010000000002</v>
      </c>
      <c r="I170" s="164">
        <v>2399.0010000000002</v>
      </c>
      <c r="J170" s="165">
        <v>0</v>
      </c>
      <c r="K170" s="105" t="s">
        <v>1303</v>
      </c>
      <c r="L170" s="166">
        <v>12</v>
      </c>
      <c r="M170" s="166">
        <v>512</v>
      </c>
      <c r="N170" s="105" t="s">
        <v>1304</v>
      </c>
      <c r="O170" s="105"/>
      <c r="P170" s="105" t="s">
        <v>1305</v>
      </c>
      <c r="Q170" s="167">
        <v>11</v>
      </c>
      <c r="R170" s="105" t="s">
        <v>1306</v>
      </c>
      <c r="S170" s="105" t="s">
        <v>883</v>
      </c>
      <c r="T170" s="171"/>
      <c r="U170" s="167">
        <v>444</v>
      </c>
      <c r="V170" s="167">
        <v>20</v>
      </c>
      <c r="W170" s="167">
        <v>8160</v>
      </c>
      <c r="X170" s="168"/>
      <c r="Y170" s="173" t="s">
        <v>710</v>
      </c>
      <c r="Z170" s="169">
        <v>2</v>
      </c>
      <c r="AA170" s="170" t="s">
        <v>711</v>
      </c>
    </row>
    <row r="171" spans="1:27" ht="34.5" customHeight="1" x14ac:dyDescent="0.2">
      <c r="A171" s="245" t="s">
        <v>118</v>
      </c>
      <c r="B171" s="105" t="s">
        <v>28</v>
      </c>
      <c r="C171" s="105" t="s">
        <v>84</v>
      </c>
      <c r="D171" s="105" t="s">
        <v>1302</v>
      </c>
      <c r="E171" s="105"/>
      <c r="F171" s="176">
        <v>2002748</v>
      </c>
      <c r="G171" s="173" t="s">
        <v>727</v>
      </c>
      <c r="H171" s="175">
        <v>2399.0010000000002</v>
      </c>
      <c r="I171" s="164">
        <v>2399.0010000000002</v>
      </c>
      <c r="J171" s="165">
        <v>0</v>
      </c>
      <c r="K171" s="105" t="s">
        <v>1303</v>
      </c>
      <c r="L171" s="166">
        <v>12</v>
      </c>
      <c r="M171" s="166">
        <v>512</v>
      </c>
      <c r="N171" s="105" t="s">
        <v>1304</v>
      </c>
      <c r="O171" s="105"/>
      <c r="P171" s="105" t="s">
        <v>1305</v>
      </c>
      <c r="Q171" s="167">
        <v>11</v>
      </c>
      <c r="R171" s="105" t="s">
        <v>1306</v>
      </c>
      <c r="S171" s="105" t="s">
        <v>883</v>
      </c>
      <c r="T171" s="171"/>
      <c r="U171" s="167">
        <v>444</v>
      </c>
      <c r="V171" s="167">
        <v>20</v>
      </c>
      <c r="W171" s="167">
        <v>8160</v>
      </c>
      <c r="X171" s="168"/>
      <c r="Y171" s="173" t="s">
        <v>710</v>
      </c>
      <c r="Z171" s="169">
        <v>2</v>
      </c>
      <c r="AA171" s="170" t="s">
        <v>711</v>
      </c>
    </row>
    <row r="172" spans="1:27" ht="34.5" customHeight="1" x14ac:dyDescent="0.2">
      <c r="A172" s="245" t="s">
        <v>118</v>
      </c>
      <c r="B172" s="105" t="s">
        <v>28</v>
      </c>
      <c r="C172" s="105" t="s">
        <v>84</v>
      </c>
      <c r="D172" s="105" t="s">
        <v>1302</v>
      </c>
      <c r="E172" s="105"/>
      <c r="F172" s="176">
        <v>2002749</v>
      </c>
      <c r="G172" s="173" t="s">
        <v>728</v>
      </c>
      <c r="H172" s="175">
        <v>3098.9970000000003</v>
      </c>
      <c r="I172" s="164">
        <v>3098.9970000000003</v>
      </c>
      <c r="J172" s="165">
        <v>0</v>
      </c>
      <c r="K172" s="105" t="s">
        <v>1303</v>
      </c>
      <c r="L172" s="166">
        <v>12</v>
      </c>
      <c r="M172" s="166" t="s">
        <v>852</v>
      </c>
      <c r="N172" s="105" t="s">
        <v>1304</v>
      </c>
      <c r="O172" s="105"/>
      <c r="P172" s="105" t="s">
        <v>1305</v>
      </c>
      <c r="Q172" s="167">
        <v>11</v>
      </c>
      <c r="R172" s="105" t="s">
        <v>1306</v>
      </c>
      <c r="S172" s="105" t="s">
        <v>883</v>
      </c>
      <c r="T172" s="171"/>
      <c r="U172" s="167">
        <v>444</v>
      </c>
      <c r="V172" s="167">
        <v>20</v>
      </c>
      <c r="W172" s="167">
        <v>8160</v>
      </c>
      <c r="X172" s="168"/>
      <c r="Y172" s="173" t="s">
        <v>710</v>
      </c>
      <c r="Z172" s="169">
        <v>2</v>
      </c>
      <c r="AA172" s="170" t="s">
        <v>711</v>
      </c>
    </row>
    <row r="173" spans="1:27" ht="34.5" customHeight="1" x14ac:dyDescent="0.2">
      <c r="A173" s="245" t="s">
        <v>118</v>
      </c>
      <c r="B173" s="105" t="s">
        <v>28</v>
      </c>
      <c r="C173" s="105" t="s">
        <v>84</v>
      </c>
      <c r="D173" s="105" t="s">
        <v>1308</v>
      </c>
      <c r="E173" s="105"/>
      <c r="F173" s="176">
        <v>2002750</v>
      </c>
      <c r="G173" s="173" t="s">
        <v>724</v>
      </c>
      <c r="H173" s="175">
        <v>2548.9970000000003</v>
      </c>
      <c r="I173" s="164">
        <v>2548.9970000000003</v>
      </c>
      <c r="J173" s="165">
        <v>0</v>
      </c>
      <c r="K173" s="105" t="s">
        <v>1303</v>
      </c>
      <c r="L173" s="166">
        <v>12</v>
      </c>
      <c r="M173" s="166">
        <v>256</v>
      </c>
      <c r="N173" s="105" t="s">
        <v>1304</v>
      </c>
      <c r="O173" s="105"/>
      <c r="P173" s="105" t="s">
        <v>1305</v>
      </c>
      <c r="Q173" s="167">
        <v>13</v>
      </c>
      <c r="R173" s="105" t="s">
        <v>1306</v>
      </c>
      <c r="S173" s="105" t="s">
        <v>885</v>
      </c>
      <c r="T173" s="171"/>
      <c r="U173" s="167">
        <v>579</v>
      </c>
      <c r="V173" s="167">
        <v>20</v>
      </c>
      <c r="W173" s="167">
        <v>10290</v>
      </c>
      <c r="X173" s="168"/>
      <c r="Y173" s="173" t="s">
        <v>710</v>
      </c>
      <c r="Z173" s="169">
        <v>2</v>
      </c>
      <c r="AA173" s="170" t="s">
        <v>711</v>
      </c>
    </row>
    <row r="174" spans="1:27" ht="34.5" customHeight="1" x14ac:dyDescent="0.2">
      <c r="A174" s="245" t="s">
        <v>118</v>
      </c>
      <c r="B174" s="105" t="s">
        <v>28</v>
      </c>
      <c r="C174" s="173" t="s">
        <v>84</v>
      </c>
      <c r="D174" s="172" t="s">
        <v>1308</v>
      </c>
      <c r="E174" s="105"/>
      <c r="F174" s="176">
        <v>2002751</v>
      </c>
      <c r="G174" s="172" t="s">
        <v>725</v>
      </c>
      <c r="H174" s="175">
        <v>2548.9970000000003</v>
      </c>
      <c r="I174" s="164">
        <v>2548.9970000000003</v>
      </c>
      <c r="J174" s="165">
        <v>0</v>
      </c>
      <c r="K174" s="105" t="s">
        <v>1303</v>
      </c>
      <c r="L174" s="166">
        <v>12</v>
      </c>
      <c r="M174" s="166">
        <v>256</v>
      </c>
      <c r="N174" s="105" t="s">
        <v>1304</v>
      </c>
      <c r="O174" s="105"/>
      <c r="P174" s="105" t="s">
        <v>1305</v>
      </c>
      <c r="Q174" s="167">
        <v>13</v>
      </c>
      <c r="R174" s="105" t="s">
        <v>1306</v>
      </c>
      <c r="S174" s="105" t="s">
        <v>885</v>
      </c>
      <c r="T174" s="171"/>
      <c r="U174" s="166">
        <v>579</v>
      </c>
      <c r="V174" s="166">
        <v>20</v>
      </c>
      <c r="W174" s="167">
        <v>10290</v>
      </c>
      <c r="X174" s="168"/>
      <c r="Y174" s="173" t="s">
        <v>710</v>
      </c>
      <c r="Z174" s="169">
        <v>2</v>
      </c>
      <c r="AA174" s="170" t="s">
        <v>711</v>
      </c>
    </row>
    <row r="175" spans="1:27" ht="34.5" customHeight="1" x14ac:dyDescent="0.2">
      <c r="A175" s="245" t="s">
        <v>118</v>
      </c>
      <c r="B175" s="105" t="s">
        <v>28</v>
      </c>
      <c r="C175" s="173" t="s">
        <v>84</v>
      </c>
      <c r="D175" s="172" t="s">
        <v>1308</v>
      </c>
      <c r="E175" s="105"/>
      <c r="F175" s="176">
        <v>2002752</v>
      </c>
      <c r="G175" s="172" t="s">
        <v>726</v>
      </c>
      <c r="H175" s="175">
        <v>2898.9949999999999</v>
      </c>
      <c r="I175" s="164">
        <v>2898.9949999999999</v>
      </c>
      <c r="J175" s="165">
        <v>0</v>
      </c>
      <c r="K175" s="105" t="s">
        <v>1303</v>
      </c>
      <c r="L175" s="166">
        <v>12</v>
      </c>
      <c r="M175" s="166">
        <v>512</v>
      </c>
      <c r="N175" s="105" t="s">
        <v>1304</v>
      </c>
      <c r="O175" s="105"/>
      <c r="P175" s="105" t="s">
        <v>1305</v>
      </c>
      <c r="Q175" s="167">
        <v>13</v>
      </c>
      <c r="R175" s="105" t="s">
        <v>1306</v>
      </c>
      <c r="S175" s="105" t="s">
        <v>885</v>
      </c>
      <c r="T175" s="171"/>
      <c r="U175" s="166">
        <v>579</v>
      </c>
      <c r="V175" s="166">
        <v>20</v>
      </c>
      <c r="W175" s="167">
        <v>10290</v>
      </c>
      <c r="X175" s="168"/>
      <c r="Y175" s="173" t="s">
        <v>710</v>
      </c>
      <c r="Z175" s="169">
        <v>2</v>
      </c>
      <c r="AA175" s="170" t="s">
        <v>711</v>
      </c>
    </row>
    <row r="176" spans="1:27" ht="34.5" customHeight="1" x14ac:dyDescent="0.2">
      <c r="A176" s="245" t="s">
        <v>118</v>
      </c>
      <c r="B176" s="105" t="s">
        <v>28</v>
      </c>
      <c r="C176" s="173" t="s">
        <v>84</v>
      </c>
      <c r="D176" s="172" t="s">
        <v>1308</v>
      </c>
      <c r="E176" s="105"/>
      <c r="F176" s="176">
        <v>2002753</v>
      </c>
      <c r="G176" s="172" t="s">
        <v>727</v>
      </c>
      <c r="H176" s="175">
        <v>2898.9949999999999</v>
      </c>
      <c r="I176" s="164">
        <v>2898.9949999999999</v>
      </c>
      <c r="J176" s="165">
        <v>0</v>
      </c>
      <c r="K176" s="105" t="s">
        <v>1303</v>
      </c>
      <c r="L176" s="166">
        <v>12</v>
      </c>
      <c r="M176" s="166">
        <v>512</v>
      </c>
      <c r="N176" s="105" t="s">
        <v>1304</v>
      </c>
      <c r="O176" s="105"/>
      <c r="P176" s="105" t="s">
        <v>1305</v>
      </c>
      <c r="Q176" s="167">
        <v>13</v>
      </c>
      <c r="R176" s="105" t="s">
        <v>1306</v>
      </c>
      <c r="S176" s="105" t="s">
        <v>885</v>
      </c>
      <c r="T176" s="171"/>
      <c r="U176" s="167">
        <v>579</v>
      </c>
      <c r="V176" s="167">
        <v>20</v>
      </c>
      <c r="W176" s="167">
        <v>10290</v>
      </c>
      <c r="X176" s="168"/>
      <c r="Y176" s="173" t="s">
        <v>710</v>
      </c>
      <c r="Z176" s="169">
        <v>2</v>
      </c>
      <c r="AA176" s="170" t="s">
        <v>711</v>
      </c>
    </row>
    <row r="177" spans="1:27" ht="34.5" customHeight="1" x14ac:dyDescent="0.2">
      <c r="A177" s="245" t="s">
        <v>118</v>
      </c>
      <c r="B177" s="105" t="s">
        <v>28</v>
      </c>
      <c r="C177" s="173" t="s">
        <v>84</v>
      </c>
      <c r="D177" s="172" t="s">
        <v>1308</v>
      </c>
      <c r="E177" s="105"/>
      <c r="F177" s="176">
        <v>2002754</v>
      </c>
      <c r="G177" s="172" t="s">
        <v>728</v>
      </c>
      <c r="H177" s="175">
        <v>3599.0020000000004</v>
      </c>
      <c r="I177" s="164">
        <v>3599.0020000000004</v>
      </c>
      <c r="J177" s="165">
        <v>0</v>
      </c>
      <c r="K177" s="105" t="s">
        <v>1303</v>
      </c>
      <c r="L177" s="166">
        <v>12</v>
      </c>
      <c r="M177" s="166" t="s">
        <v>852</v>
      </c>
      <c r="N177" s="105" t="s">
        <v>1304</v>
      </c>
      <c r="O177" s="105"/>
      <c r="P177" s="105" t="s">
        <v>1305</v>
      </c>
      <c r="Q177" s="167">
        <v>13</v>
      </c>
      <c r="R177" s="105" t="s">
        <v>1306</v>
      </c>
      <c r="S177" s="105" t="s">
        <v>885</v>
      </c>
      <c r="T177" s="171"/>
      <c r="U177" s="167">
        <v>579</v>
      </c>
      <c r="V177" s="167">
        <v>20</v>
      </c>
      <c r="W177" s="167">
        <v>10290</v>
      </c>
      <c r="X177" s="168"/>
      <c r="Y177" s="173" t="s">
        <v>710</v>
      </c>
      <c r="Z177" s="169">
        <v>2</v>
      </c>
      <c r="AA177" s="170" t="s">
        <v>711</v>
      </c>
    </row>
    <row r="178" spans="1:27" ht="34.5" customHeight="1" x14ac:dyDescent="0.2">
      <c r="A178" s="245" t="s">
        <v>118</v>
      </c>
      <c r="B178" s="105" t="s">
        <v>28</v>
      </c>
      <c r="C178" s="173" t="s">
        <v>87</v>
      </c>
      <c r="D178" s="172" t="s">
        <v>1522</v>
      </c>
      <c r="E178" s="105"/>
      <c r="F178" s="176">
        <v>2003613</v>
      </c>
      <c r="G178" s="172" t="s">
        <v>204</v>
      </c>
      <c r="H178" s="175">
        <v>348.99700000000001</v>
      </c>
      <c r="I178" s="164">
        <v>348.99700000000001</v>
      </c>
      <c r="J178" s="165">
        <v>0</v>
      </c>
      <c r="K178" s="105" t="s">
        <v>1523</v>
      </c>
      <c r="L178" s="166" t="s">
        <v>1524</v>
      </c>
      <c r="M178" s="166">
        <v>128</v>
      </c>
      <c r="N178" s="105" t="s">
        <v>519</v>
      </c>
      <c r="O178" s="105"/>
      <c r="P178" s="105" t="s">
        <v>1525</v>
      </c>
      <c r="Q178" s="167">
        <v>6.7</v>
      </c>
      <c r="R178" s="105" t="s">
        <v>1526</v>
      </c>
      <c r="S178" s="105" t="s">
        <v>1527</v>
      </c>
      <c r="T178" s="171"/>
      <c r="U178" s="167">
        <v>192</v>
      </c>
      <c r="V178" s="167">
        <v>25</v>
      </c>
      <c r="W178" s="167">
        <v>5000</v>
      </c>
      <c r="X178" s="168"/>
      <c r="Y178" s="173" t="s">
        <v>710</v>
      </c>
      <c r="Z178" s="169">
        <v>2</v>
      </c>
      <c r="AA178" s="170" t="s">
        <v>711</v>
      </c>
    </row>
    <row r="179" spans="1:27" ht="34.5" customHeight="1" x14ac:dyDescent="0.2">
      <c r="A179" s="245" t="s">
        <v>118</v>
      </c>
      <c r="B179" s="105" t="s">
        <v>28</v>
      </c>
      <c r="C179" s="173" t="s">
        <v>87</v>
      </c>
      <c r="D179" s="172" t="s">
        <v>1528</v>
      </c>
      <c r="E179" s="105"/>
      <c r="F179" s="176">
        <v>2003832</v>
      </c>
      <c r="G179" s="172" t="s">
        <v>208</v>
      </c>
      <c r="H179" s="175">
        <v>529.00100000000009</v>
      </c>
      <c r="I179" s="164">
        <v>529.00100000000009</v>
      </c>
      <c r="J179" s="165">
        <v>0</v>
      </c>
      <c r="K179" s="105" t="s">
        <v>1529</v>
      </c>
      <c r="L179" s="166" t="s">
        <v>1530</v>
      </c>
      <c r="M179" s="166">
        <v>128</v>
      </c>
      <c r="N179" s="105" t="s">
        <v>1531</v>
      </c>
      <c r="O179" s="105"/>
      <c r="P179" s="105" t="s">
        <v>1532</v>
      </c>
      <c r="Q179" s="167">
        <v>11</v>
      </c>
      <c r="R179" s="105" t="s">
        <v>1533</v>
      </c>
      <c r="S179" s="105" t="s">
        <v>1534</v>
      </c>
      <c r="T179" s="171"/>
      <c r="U179" s="167">
        <v>510</v>
      </c>
      <c r="V179" s="167">
        <v>25</v>
      </c>
      <c r="W179" s="167">
        <v>7040</v>
      </c>
      <c r="X179" s="168"/>
      <c r="Y179" s="173" t="s">
        <v>710</v>
      </c>
      <c r="Z179" s="169">
        <v>2</v>
      </c>
      <c r="AA179" s="170" t="s">
        <v>1535</v>
      </c>
    </row>
    <row r="180" spans="1:27" ht="34.5" customHeight="1" x14ac:dyDescent="0.2">
      <c r="A180" s="245" t="s">
        <v>118</v>
      </c>
      <c r="B180" s="105" t="s">
        <v>28</v>
      </c>
      <c r="C180" s="173" t="s">
        <v>87</v>
      </c>
      <c r="D180" s="172" t="s">
        <v>1528</v>
      </c>
      <c r="E180" s="105"/>
      <c r="F180" s="176">
        <v>2003833</v>
      </c>
      <c r="G180" s="172" t="s">
        <v>522</v>
      </c>
      <c r="H180" s="175">
        <v>629.00200000000007</v>
      </c>
      <c r="I180" s="164">
        <v>629.00200000000007</v>
      </c>
      <c r="J180" s="165">
        <v>0</v>
      </c>
      <c r="K180" s="105" t="s">
        <v>1529</v>
      </c>
      <c r="L180" s="166" t="s">
        <v>1530</v>
      </c>
      <c r="M180" s="166">
        <v>256</v>
      </c>
      <c r="N180" s="105" t="s">
        <v>1531</v>
      </c>
      <c r="O180" s="105"/>
      <c r="P180" s="105" t="s">
        <v>1532</v>
      </c>
      <c r="Q180" s="167">
        <v>11</v>
      </c>
      <c r="R180" s="105" t="s">
        <v>1533</v>
      </c>
      <c r="S180" s="105" t="s">
        <v>1534</v>
      </c>
      <c r="T180" s="171"/>
      <c r="U180" s="167">
        <v>510</v>
      </c>
      <c r="V180" s="167">
        <v>25</v>
      </c>
      <c r="W180" s="167">
        <v>7040</v>
      </c>
      <c r="X180" s="168"/>
      <c r="Y180" s="173" t="s">
        <v>710</v>
      </c>
      <c r="Z180" s="169">
        <v>2</v>
      </c>
      <c r="AA180" s="170" t="s">
        <v>1535</v>
      </c>
    </row>
    <row r="181" spans="1:27" ht="34.5" customHeight="1" x14ac:dyDescent="0.2">
      <c r="A181" s="245" t="s">
        <v>118</v>
      </c>
      <c r="B181" s="105" t="s">
        <v>28</v>
      </c>
      <c r="C181" s="177" t="s">
        <v>84</v>
      </c>
      <c r="D181" s="176" t="s">
        <v>1302</v>
      </c>
      <c r="E181" s="105"/>
      <c r="F181" s="176">
        <v>2002745</v>
      </c>
      <c r="G181" s="176" t="s">
        <v>724</v>
      </c>
      <c r="H181" s="175">
        <v>2049.0030000000002</v>
      </c>
      <c r="I181" s="164">
        <v>2049.0030000000002</v>
      </c>
      <c r="J181" s="165">
        <v>0</v>
      </c>
      <c r="K181" s="105" t="s">
        <v>1303</v>
      </c>
      <c r="L181" s="166">
        <v>12</v>
      </c>
      <c r="M181" s="166">
        <v>256</v>
      </c>
      <c r="N181" s="105" t="s">
        <v>1304</v>
      </c>
      <c r="O181" s="105"/>
      <c r="P181" s="105" t="s">
        <v>1305</v>
      </c>
      <c r="Q181" s="167">
        <v>11</v>
      </c>
      <c r="R181" s="105" t="s">
        <v>1306</v>
      </c>
      <c r="S181" s="105" t="s">
        <v>883</v>
      </c>
      <c r="T181" s="171"/>
      <c r="U181" s="167">
        <v>444</v>
      </c>
      <c r="V181" s="167">
        <v>20</v>
      </c>
      <c r="W181" s="167">
        <v>8160</v>
      </c>
      <c r="X181" s="168"/>
      <c r="Y181" s="173" t="s">
        <v>710</v>
      </c>
      <c r="Z181" s="169">
        <v>2</v>
      </c>
      <c r="AA181" s="170" t="s">
        <v>711</v>
      </c>
    </row>
    <row r="182" spans="1:27" ht="34.5" customHeight="1" x14ac:dyDescent="0.2">
      <c r="A182" s="245" t="s">
        <v>118</v>
      </c>
      <c r="B182" s="105" t="s">
        <v>28</v>
      </c>
      <c r="C182" s="177" t="s">
        <v>84</v>
      </c>
      <c r="D182" s="176" t="s">
        <v>1302</v>
      </c>
      <c r="E182" s="105"/>
      <c r="F182" s="176">
        <v>2002746</v>
      </c>
      <c r="G182" s="176" t="s">
        <v>725</v>
      </c>
      <c r="H182" s="175">
        <v>2049.0030000000002</v>
      </c>
      <c r="I182" s="164">
        <v>2049.0030000000002</v>
      </c>
      <c r="J182" s="165">
        <v>0</v>
      </c>
      <c r="K182" s="105" t="s">
        <v>1303</v>
      </c>
      <c r="L182" s="166">
        <v>12</v>
      </c>
      <c r="M182" s="166">
        <v>256</v>
      </c>
      <c r="N182" s="105" t="s">
        <v>1304</v>
      </c>
      <c r="O182" s="105"/>
      <c r="P182" s="105" t="s">
        <v>1305</v>
      </c>
      <c r="Q182" s="167">
        <v>11</v>
      </c>
      <c r="R182" s="105" t="s">
        <v>1306</v>
      </c>
      <c r="S182" s="105" t="s">
        <v>883</v>
      </c>
      <c r="T182" s="171"/>
      <c r="U182" s="167">
        <v>444</v>
      </c>
      <c r="V182" s="167">
        <v>20</v>
      </c>
      <c r="W182" s="167">
        <v>8160</v>
      </c>
      <c r="X182" s="168"/>
      <c r="Y182" s="173" t="s">
        <v>710</v>
      </c>
      <c r="Z182" s="169">
        <v>2</v>
      </c>
      <c r="AA182" s="170" t="s">
        <v>711</v>
      </c>
    </row>
    <row r="183" spans="1:27" ht="34.5" customHeight="1" x14ac:dyDescent="0.2">
      <c r="A183" s="245" t="s">
        <v>118</v>
      </c>
      <c r="B183" s="105" t="s">
        <v>1307</v>
      </c>
      <c r="C183" s="177" t="s">
        <v>84</v>
      </c>
      <c r="D183" s="176" t="s">
        <v>1302</v>
      </c>
      <c r="E183" s="105"/>
      <c r="F183" s="176">
        <v>2002747</v>
      </c>
      <c r="G183" s="176" t="s">
        <v>726</v>
      </c>
      <c r="H183" s="175">
        <v>2399.0010000000002</v>
      </c>
      <c r="I183" s="164">
        <v>2399.0010000000002</v>
      </c>
      <c r="J183" s="165">
        <v>0</v>
      </c>
      <c r="K183" s="105" t="s">
        <v>1303</v>
      </c>
      <c r="L183" s="166">
        <v>12</v>
      </c>
      <c r="M183" s="166">
        <v>512</v>
      </c>
      <c r="N183" s="105" t="s">
        <v>1304</v>
      </c>
      <c r="O183" s="105"/>
      <c r="P183" s="105" t="s">
        <v>1305</v>
      </c>
      <c r="Q183" s="167">
        <v>11</v>
      </c>
      <c r="R183" s="105" t="s">
        <v>1306</v>
      </c>
      <c r="S183" s="105" t="s">
        <v>883</v>
      </c>
      <c r="T183" s="171"/>
      <c r="U183" s="167">
        <v>444</v>
      </c>
      <c r="V183" s="167">
        <v>20</v>
      </c>
      <c r="W183" s="167">
        <v>8160</v>
      </c>
      <c r="X183" s="168"/>
      <c r="Y183" s="173" t="s">
        <v>710</v>
      </c>
      <c r="Z183" s="169">
        <v>2</v>
      </c>
      <c r="AA183" s="170" t="s">
        <v>711</v>
      </c>
    </row>
    <row r="184" spans="1:27" ht="34.5" customHeight="1" x14ac:dyDescent="0.2">
      <c r="A184" s="245" t="s">
        <v>118</v>
      </c>
      <c r="B184" s="105" t="s">
        <v>28</v>
      </c>
      <c r="C184" s="177" t="s">
        <v>84</v>
      </c>
      <c r="D184" s="176" t="s">
        <v>1302</v>
      </c>
      <c r="E184" s="105"/>
      <c r="F184" s="176">
        <v>2002748</v>
      </c>
      <c r="G184" s="176" t="s">
        <v>727</v>
      </c>
      <c r="H184" s="175">
        <v>2399.0010000000002</v>
      </c>
      <c r="I184" s="164">
        <v>2399.0010000000002</v>
      </c>
      <c r="J184" s="165">
        <v>0</v>
      </c>
      <c r="K184" s="105" t="s">
        <v>1303</v>
      </c>
      <c r="L184" s="166">
        <v>12</v>
      </c>
      <c r="M184" s="166">
        <v>512</v>
      </c>
      <c r="N184" s="105" t="s">
        <v>1304</v>
      </c>
      <c r="O184" s="105"/>
      <c r="P184" s="105" t="s">
        <v>1305</v>
      </c>
      <c r="Q184" s="167">
        <v>11</v>
      </c>
      <c r="R184" s="105" t="s">
        <v>1306</v>
      </c>
      <c r="S184" s="105" t="s">
        <v>883</v>
      </c>
      <c r="T184" s="171"/>
      <c r="U184" s="167">
        <v>444</v>
      </c>
      <c r="V184" s="167">
        <v>20</v>
      </c>
      <c r="W184" s="167">
        <v>8160</v>
      </c>
      <c r="X184" s="168"/>
      <c r="Y184" s="173" t="s">
        <v>710</v>
      </c>
      <c r="Z184" s="169">
        <v>2</v>
      </c>
      <c r="AA184" s="170" t="s">
        <v>711</v>
      </c>
    </row>
    <row r="185" spans="1:27" ht="34.5" customHeight="1" x14ac:dyDescent="0.2">
      <c r="A185" s="245" t="s">
        <v>118</v>
      </c>
      <c r="B185" s="105" t="s">
        <v>28</v>
      </c>
      <c r="C185" s="177" t="s">
        <v>84</v>
      </c>
      <c r="D185" s="176" t="s">
        <v>1302</v>
      </c>
      <c r="E185" s="105"/>
      <c r="F185" s="176">
        <v>2002749</v>
      </c>
      <c r="G185" s="176" t="s">
        <v>728</v>
      </c>
      <c r="H185" s="175">
        <v>3098.9970000000003</v>
      </c>
      <c r="I185" s="164">
        <v>3098.9970000000003</v>
      </c>
      <c r="J185" s="165">
        <v>0</v>
      </c>
      <c r="K185" s="105" t="s">
        <v>1303</v>
      </c>
      <c r="L185" s="166">
        <v>12</v>
      </c>
      <c r="M185" s="166" t="s">
        <v>852</v>
      </c>
      <c r="N185" s="105" t="s">
        <v>1304</v>
      </c>
      <c r="O185" s="105"/>
      <c r="P185" s="105" t="s">
        <v>1305</v>
      </c>
      <c r="Q185" s="167">
        <v>11</v>
      </c>
      <c r="R185" s="105" t="s">
        <v>1306</v>
      </c>
      <c r="S185" s="105" t="s">
        <v>883</v>
      </c>
      <c r="T185" s="171"/>
      <c r="U185" s="167">
        <v>444</v>
      </c>
      <c r="V185" s="167">
        <v>20</v>
      </c>
      <c r="W185" s="167">
        <v>8160</v>
      </c>
      <c r="X185" s="168"/>
      <c r="Y185" s="173" t="s">
        <v>710</v>
      </c>
      <c r="Z185" s="169">
        <v>2</v>
      </c>
      <c r="AA185" s="170" t="s">
        <v>711</v>
      </c>
    </row>
    <row r="186" spans="1:27" ht="34.5" customHeight="1" x14ac:dyDescent="0.2">
      <c r="A186" s="245" t="s">
        <v>118</v>
      </c>
      <c r="B186" s="105" t="s">
        <v>28</v>
      </c>
      <c r="C186" s="177" t="s">
        <v>84</v>
      </c>
      <c r="D186" s="176" t="s">
        <v>1308</v>
      </c>
      <c r="E186" s="105"/>
      <c r="F186" s="176">
        <v>2002750</v>
      </c>
      <c r="G186" s="176" t="s">
        <v>724</v>
      </c>
      <c r="H186" s="175">
        <v>2548.9970000000003</v>
      </c>
      <c r="I186" s="164">
        <v>2548.9970000000003</v>
      </c>
      <c r="J186" s="165">
        <v>0</v>
      </c>
      <c r="K186" s="105" t="s">
        <v>1303</v>
      </c>
      <c r="L186" s="166">
        <v>12</v>
      </c>
      <c r="M186" s="166">
        <v>256</v>
      </c>
      <c r="N186" s="105" t="s">
        <v>1304</v>
      </c>
      <c r="O186" s="105"/>
      <c r="P186" s="105" t="s">
        <v>1305</v>
      </c>
      <c r="Q186" s="167">
        <v>13</v>
      </c>
      <c r="R186" s="105" t="s">
        <v>1306</v>
      </c>
      <c r="S186" s="105" t="s">
        <v>885</v>
      </c>
      <c r="T186" s="171"/>
      <c r="U186" s="167">
        <v>579</v>
      </c>
      <c r="V186" s="167">
        <v>20</v>
      </c>
      <c r="W186" s="167">
        <v>10290</v>
      </c>
      <c r="X186" s="168"/>
      <c r="Y186" s="173" t="s">
        <v>710</v>
      </c>
      <c r="Z186" s="169">
        <v>2</v>
      </c>
      <c r="AA186" s="170" t="s">
        <v>711</v>
      </c>
    </row>
    <row r="187" spans="1:27" ht="34.5" customHeight="1" x14ac:dyDescent="0.2">
      <c r="A187" s="245" t="s">
        <v>118</v>
      </c>
      <c r="B187" s="105" t="s">
        <v>28</v>
      </c>
      <c r="C187" s="177" t="s">
        <v>84</v>
      </c>
      <c r="D187" s="176" t="s">
        <v>1308</v>
      </c>
      <c r="E187" s="105"/>
      <c r="F187" s="176">
        <v>2002751</v>
      </c>
      <c r="G187" s="176" t="s">
        <v>725</v>
      </c>
      <c r="H187" s="175">
        <v>2548.9970000000003</v>
      </c>
      <c r="I187" s="164">
        <v>2548.9970000000003</v>
      </c>
      <c r="J187" s="165">
        <v>0</v>
      </c>
      <c r="K187" s="105" t="s">
        <v>1303</v>
      </c>
      <c r="L187" s="166">
        <v>12</v>
      </c>
      <c r="M187" s="166">
        <v>256</v>
      </c>
      <c r="N187" s="105" t="s">
        <v>1304</v>
      </c>
      <c r="O187" s="105"/>
      <c r="P187" s="105" t="s">
        <v>1305</v>
      </c>
      <c r="Q187" s="167">
        <v>13</v>
      </c>
      <c r="R187" s="105" t="s">
        <v>1306</v>
      </c>
      <c r="S187" s="105" t="s">
        <v>885</v>
      </c>
      <c r="T187" s="171"/>
      <c r="U187" s="167">
        <v>579</v>
      </c>
      <c r="V187" s="167">
        <v>20</v>
      </c>
      <c r="W187" s="167">
        <v>10290</v>
      </c>
      <c r="X187" s="168"/>
      <c r="Y187" s="173" t="s">
        <v>710</v>
      </c>
      <c r="Z187" s="169">
        <v>2</v>
      </c>
      <c r="AA187" s="170" t="s">
        <v>711</v>
      </c>
    </row>
    <row r="188" spans="1:27" ht="34.5" customHeight="1" x14ac:dyDescent="0.2">
      <c r="A188" s="245" t="s">
        <v>118</v>
      </c>
      <c r="B188" s="105" t="s">
        <v>28</v>
      </c>
      <c r="C188" s="177" t="s">
        <v>84</v>
      </c>
      <c r="D188" s="176" t="s">
        <v>1308</v>
      </c>
      <c r="E188" s="105"/>
      <c r="F188" s="176">
        <v>2002752</v>
      </c>
      <c r="G188" s="176" t="s">
        <v>726</v>
      </c>
      <c r="H188" s="175">
        <v>2898.9949999999999</v>
      </c>
      <c r="I188" s="164">
        <v>2898.9949999999999</v>
      </c>
      <c r="J188" s="165">
        <v>0</v>
      </c>
      <c r="K188" s="105" t="s">
        <v>1303</v>
      </c>
      <c r="L188" s="166">
        <v>12</v>
      </c>
      <c r="M188" s="166">
        <v>512</v>
      </c>
      <c r="N188" s="105" t="s">
        <v>1304</v>
      </c>
      <c r="O188" s="105"/>
      <c r="P188" s="105" t="s">
        <v>1305</v>
      </c>
      <c r="Q188" s="167">
        <v>13</v>
      </c>
      <c r="R188" s="105" t="s">
        <v>1306</v>
      </c>
      <c r="S188" s="105" t="s">
        <v>885</v>
      </c>
      <c r="T188" s="171"/>
      <c r="U188" s="167">
        <v>579</v>
      </c>
      <c r="V188" s="167">
        <v>20</v>
      </c>
      <c r="W188" s="167">
        <v>10290</v>
      </c>
      <c r="X188" s="168"/>
      <c r="Y188" s="173" t="s">
        <v>710</v>
      </c>
      <c r="Z188" s="169">
        <v>2</v>
      </c>
      <c r="AA188" s="170" t="s">
        <v>711</v>
      </c>
    </row>
    <row r="189" spans="1:27" ht="34.5" customHeight="1" x14ac:dyDescent="0.2">
      <c r="A189" s="245" t="s">
        <v>118</v>
      </c>
      <c r="B189" s="105" t="s">
        <v>28</v>
      </c>
      <c r="C189" s="177" t="s">
        <v>84</v>
      </c>
      <c r="D189" s="176" t="s">
        <v>1308</v>
      </c>
      <c r="E189" s="105"/>
      <c r="F189" s="176">
        <v>2002753</v>
      </c>
      <c r="G189" s="176" t="s">
        <v>727</v>
      </c>
      <c r="H189" s="175">
        <v>2898.9949999999999</v>
      </c>
      <c r="I189" s="164">
        <v>2898.9949999999999</v>
      </c>
      <c r="J189" s="165">
        <v>0</v>
      </c>
      <c r="K189" s="105" t="s">
        <v>1303</v>
      </c>
      <c r="L189" s="166">
        <v>12</v>
      </c>
      <c r="M189" s="166">
        <v>512</v>
      </c>
      <c r="N189" s="105" t="s">
        <v>1304</v>
      </c>
      <c r="O189" s="105"/>
      <c r="P189" s="105" t="s">
        <v>1305</v>
      </c>
      <c r="Q189" s="167">
        <v>13</v>
      </c>
      <c r="R189" s="105" t="s">
        <v>1306</v>
      </c>
      <c r="S189" s="105" t="s">
        <v>885</v>
      </c>
      <c r="T189" s="171"/>
      <c r="U189" s="167">
        <v>579</v>
      </c>
      <c r="V189" s="167">
        <v>20</v>
      </c>
      <c r="W189" s="167">
        <v>10290</v>
      </c>
      <c r="X189" s="168"/>
      <c r="Y189" s="173" t="s">
        <v>710</v>
      </c>
      <c r="Z189" s="169">
        <v>2</v>
      </c>
      <c r="AA189" s="170" t="s">
        <v>711</v>
      </c>
    </row>
    <row r="190" spans="1:27" ht="34.5" customHeight="1" x14ac:dyDescent="0.2">
      <c r="A190" s="245" t="s">
        <v>118</v>
      </c>
      <c r="B190" s="105" t="s">
        <v>28</v>
      </c>
      <c r="C190" s="177" t="s">
        <v>84</v>
      </c>
      <c r="D190" s="176" t="s">
        <v>1308</v>
      </c>
      <c r="E190" s="105"/>
      <c r="F190" s="176">
        <v>2002754</v>
      </c>
      <c r="G190" s="176" t="s">
        <v>728</v>
      </c>
      <c r="H190" s="175">
        <v>3599.0020000000004</v>
      </c>
      <c r="I190" s="164">
        <v>3599.0020000000004</v>
      </c>
      <c r="J190" s="165">
        <v>0</v>
      </c>
      <c r="K190" s="105" t="s">
        <v>1303</v>
      </c>
      <c r="L190" s="166">
        <v>12</v>
      </c>
      <c r="M190" s="166" t="s">
        <v>852</v>
      </c>
      <c r="N190" s="105" t="s">
        <v>1304</v>
      </c>
      <c r="O190" s="105"/>
      <c r="P190" s="105" t="s">
        <v>1305</v>
      </c>
      <c r="Q190" s="167">
        <v>13</v>
      </c>
      <c r="R190" s="105" t="s">
        <v>1306</v>
      </c>
      <c r="S190" s="105" t="s">
        <v>885</v>
      </c>
      <c r="T190" s="171"/>
      <c r="U190" s="167">
        <v>579</v>
      </c>
      <c r="V190" s="167">
        <v>20</v>
      </c>
      <c r="W190" s="167">
        <v>10290</v>
      </c>
      <c r="X190" s="168"/>
      <c r="Y190" s="173" t="s">
        <v>710</v>
      </c>
      <c r="Z190" s="169">
        <v>2</v>
      </c>
      <c r="AA190" s="170" t="s">
        <v>711</v>
      </c>
    </row>
    <row r="191" spans="1:27" s="1" customFormat="1" ht="28.5" x14ac:dyDescent="0.2">
      <c r="A191" s="246" t="s">
        <v>133</v>
      </c>
      <c r="B191" s="105" t="s">
        <v>29</v>
      </c>
      <c r="C191" s="105" t="s">
        <v>108</v>
      </c>
      <c r="D191" s="105" t="s">
        <v>1073</v>
      </c>
      <c r="E191" s="105" t="s">
        <v>1379</v>
      </c>
      <c r="F191" s="20">
        <v>100249179</v>
      </c>
      <c r="G191" s="105" t="s">
        <v>173</v>
      </c>
      <c r="H191" s="243">
        <v>606.62</v>
      </c>
      <c r="I191" s="164">
        <v>619</v>
      </c>
      <c r="J191" s="165">
        <v>2.0000000000000018E-2</v>
      </c>
      <c r="K191" s="105" t="s">
        <v>181</v>
      </c>
      <c r="L191" s="166">
        <v>4</v>
      </c>
      <c r="M191" s="166">
        <v>64</v>
      </c>
      <c r="N191" s="105" t="s">
        <v>182</v>
      </c>
      <c r="O191" s="105" t="s">
        <v>84</v>
      </c>
      <c r="P191" s="105" t="s">
        <v>379</v>
      </c>
      <c r="Q191" s="167">
        <v>4.7</v>
      </c>
      <c r="R191" s="105" t="s">
        <v>178</v>
      </c>
      <c r="S191" s="105" t="s">
        <v>184</v>
      </c>
      <c r="T191" s="6" t="s">
        <v>24</v>
      </c>
      <c r="U191" s="167">
        <v>144</v>
      </c>
      <c r="V191" s="167" t="s">
        <v>380</v>
      </c>
      <c r="W191" s="168">
        <v>7.8298399999999999</v>
      </c>
      <c r="X191" s="168"/>
      <c r="Y191" s="105" t="s">
        <v>179</v>
      </c>
      <c r="Z191" s="169">
        <v>2</v>
      </c>
      <c r="AA191" s="170"/>
    </row>
    <row r="192" spans="1:27" s="1" customFormat="1" ht="28.5" x14ac:dyDescent="0.2">
      <c r="A192" s="246" t="s">
        <v>133</v>
      </c>
      <c r="B192" s="105" t="s">
        <v>29</v>
      </c>
      <c r="C192" s="105" t="s">
        <v>108</v>
      </c>
      <c r="D192" s="105" t="s">
        <v>1380</v>
      </c>
      <c r="E192" s="105" t="s">
        <v>1381</v>
      </c>
      <c r="F192" s="20">
        <v>100249204</v>
      </c>
      <c r="G192" s="105" t="s">
        <v>174</v>
      </c>
      <c r="H192" s="243">
        <v>685.02</v>
      </c>
      <c r="I192" s="164">
        <v>699</v>
      </c>
      <c r="J192" s="165">
        <v>2.0000000000000018E-2</v>
      </c>
      <c r="K192" s="105" t="s">
        <v>181</v>
      </c>
      <c r="L192" s="166">
        <v>4</v>
      </c>
      <c r="M192" s="166">
        <v>128</v>
      </c>
      <c r="N192" s="105" t="s">
        <v>182</v>
      </c>
      <c r="O192" s="105" t="s">
        <v>84</v>
      </c>
      <c r="P192" s="105" t="s">
        <v>379</v>
      </c>
      <c r="Q192" s="167">
        <v>4.7</v>
      </c>
      <c r="R192" s="105" t="s">
        <v>178</v>
      </c>
      <c r="S192" s="105" t="s">
        <v>381</v>
      </c>
      <c r="T192" s="6" t="s">
        <v>24</v>
      </c>
      <c r="U192" s="167">
        <v>144</v>
      </c>
      <c r="V192" s="167" t="s">
        <v>380</v>
      </c>
      <c r="W192" s="168">
        <v>7.8298399999999999</v>
      </c>
      <c r="X192" s="168"/>
      <c r="Y192" s="105" t="s">
        <v>179</v>
      </c>
      <c r="Z192" s="169">
        <v>2</v>
      </c>
      <c r="AA192" s="170"/>
    </row>
    <row r="193" spans="1:27" s="1" customFormat="1" ht="28.5" x14ac:dyDescent="0.2">
      <c r="A193" s="246" t="s">
        <v>133</v>
      </c>
      <c r="B193" s="247" t="s">
        <v>640</v>
      </c>
      <c r="C193" s="105" t="s">
        <v>108</v>
      </c>
      <c r="D193" s="105" t="s">
        <v>193</v>
      </c>
      <c r="E193" s="105" t="s">
        <v>1382</v>
      </c>
      <c r="F193" s="20">
        <v>100251775</v>
      </c>
      <c r="G193" s="105" t="s">
        <v>578</v>
      </c>
      <c r="H193" s="243">
        <v>929</v>
      </c>
      <c r="I193" s="164">
        <v>929</v>
      </c>
      <c r="J193" s="165">
        <v>0</v>
      </c>
      <c r="K193" s="105" t="s">
        <v>181</v>
      </c>
      <c r="L193" s="166">
        <v>4</v>
      </c>
      <c r="M193" s="166">
        <v>128</v>
      </c>
      <c r="N193" s="105" t="s">
        <v>182</v>
      </c>
      <c r="O193" s="105" t="s">
        <v>84</v>
      </c>
      <c r="P193" s="105" t="s">
        <v>379</v>
      </c>
      <c r="Q193" s="167">
        <v>6.1</v>
      </c>
      <c r="R193" s="105" t="s">
        <v>383</v>
      </c>
      <c r="S193" s="105" t="s">
        <v>384</v>
      </c>
      <c r="T193" s="6" t="s">
        <v>24</v>
      </c>
      <c r="U193" s="167">
        <v>173</v>
      </c>
      <c r="V193" s="167" t="s">
        <v>380</v>
      </c>
      <c r="W193" s="168"/>
      <c r="X193" s="168"/>
      <c r="Y193" s="105" t="s">
        <v>179</v>
      </c>
      <c r="Z193" s="169">
        <v>2</v>
      </c>
      <c r="AA193" s="170"/>
    </row>
    <row r="194" spans="1:27" s="1" customFormat="1" ht="28.5" x14ac:dyDescent="0.2">
      <c r="A194" s="246" t="s">
        <v>133</v>
      </c>
      <c r="B194" s="247" t="s">
        <v>640</v>
      </c>
      <c r="C194" s="105" t="s">
        <v>108</v>
      </c>
      <c r="D194" s="105" t="s">
        <v>194</v>
      </c>
      <c r="E194" s="105" t="s">
        <v>1383</v>
      </c>
      <c r="F194" s="20">
        <v>100251750</v>
      </c>
      <c r="G194" s="105" t="s">
        <v>579</v>
      </c>
      <c r="H194" s="243">
        <v>1109</v>
      </c>
      <c r="I194" s="164">
        <v>1109</v>
      </c>
      <c r="J194" s="165">
        <v>0</v>
      </c>
      <c r="K194" s="105" t="s">
        <v>181</v>
      </c>
      <c r="L194" s="166">
        <v>6</v>
      </c>
      <c r="M194" s="166">
        <v>128</v>
      </c>
      <c r="N194" s="105" t="s">
        <v>385</v>
      </c>
      <c r="O194" s="105" t="s">
        <v>84</v>
      </c>
      <c r="P194" s="105" t="s">
        <v>379</v>
      </c>
      <c r="Q194" s="167">
        <v>6.1</v>
      </c>
      <c r="R194" s="105" t="s">
        <v>383</v>
      </c>
      <c r="S194" s="105" t="s">
        <v>384</v>
      </c>
      <c r="T194" s="6" t="s">
        <v>24</v>
      </c>
      <c r="U194" s="167">
        <v>172</v>
      </c>
      <c r="V194" s="167" t="s">
        <v>380</v>
      </c>
      <c r="W194" s="168"/>
      <c r="X194" s="168"/>
      <c r="Y194" s="105" t="s">
        <v>179</v>
      </c>
      <c r="Z194" s="169">
        <v>2</v>
      </c>
      <c r="AA194" s="170"/>
    </row>
    <row r="195" spans="1:27" s="1" customFormat="1" ht="28.5" x14ac:dyDescent="0.2">
      <c r="A195" s="246" t="s">
        <v>133</v>
      </c>
      <c r="B195" s="247" t="s">
        <v>640</v>
      </c>
      <c r="C195" s="105" t="s">
        <v>108</v>
      </c>
      <c r="D195" s="105" t="s">
        <v>194</v>
      </c>
      <c r="E195" s="105" t="s">
        <v>1383</v>
      </c>
      <c r="F195" s="20">
        <v>100251751</v>
      </c>
      <c r="G195" s="105" t="s">
        <v>580</v>
      </c>
      <c r="H195" s="243">
        <v>1309</v>
      </c>
      <c r="I195" s="164">
        <v>1309</v>
      </c>
      <c r="J195" s="165">
        <v>0</v>
      </c>
      <c r="K195" s="105" t="s">
        <v>181</v>
      </c>
      <c r="L195" s="166">
        <v>6</v>
      </c>
      <c r="M195" s="166">
        <v>128</v>
      </c>
      <c r="N195" s="105" t="s">
        <v>385</v>
      </c>
      <c r="O195" s="105" t="s">
        <v>84</v>
      </c>
      <c r="P195" s="105" t="s">
        <v>379</v>
      </c>
      <c r="Q195" s="167">
        <v>6.1</v>
      </c>
      <c r="R195" s="105" t="s">
        <v>383</v>
      </c>
      <c r="S195" s="105" t="s">
        <v>384</v>
      </c>
      <c r="T195" s="6" t="s">
        <v>24</v>
      </c>
      <c r="U195" s="167">
        <v>172</v>
      </c>
      <c r="V195" s="167" t="s">
        <v>380</v>
      </c>
      <c r="W195" s="168"/>
      <c r="X195" s="168"/>
      <c r="Y195" s="105" t="s">
        <v>179</v>
      </c>
      <c r="Z195" s="169">
        <v>2</v>
      </c>
      <c r="AA195" s="170"/>
    </row>
    <row r="196" spans="1:27" s="1" customFormat="1" ht="28.5" x14ac:dyDescent="0.2">
      <c r="A196" s="246" t="s">
        <v>133</v>
      </c>
      <c r="B196" s="247" t="s">
        <v>640</v>
      </c>
      <c r="C196" s="105" t="s">
        <v>108</v>
      </c>
      <c r="D196" s="105" t="s">
        <v>510</v>
      </c>
      <c r="E196" s="105"/>
      <c r="F196" s="20">
        <v>100252868</v>
      </c>
      <c r="G196" s="105" t="s">
        <v>581</v>
      </c>
      <c r="H196" s="243">
        <v>1309</v>
      </c>
      <c r="I196" s="164">
        <v>1309</v>
      </c>
      <c r="J196" s="165">
        <v>0</v>
      </c>
      <c r="K196" s="105" t="s">
        <v>583</v>
      </c>
      <c r="L196" s="166">
        <v>6</v>
      </c>
      <c r="M196" s="166">
        <v>128</v>
      </c>
      <c r="N196" s="105" t="s">
        <v>385</v>
      </c>
      <c r="O196" s="105" t="s">
        <v>84</v>
      </c>
      <c r="P196" s="105" t="s">
        <v>584</v>
      </c>
      <c r="Q196" s="167">
        <v>6.1</v>
      </c>
      <c r="R196" s="105" t="s">
        <v>383</v>
      </c>
      <c r="S196" s="105" t="s">
        <v>386</v>
      </c>
      <c r="T196" s="6" t="s">
        <v>24</v>
      </c>
      <c r="U196" s="167">
        <v>171</v>
      </c>
      <c r="V196" s="167" t="s">
        <v>380</v>
      </c>
      <c r="W196" s="168"/>
      <c r="X196" s="168"/>
      <c r="Y196" s="105" t="s">
        <v>179</v>
      </c>
      <c r="Z196" s="169">
        <v>2</v>
      </c>
      <c r="AA196" s="170"/>
    </row>
    <row r="197" spans="1:27" s="1" customFormat="1" ht="28.5" x14ac:dyDescent="0.2">
      <c r="A197" s="246" t="s">
        <v>133</v>
      </c>
      <c r="B197" s="247" t="s">
        <v>640</v>
      </c>
      <c r="C197" s="105" t="s">
        <v>108</v>
      </c>
      <c r="D197" s="105" t="s">
        <v>510</v>
      </c>
      <c r="E197" s="105"/>
      <c r="F197" s="20">
        <v>100252869</v>
      </c>
      <c r="G197" s="105" t="s">
        <v>668</v>
      </c>
      <c r="H197" s="243">
        <v>1509</v>
      </c>
      <c r="I197" s="164">
        <v>1509</v>
      </c>
      <c r="J197" s="165">
        <v>0</v>
      </c>
      <c r="K197" s="105" t="s">
        <v>583</v>
      </c>
      <c r="L197" s="166">
        <v>6</v>
      </c>
      <c r="M197" s="166">
        <v>256</v>
      </c>
      <c r="N197" s="105" t="s">
        <v>385</v>
      </c>
      <c r="O197" s="105" t="s">
        <v>84</v>
      </c>
      <c r="P197" s="105" t="s">
        <v>584</v>
      </c>
      <c r="Q197" s="167">
        <v>6.1</v>
      </c>
      <c r="R197" s="105" t="s">
        <v>383</v>
      </c>
      <c r="S197" s="105" t="s">
        <v>386</v>
      </c>
      <c r="T197" s="6" t="s">
        <v>24</v>
      </c>
      <c r="U197" s="167">
        <v>171</v>
      </c>
      <c r="V197" s="167" t="s">
        <v>380</v>
      </c>
      <c r="W197" s="168"/>
      <c r="X197" s="168"/>
      <c r="Y197" s="105" t="s">
        <v>179</v>
      </c>
      <c r="Z197" s="169">
        <v>2</v>
      </c>
      <c r="AA197" s="170"/>
    </row>
    <row r="198" spans="1:27" s="1" customFormat="1" ht="28.5" x14ac:dyDescent="0.2">
      <c r="A198" s="246" t="s">
        <v>133</v>
      </c>
      <c r="B198" s="247" t="s">
        <v>640</v>
      </c>
      <c r="C198" s="105" t="s">
        <v>108</v>
      </c>
      <c r="D198" s="105" t="s">
        <v>511</v>
      </c>
      <c r="E198" s="105"/>
      <c r="F198" s="20">
        <v>100252870</v>
      </c>
      <c r="G198" s="105" t="s">
        <v>582</v>
      </c>
      <c r="H198" s="243">
        <v>1459</v>
      </c>
      <c r="I198" s="164">
        <v>1459</v>
      </c>
      <c r="J198" s="165">
        <v>0</v>
      </c>
      <c r="K198" s="105" t="s">
        <v>583</v>
      </c>
      <c r="L198" s="166">
        <v>6</v>
      </c>
      <c r="M198" s="166">
        <v>128</v>
      </c>
      <c r="N198" s="105" t="s">
        <v>385</v>
      </c>
      <c r="O198" s="105" t="s">
        <v>84</v>
      </c>
      <c r="P198" s="105" t="s">
        <v>584</v>
      </c>
      <c r="Q198" s="167">
        <v>6.7</v>
      </c>
      <c r="R198" s="105" t="s">
        <v>383</v>
      </c>
      <c r="S198" s="105" t="s">
        <v>387</v>
      </c>
      <c r="T198" s="6" t="s">
        <v>24</v>
      </c>
      <c r="U198" s="167">
        <v>201</v>
      </c>
      <c r="V198" s="167" t="s">
        <v>380</v>
      </c>
      <c r="W198" s="168"/>
      <c r="X198" s="168"/>
      <c r="Y198" s="105" t="s">
        <v>179</v>
      </c>
      <c r="Z198" s="169">
        <v>2</v>
      </c>
      <c r="AA198" s="170"/>
    </row>
    <row r="199" spans="1:27" s="1" customFormat="1" ht="15" x14ac:dyDescent="0.2">
      <c r="A199" s="246" t="s">
        <v>133</v>
      </c>
      <c r="B199" s="247" t="s">
        <v>29</v>
      </c>
      <c r="C199" s="105" t="s">
        <v>108</v>
      </c>
      <c r="D199" s="105" t="s">
        <v>693</v>
      </c>
      <c r="E199" s="105"/>
      <c r="F199" s="20">
        <v>100254726</v>
      </c>
      <c r="G199" s="105" t="s">
        <v>819</v>
      </c>
      <c r="H199" s="243">
        <v>1459</v>
      </c>
      <c r="I199" s="164">
        <v>1459</v>
      </c>
      <c r="J199" s="165">
        <v>0</v>
      </c>
      <c r="K199" s="105" t="s">
        <v>670</v>
      </c>
      <c r="L199" s="166"/>
      <c r="M199" s="166">
        <v>128</v>
      </c>
      <c r="N199" s="105"/>
      <c r="O199" s="105"/>
      <c r="P199" s="105"/>
      <c r="Q199" s="167"/>
      <c r="R199" s="105"/>
      <c r="S199" s="105"/>
      <c r="T199" s="6"/>
      <c r="U199" s="167"/>
      <c r="V199" s="167"/>
      <c r="W199" s="168"/>
      <c r="X199" s="168"/>
      <c r="Y199" s="105"/>
      <c r="Z199" s="169"/>
      <c r="AA199" s="170"/>
    </row>
    <row r="200" spans="1:27" s="10" customFormat="1" ht="15" x14ac:dyDescent="0.25">
      <c r="A200" s="246" t="s">
        <v>133</v>
      </c>
      <c r="B200" s="247" t="s">
        <v>29</v>
      </c>
      <c r="C200" s="105" t="s">
        <v>108</v>
      </c>
      <c r="D200" s="105" t="s">
        <v>693</v>
      </c>
      <c r="E200" s="105"/>
      <c r="F200" s="20">
        <v>100254727</v>
      </c>
      <c r="G200" s="105" t="s">
        <v>820</v>
      </c>
      <c r="H200" s="243">
        <v>1659</v>
      </c>
      <c r="I200" s="164">
        <v>1659</v>
      </c>
      <c r="J200" s="165">
        <v>0</v>
      </c>
      <c r="K200" s="105" t="s">
        <v>670</v>
      </c>
      <c r="L200" s="166"/>
      <c r="M200" s="166">
        <v>256</v>
      </c>
      <c r="N200" s="105"/>
      <c r="O200" s="105"/>
      <c r="P200" s="105"/>
      <c r="Q200" s="167"/>
      <c r="R200" s="105"/>
      <c r="S200" s="105"/>
      <c r="T200" s="6"/>
      <c r="U200" s="167"/>
      <c r="V200" s="167"/>
      <c r="W200" s="168"/>
      <c r="X200" s="168"/>
      <c r="Y200" s="105"/>
      <c r="Z200" s="169"/>
      <c r="AA200" s="170"/>
    </row>
    <row r="201" spans="1:27" s="10" customFormat="1" ht="15" x14ac:dyDescent="0.25">
      <c r="A201" s="246" t="s">
        <v>133</v>
      </c>
      <c r="B201" s="247" t="s">
        <v>29</v>
      </c>
      <c r="C201" s="105" t="s">
        <v>108</v>
      </c>
      <c r="D201" s="105" t="s">
        <v>694</v>
      </c>
      <c r="E201" s="105"/>
      <c r="F201" s="20">
        <v>100254731</v>
      </c>
      <c r="G201" s="105" t="s">
        <v>821</v>
      </c>
      <c r="H201" s="243">
        <v>1659</v>
      </c>
      <c r="I201" s="164">
        <v>1659</v>
      </c>
      <c r="J201" s="165">
        <v>0</v>
      </c>
      <c r="K201" s="105" t="s">
        <v>670</v>
      </c>
      <c r="L201" s="166"/>
      <c r="M201" s="166">
        <v>128</v>
      </c>
      <c r="N201" s="105"/>
      <c r="O201" s="105"/>
      <c r="P201" s="105"/>
      <c r="Q201" s="167"/>
      <c r="R201" s="105"/>
      <c r="S201" s="105"/>
      <c r="T201" s="6"/>
      <c r="U201" s="167"/>
      <c r="V201" s="167"/>
      <c r="W201" s="168"/>
      <c r="X201" s="168"/>
      <c r="Y201" s="105"/>
      <c r="Z201" s="169"/>
      <c r="AA201" s="170"/>
    </row>
    <row r="202" spans="1:27" s="10" customFormat="1" ht="15" x14ac:dyDescent="0.25">
      <c r="A202" s="246" t="s">
        <v>133</v>
      </c>
      <c r="B202" s="247" t="s">
        <v>29</v>
      </c>
      <c r="C202" s="105" t="s">
        <v>108</v>
      </c>
      <c r="D202" s="105" t="s">
        <v>694</v>
      </c>
      <c r="E202" s="105"/>
      <c r="F202" s="20">
        <v>100254732</v>
      </c>
      <c r="G202" s="105" t="s">
        <v>822</v>
      </c>
      <c r="H202" s="243">
        <v>1859</v>
      </c>
      <c r="I202" s="164">
        <v>1859</v>
      </c>
      <c r="J202" s="165">
        <v>0</v>
      </c>
      <c r="K202" s="105" t="s">
        <v>670</v>
      </c>
      <c r="L202" s="166"/>
      <c r="M202" s="166">
        <v>256</v>
      </c>
      <c r="N202" s="105"/>
      <c r="O202" s="105"/>
      <c r="P202" s="105"/>
      <c r="Q202" s="167"/>
      <c r="R202" s="105"/>
      <c r="S202" s="105"/>
      <c r="T202" s="6"/>
      <c r="U202" s="167"/>
      <c r="V202" s="167"/>
      <c r="W202" s="168"/>
      <c r="X202" s="168"/>
      <c r="Y202" s="105"/>
      <c r="Z202" s="169"/>
      <c r="AA202" s="170"/>
    </row>
    <row r="203" spans="1:27" s="10" customFormat="1" ht="15" x14ac:dyDescent="0.25">
      <c r="A203" s="246" t="s">
        <v>133</v>
      </c>
      <c r="B203" s="247" t="s">
        <v>29</v>
      </c>
      <c r="C203" s="105" t="s">
        <v>108</v>
      </c>
      <c r="D203" s="105" t="s">
        <v>695</v>
      </c>
      <c r="E203" s="105"/>
      <c r="F203" s="20">
        <v>100254725</v>
      </c>
      <c r="G203" s="105" t="s">
        <v>823</v>
      </c>
      <c r="H203" s="243">
        <v>1859</v>
      </c>
      <c r="I203" s="164">
        <v>1859</v>
      </c>
      <c r="J203" s="165">
        <v>0</v>
      </c>
      <c r="K203" s="105" t="s">
        <v>682</v>
      </c>
      <c r="L203" s="166"/>
      <c r="M203" s="166">
        <v>128</v>
      </c>
      <c r="N203" s="105"/>
      <c r="O203" s="105"/>
      <c r="P203" s="105"/>
      <c r="Q203" s="167"/>
      <c r="R203" s="105"/>
      <c r="S203" s="105"/>
      <c r="T203" s="6"/>
      <c r="U203" s="167"/>
      <c r="V203" s="167"/>
      <c r="W203" s="168"/>
      <c r="X203" s="168"/>
      <c r="Y203" s="105"/>
      <c r="Z203" s="169"/>
      <c r="AA203" s="170"/>
    </row>
    <row r="204" spans="1:27" s="10" customFormat="1" ht="15" x14ac:dyDescent="0.25">
      <c r="A204" s="246" t="s">
        <v>133</v>
      </c>
      <c r="B204" s="247" t="s">
        <v>29</v>
      </c>
      <c r="C204" s="105" t="s">
        <v>108</v>
      </c>
      <c r="D204" s="105" t="s">
        <v>695</v>
      </c>
      <c r="E204" s="105"/>
      <c r="F204" s="20">
        <v>100254728</v>
      </c>
      <c r="G204" s="163" t="s">
        <v>824</v>
      </c>
      <c r="H204" s="243">
        <v>2059</v>
      </c>
      <c r="I204" s="164">
        <v>2059</v>
      </c>
      <c r="J204" s="165">
        <v>0</v>
      </c>
      <c r="K204" s="105" t="s">
        <v>682</v>
      </c>
      <c r="L204" s="166"/>
      <c r="M204" s="166">
        <v>256</v>
      </c>
      <c r="N204" s="105"/>
      <c r="O204" s="105"/>
      <c r="P204" s="105"/>
      <c r="Q204" s="167"/>
      <c r="R204" s="105"/>
      <c r="S204" s="105"/>
      <c r="T204" s="6"/>
      <c r="U204" s="167"/>
      <c r="V204" s="167"/>
      <c r="W204" s="168"/>
      <c r="X204" s="168"/>
      <c r="Y204" s="105"/>
      <c r="Z204" s="169"/>
      <c r="AA204" s="170"/>
    </row>
    <row r="205" spans="1:27" s="10" customFormat="1" ht="15" x14ac:dyDescent="0.25">
      <c r="A205" s="246" t="s">
        <v>133</v>
      </c>
      <c r="B205" s="247" t="s">
        <v>29</v>
      </c>
      <c r="C205" s="105" t="s">
        <v>108</v>
      </c>
      <c r="D205" s="105" t="s">
        <v>1384</v>
      </c>
      <c r="E205" s="105"/>
      <c r="F205" s="20">
        <v>100254729</v>
      </c>
      <c r="G205" s="163" t="s">
        <v>825</v>
      </c>
      <c r="H205" s="243">
        <v>2209</v>
      </c>
      <c r="I205" s="164">
        <v>2209</v>
      </c>
      <c r="J205" s="165">
        <v>0</v>
      </c>
      <c r="K205" s="105" t="s">
        <v>682</v>
      </c>
      <c r="L205" s="166"/>
      <c r="M205" s="166">
        <v>256</v>
      </c>
      <c r="N205" s="105"/>
      <c r="O205" s="105"/>
      <c r="P205" s="105"/>
      <c r="Q205" s="167"/>
      <c r="R205" s="105"/>
      <c r="S205" s="105"/>
      <c r="T205" s="6"/>
      <c r="U205" s="167"/>
      <c r="V205" s="167"/>
      <c r="W205" s="168"/>
      <c r="X205" s="168"/>
      <c r="Y205" s="105"/>
      <c r="Z205" s="169"/>
      <c r="AA205" s="170"/>
    </row>
    <row r="206" spans="1:27" s="10" customFormat="1" ht="15" x14ac:dyDescent="0.25">
      <c r="A206" s="246" t="s">
        <v>133</v>
      </c>
      <c r="B206" s="247" t="s">
        <v>29</v>
      </c>
      <c r="C206" s="105" t="s">
        <v>108</v>
      </c>
      <c r="D206" s="105" t="s">
        <v>1384</v>
      </c>
      <c r="E206" s="105"/>
      <c r="F206" s="20">
        <v>100254730</v>
      </c>
      <c r="G206" s="163" t="s">
        <v>826</v>
      </c>
      <c r="H206" s="243">
        <v>2559</v>
      </c>
      <c r="I206" s="164">
        <v>2559</v>
      </c>
      <c r="J206" s="165">
        <v>0</v>
      </c>
      <c r="K206" s="105" t="s">
        <v>682</v>
      </c>
      <c r="L206" s="166"/>
      <c r="M206" s="166">
        <v>512</v>
      </c>
      <c r="N206" s="105"/>
      <c r="O206" s="105"/>
      <c r="P206" s="105"/>
      <c r="Q206" s="167"/>
      <c r="R206" s="105"/>
      <c r="S206" s="105"/>
      <c r="T206" s="6"/>
      <c r="U206" s="167"/>
      <c r="V206" s="167"/>
      <c r="W206" s="168"/>
      <c r="X206" s="168"/>
      <c r="Y206" s="105"/>
      <c r="Z206" s="169"/>
      <c r="AA206" s="170"/>
    </row>
    <row r="207" spans="1:27" s="10" customFormat="1" ht="28.5" x14ac:dyDescent="0.25">
      <c r="A207" s="246" t="s">
        <v>133</v>
      </c>
      <c r="B207" s="247" t="s">
        <v>640</v>
      </c>
      <c r="C207" s="105" t="s">
        <v>108</v>
      </c>
      <c r="D207" s="105" t="s">
        <v>940</v>
      </c>
      <c r="E207" s="105"/>
      <c r="F207" s="20">
        <v>100255523</v>
      </c>
      <c r="G207" s="163" t="s">
        <v>1169</v>
      </c>
      <c r="H207" s="243">
        <v>1059</v>
      </c>
      <c r="I207" s="164">
        <v>1059</v>
      </c>
      <c r="J207" s="165">
        <v>0</v>
      </c>
      <c r="K207" s="105" t="s">
        <v>670</v>
      </c>
      <c r="L207" s="166"/>
      <c r="M207" s="166">
        <v>128</v>
      </c>
      <c r="N207" s="105"/>
      <c r="O207" s="105"/>
      <c r="P207" s="105"/>
      <c r="Q207" s="167"/>
      <c r="R207" s="105"/>
      <c r="S207" s="105"/>
      <c r="T207" s="6"/>
      <c r="U207" s="167"/>
      <c r="V207" s="167"/>
      <c r="W207" s="168"/>
      <c r="X207" s="168"/>
      <c r="Y207" s="105"/>
      <c r="Z207" s="169"/>
      <c r="AA207" s="170"/>
    </row>
    <row r="208" spans="1:27" s="10" customFormat="1" ht="28.5" x14ac:dyDescent="0.25">
      <c r="A208" s="246" t="s">
        <v>133</v>
      </c>
      <c r="B208" s="247" t="s">
        <v>640</v>
      </c>
      <c r="C208" s="105" t="s">
        <v>108</v>
      </c>
      <c r="D208" s="105" t="s">
        <v>940</v>
      </c>
      <c r="E208" s="105"/>
      <c r="F208" s="20">
        <v>100255524</v>
      </c>
      <c r="G208" s="163" t="s">
        <v>1170</v>
      </c>
      <c r="H208" s="243">
        <v>1259</v>
      </c>
      <c r="I208" s="164">
        <v>1259</v>
      </c>
      <c r="J208" s="165">
        <v>0</v>
      </c>
      <c r="K208" s="105" t="s">
        <v>670</v>
      </c>
      <c r="L208" s="166"/>
      <c r="M208" s="166">
        <v>256</v>
      </c>
      <c r="N208" s="105"/>
      <c r="O208" s="105"/>
      <c r="P208" s="105"/>
      <c r="Q208" s="167"/>
      <c r="R208" s="105"/>
      <c r="S208" s="105"/>
      <c r="T208" s="6"/>
      <c r="U208" s="167"/>
      <c r="V208" s="167"/>
      <c r="W208" s="168"/>
      <c r="X208" s="168"/>
      <c r="Y208" s="105"/>
      <c r="Z208" s="169"/>
      <c r="AA208" s="170"/>
    </row>
    <row r="209" spans="1:27" s="10" customFormat="1" ht="28.5" x14ac:dyDescent="0.25">
      <c r="A209" s="246" t="s">
        <v>133</v>
      </c>
      <c r="B209" s="105" t="s">
        <v>29</v>
      </c>
      <c r="C209" s="105" t="s">
        <v>108</v>
      </c>
      <c r="D209" s="105" t="s">
        <v>940</v>
      </c>
      <c r="E209" s="105"/>
      <c r="F209" s="20">
        <v>100249257</v>
      </c>
      <c r="G209" s="163" t="s">
        <v>1385</v>
      </c>
      <c r="H209" s="243">
        <v>979.02</v>
      </c>
      <c r="I209" s="164">
        <v>999</v>
      </c>
      <c r="J209" s="165">
        <v>2.0000000000000018E-2</v>
      </c>
      <c r="K209" s="105" t="s">
        <v>670</v>
      </c>
      <c r="L209" s="166"/>
      <c r="M209" s="166">
        <v>128</v>
      </c>
      <c r="N209" s="105" t="s">
        <v>941</v>
      </c>
      <c r="O209" s="105" t="s">
        <v>84</v>
      </c>
      <c r="P209" s="105" t="s">
        <v>942</v>
      </c>
      <c r="Q209" s="167">
        <v>6.1</v>
      </c>
      <c r="R209" s="105" t="s">
        <v>673</v>
      </c>
      <c r="S209" s="105" t="s">
        <v>943</v>
      </c>
      <c r="T209" s="6" t="s">
        <v>408</v>
      </c>
      <c r="U209" s="167">
        <v>167</v>
      </c>
      <c r="V209" s="167" t="s">
        <v>380</v>
      </c>
      <c r="W209" s="168"/>
      <c r="X209" s="168"/>
      <c r="Y209" s="105" t="s">
        <v>179</v>
      </c>
      <c r="Z209" s="169">
        <v>2</v>
      </c>
      <c r="AA209" s="170"/>
    </row>
    <row r="210" spans="1:27" s="10" customFormat="1" ht="28.5" x14ac:dyDescent="0.25">
      <c r="A210" s="246" t="s">
        <v>133</v>
      </c>
      <c r="B210" s="105" t="s">
        <v>29</v>
      </c>
      <c r="C210" s="105" t="s">
        <v>108</v>
      </c>
      <c r="D210" s="105" t="s">
        <v>940</v>
      </c>
      <c r="E210" s="105"/>
      <c r="F210" s="20">
        <v>100249339</v>
      </c>
      <c r="G210" s="163" t="s">
        <v>944</v>
      </c>
      <c r="H210" s="243">
        <v>1175.02</v>
      </c>
      <c r="I210" s="164">
        <v>1199</v>
      </c>
      <c r="J210" s="165">
        <v>2.0000000000000018E-2</v>
      </c>
      <c r="K210" s="105" t="s">
        <v>670</v>
      </c>
      <c r="L210" s="166"/>
      <c r="M210" s="166">
        <v>256</v>
      </c>
      <c r="N210" s="105" t="s">
        <v>941</v>
      </c>
      <c r="O210" s="105" t="s">
        <v>84</v>
      </c>
      <c r="P210" s="105" t="s">
        <v>942</v>
      </c>
      <c r="Q210" s="167">
        <v>6.1</v>
      </c>
      <c r="R210" s="105" t="s">
        <v>673</v>
      </c>
      <c r="S210" s="105" t="s">
        <v>943</v>
      </c>
      <c r="T210" s="6" t="s">
        <v>408</v>
      </c>
      <c r="U210" s="167">
        <v>167</v>
      </c>
      <c r="V210" s="167" t="s">
        <v>380</v>
      </c>
      <c r="W210" s="168"/>
      <c r="X210" s="168"/>
      <c r="Y210" s="105" t="s">
        <v>179</v>
      </c>
      <c r="Z210" s="169">
        <v>2</v>
      </c>
      <c r="AA210" s="170"/>
    </row>
    <row r="211" spans="1:27" s="10" customFormat="1" ht="28.5" x14ac:dyDescent="0.25">
      <c r="A211" s="246" t="s">
        <v>133</v>
      </c>
      <c r="B211" s="105" t="s">
        <v>29</v>
      </c>
      <c r="C211" s="105" t="s">
        <v>108</v>
      </c>
      <c r="D211" s="105" t="s">
        <v>940</v>
      </c>
      <c r="E211" s="105"/>
      <c r="F211" s="20">
        <v>100249343</v>
      </c>
      <c r="G211" s="163" t="s">
        <v>945</v>
      </c>
      <c r="H211" s="243">
        <v>1518.02</v>
      </c>
      <c r="I211" s="164">
        <v>1549</v>
      </c>
      <c r="J211" s="165">
        <v>2.0000000000000018E-2</v>
      </c>
      <c r="K211" s="105" t="s">
        <v>670</v>
      </c>
      <c r="L211" s="166"/>
      <c r="M211" s="166">
        <v>512</v>
      </c>
      <c r="N211" s="105" t="s">
        <v>941</v>
      </c>
      <c r="O211" s="105" t="s">
        <v>84</v>
      </c>
      <c r="P211" s="105" t="s">
        <v>942</v>
      </c>
      <c r="Q211" s="167">
        <v>6.1</v>
      </c>
      <c r="R211" s="105" t="s">
        <v>673</v>
      </c>
      <c r="S211" s="105" t="s">
        <v>943</v>
      </c>
      <c r="T211" s="6" t="s">
        <v>408</v>
      </c>
      <c r="U211" s="167">
        <v>167</v>
      </c>
      <c r="V211" s="167" t="s">
        <v>380</v>
      </c>
      <c r="W211" s="168"/>
      <c r="X211" s="168"/>
      <c r="Y211" s="105" t="s">
        <v>179</v>
      </c>
      <c r="Z211" s="169">
        <v>2</v>
      </c>
      <c r="AA211" s="170"/>
    </row>
    <row r="212" spans="1:27" s="10" customFormat="1" ht="28.5" x14ac:dyDescent="0.25">
      <c r="A212" s="246" t="s">
        <v>133</v>
      </c>
      <c r="B212" s="105" t="s">
        <v>29</v>
      </c>
      <c r="C212" s="105" t="s">
        <v>108</v>
      </c>
      <c r="D212" s="105" t="s">
        <v>693</v>
      </c>
      <c r="E212" s="105"/>
      <c r="F212" s="20">
        <v>100252915</v>
      </c>
      <c r="G212" s="163" t="s">
        <v>669</v>
      </c>
      <c r="H212" s="243">
        <v>1371.02</v>
      </c>
      <c r="I212" s="164">
        <v>1399</v>
      </c>
      <c r="J212" s="165">
        <v>2.0000000000000018E-2</v>
      </c>
      <c r="K212" s="105" t="s">
        <v>670</v>
      </c>
      <c r="L212" s="166">
        <v>8</v>
      </c>
      <c r="M212" s="166">
        <v>128</v>
      </c>
      <c r="N212" s="105" t="s">
        <v>671</v>
      </c>
      <c r="O212" s="105" t="s">
        <v>84</v>
      </c>
      <c r="P212" s="105" t="s">
        <v>672</v>
      </c>
      <c r="Q212" s="167">
        <v>6.1</v>
      </c>
      <c r="R212" s="105" t="s">
        <v>673</v>
      </c>
      <c r="S212" s="105" t="s">
        <v>674</v>
      </c>
      <c r="T212" s="6" t="s">
        <v>24</v>
      </c>
      <c r="U212" s="167">
        <v>170</v>
      </c>
      <c r="V212" s="167" t="s">
        <v>380</v>
      </c>
      <c r="W212" s="168"/>
      <c r="X212" s="168"/>
      <c r="Y212" s="105" t="s">
        <v>179</v>
      </c>
      <c r="Z212" s="169">
        <v>2</v>
      </c>
      <c r="AA212" s="170"/>
    </row>
    <row r="213" spans="1:27" s="10" customFormat="1" ht="28.5" x14ac:dyDescent="0.25">
      <c r="A213" s="246" t="s">
        <v>133</v>
      </c>
      <c r="B213" s="105" t="s">
        <v>29</v>
      </c>
      <c r="C213" s="105" t="s">
        <v>108</v>
      </c>
      <c r="D213" s="105" t="s">
        <v>693</v>
      </c>
      <c r="E213" s="105"/>
      <c r="F213" s="20">
        <v>100252965</v>
      </c>
      <c r="G213" s="163" t="s">
        <v>675</v>
      </c>
      <c r="H213" s="243">
        <v>1567.02</v>
      </c>
      <c r="I213" s="164">
        <v>1599</v>
      </c>
      <c r="J213" s="165">
        <v>2.0000000000000018E-2</v>
      </c>
      <c r="K213" s="105" t="s">
        <v>670</v>
      </c>
      <c r="L213" s="166">
        <v>8</v>
      </c>
      <c r="M213" s="166">
        <v>256</v>
      </c>
      <c r="N213" s="105" t="s">
        <v>671</v>
      </c>
      <c r="O213" s="105" t="s">
        <v>84</v>
      </c>
      <c r="P213" s="105" t="s">
        <v>672</v>
      </c>
      <c r="Q213" s="167">
        <v>6.1</v>
      </c>
      <c r="R213" s="105" t="s">
        <v>673</v>
      </c>
      <c r="S213" s="105" t="s">
        <v>674</v>
      </c>
      <c r="T213" s="6" t="s">
        <v>24</v>
      </c>
      <c r="U213" s="167">
        <v>170</v>
      </c>
      <c r="V213" s="167" t="s">
        <v>380</v>
      </c>
      <c r="W213" s="168"/>
      <c r="X213" s="168"/>
      <c r="Y213" s="105" t="s">
        <v>179</v>
      </c>
      <c r="Z213" s="169">
        <v>2</v>
      </c>
      <c r="AA213" s="170"/>
    </row>
    <row r="214" spans="1:27" s="10" customFormat="1" ht="28.5" x14ac:dyDescent="0.25">
      <c r="A214" s="246" t="s">
        <v>133</v>
      </c>
      <c r="B214" s="105" t="s">
        <v>29</v>
      </c>
      <c r="C214" s="105" t="s">
        <v>108</v>
      </c>
      <c r="D214" s="105" t="s">
        <v>693</v>
      </c>
      <c r="E214" s="105"/>
      <c r="F214" s="20">
        <v>100252997</v>
      </c>
      <c r="G214" s="163" t="s">
        <v>676</v>
      </c>
      <c r="H214" s="243">
        <v>1910.02</v>
      </c>
      <c r="I214" s="164">
        <v>1949</v>
      </c>
      <c r="J214" s="165">
        <v>2.0000000000000018E-2</v>
      </c>
      <c r="K214" s="105" t="s">
        <v>670</v>
      </c>
      <c r="L214" s="166">
        <v>8</v>
      </c>
      <c r="M214" s="166">
        <v>512</v>
      </c>
      <c r="N214" s="105" t="s">
        <v>671</v>
      </c>
      <c r="O214" s="105" t="s">
        <v>84</v>
      </c>
      <c r="P214" s="105" t="s">
        <v>672</v>
      </c>
      <c r="Q214" s="167">
        <v>6.1</v>
      </c>
      <c r="R214" s="105" t="s">
        <v>673</v>
      </c>
      <c r="S214" s="105" t="s">
        <v>674</v>
      </c>
      <c r="T214" s="6" t="s">
        <v>24</v>
      </c>
      <c r="U214" s="167">
        <v>170</v>
      </c>
      <c r="V214" s="167" t="s">
        <v>380</v>
      </c>
      <c r="W214" s="168"/>
      <c r="X214" s="168"/>
      <c r="Y214" s="105" t="s">
        <v>179</v>
      </c>
      <c r="Z214" s="169">
        <v>2</v>
      </c>
      <c r="AA214" s="170"/>
    </row>
    <row r="215" spans="1:27" s="10" customFormat="1" ht="28.5" x14ac:dyDescent="0.25">
      <c r="A215" s="246" t="s">
        <v>133</v>
      </c>
      <c r="B215" s="105" t="s">
        <v>29</v>
      </c>
      <c r="C215" s="105" t="s">
        <v>108</v>
      </c>
      <c r="D215" s="105" t="s">
        <v>694</v>
      </c>
      <c r="E215" s="105"/>
      <c r="F215" s="20">
        <v>100253010</v>
      </c>
      <c r="G215" s="163" t="s">
        <v>677</v>
      </c>
      <c r="H215" s="243">
        <v>1567.02</v>
      </c>
      <c r="I215" s="164">
        <v>1599</v>
      </c>
      <c r="J215" s="165">
        <v>2.0000000000000018E-2</v>
      </c>
      <c r="K215" s="105" t="s">
        <v>670</v>
      </c>
      <c r="L215" s="166">
        <v>8</v>
      </c>
      <c r="M215" s="166">
        <v>128</v>
      </c>
      <c r="N215" s="105" t="s">
        <v>671</v>
      </c>
      <c r="O215" s="105" t="s">
        <v>84</v>
      </c>
      <c r="P215" s="105" t="s">
        <v>672</v>
      </c>
      <c r="Q215" s="167">
        <v>6.7</v>
      </c>
      <c r="R215" s="105" t="s">
        <v>673</v>
      </c>
      <c r="S215" s="105" t="s">
        <v>678</v>
      </c>
      <c r="T215" s="6" t="s">
        <v>24</v>
      </c>
      <c r="U215" s="167">
        <v>199</v>
      </c>
      <c r="V215" s="167" t="s">
        <v>380</v>
      </c>
      <c r="W215" s="168"/>
      <c r="X215" s="168"/>
      <c r="Y215" s="105" t="s">
        <v>179</v>
      </c>
      <c r="Z215" s="169">
        <v>2</v>
      </c>
      <c r="AA215" s="170"/>
    </row>
    <row r="216" spans="1:27" s="10" customFormat="1" ht="28.5" x14ac:dyDescent="0.25">
      <c r="A216" s="246" t="s">
        <v>133</v>
      </c>
      <c r="B216" s="105" t="s">
        <v>29</v>
      </c>
      <c r="C216" s="105" t="s">
        <v>108</v>
      </c>
      <c r="D216" s="105" t="s">
        <v>694</v>
      </c>
      <c r="E216" s="105"/>
      <c r="F216" s="20">
        <v>100252944</v>
      </c>
      <c r="G216" s="163" t="s">
        <v>679</v>
      </c>
      <c r="H216" s="243">
        <v>1763.02</v>
      </c>
      <c r="I216" s="164">
        <v>1799</v>
      </c>
      <c r="J216" s="165">
        <v>2.0000000000000018E-2</v>
      </c>
      <c r="K216" s="105" t="s">
        <v>670</v>
      </c>
      <c r="L216" s="166">
        <v>8</v>
      </c>
      <c r="M216" s="166">
        <v>256</v>
      </c>
      <c r="N216" s="105" t="s">
        <v>671</v>
      </c>
      <c r="O216" s="105" t="s">
        <v>84</v>
      </c>
      <c r="P216" s="105" t="s">
        <v>672</v>
      </c>
      <c r="Q216" s="167">
        <v>6.7</v>
      </c>
      <c r="R216" s="105" t="s">
        <v>673</v>
      </c>
      <c r="S216" s="105" t="s">
        <v>678</v>
      </c>
      <c r="T216" s="6" t="s">
        <v>24</v>
      </c>
      <c r="U216" s="167">
        <v>199</v>
      </c>
      <c r="V216" s="167" t="s">
        <v>380</v>
      </c>
      <c r="W216" s="168"/>
      <c r="X216" s="168"/>
      <c r="Y216" s="105" t="s">
        <v>179</v>
      </c>
      <c r="Z216" s="169">
        <v>2</v>
      </c>
      <c r="AA216" s="170"/>
    </row>
    <row r="217" spans="1:27" s="10" customFormat="1" ht="28.5" x14ac:dyDescent="0.25">
      <c r="A217" s="246" t="s">
        <v>133</v>
      </c>
      <c r="B217" s="105" t="s">
        <v>29</v>
      </c>
      <c r="C217" s="105" t="s">
        <v>108</v>
      </c>
      <c r="D217" s="105" t="s">
        <v>694</v>
      </c>
      <c r="E217" s="105"/>
      <c r="F217" s="20">
        <v>100252986</v>
      </c>
      <c r="G217" s="163" t="s">
        <v>680</v>
      </c>
      <c r="H217" s="243">
        <v>2106.02</v>
      </c>
      <c r="I217" s="164">
        <v>2149</v>
      </c>
      <c r="J217" s="165">
        <v>2.0000000000000018E-2</v>
      </c>
      <c r="K217" s="105" t="s">
        <v>670</v>
      </c>
      <c r="L217" s="166">
        <v>8</v>
      </c>
      <c r="M217" s="166">
        <v>512</v>
      </c>
      <c r="N217" s="105" t="s">
        <v>671</v>
      </c>
      <c r="O217" s="105" t="s">
        <v>84</v>
      </c>
      <c r="P217" s="105" t="s">
        <v>672</v>
      </c>
      <c r="Q217" s="167">
        <v>6.7</v>
      </c>
      <c r="R217" s="105" t="s">
        <v>673</v>
      </c>
      <c r="S217" s="105" t="s">
        <v>678</v>
      </c>
      <c r="T217" s="6" t="s">
        <v>24</v>
      </c>
      <c r="U217" s="167">
        <v>199</v>
      </c>
      <c r="V217" s="167" t="s">
        <v>380</v>
      </c>
      <c r="W217" s="168"/>
      <c r="X217" s="168"/>
      <c r="Y217" s="105" t="s">
        <v>179</v>
      </c>
      <c r="Z217" s="169">
        <v>2</v>
      </c>
      <c r="AA217" s="170"/>
    </row>
    <row r="218" spans="1:27" s="10" customFormat="1" ht="28.5" x14ac:dyDescent="0.25">
      <c r="A218" s="246" t="s">
        <v>133</v>
      </c>
      <c r="B218" s="105" t="s">
        <v>29</v>
      </c>
      <c r="C218" s="105" t="s">
        <v>108</v>
      </c>
      <c r="D218" s="105" t="s">
        <v>695</v>
      </c>
      <c r="E218" s="105"/>
      <c r="F218" s="20">
        <v>100253064</v>
      </c>
      <c r="G218" s="163" t="s">
        <v>681</v>
      </c>
      <c r="H218" s="243">
        <v>1763.02</v>
      </c>
      <c r="I218" s="164">
        <v>1799</v>
      </c>
      <c r="J218" s="165">
        <v>2.0000000000000018E-2</v>
      </c>
      <c r="K218" s="105" t="s">
        <v>682</v>
      </c>
      <c r="L218" s="166">
        <v>8</v>
      </c>
      <c r="M218" s="166">
        <v>128</v>
      </c>
      <c r="N218" s="105" t="s">
        <v>683</v>
      </c>
      <c r="O218" s="105" t="s">
        <v>84</v>
      </c>
      <c r="P218" s="105" t="s">
        <v>672</v>
      </c>
      <c r="Q218" s="167">
        <v>6.3</v>
      </c>
      <c r="R218" s="105" t="s">
        <v>684</v>
      </c>
      <c r="S218" s="105" t="s">
        <v>685</v>
      </c>
      <c r="T218" s="6" t="s">
        <v>24</v>
      </c>
      <c r="U218" s="167">
        <v>199</v>
      </c>
      <c r="V218" s="167" t="s">
        <v>380</v>
      </c>
      <c r="W218" s="168"/>
      <c r="X218" s="168"/>
      <c r="Y218" s="105" t="s">
        <v>179</v>
      </c>
      <c r="Z218" s="169">
        <v>2</v>
      </c>
      <c r="AA218" s="170"/>
    </row>
    <row r="219" spans="1:27" s="10" customFormat="1" ht="28.5" x14ac:dyDescent="0.25">
      <c r="A219" s="246" t="s">
        <v>133</v>
      </c>
      <c r="B219" s="105" t="s">
        <v>29</v>
      </c>
      <c r="C219" s="105" t="s">
        <v>108</v>
      </c>
      <c r="D219" s="105" t="s">
        <v>695</v>
      </c>
      <c r="E219" s="105"/>
      <c r="F219" s="20">
        <v>100253042</v>
      </c>
      <c r="G219" s="163" t="s">
        <v>686</v>
      </c>
      <c r="H219" s="243">
        <v>1959.02</v>
      </c>
      <c r="I219" s="164">
        <v>1999</v>
      </c>
      <c r="J219" s="165">
        <v>2.0000000000000018E-2</v>
      </c>
      <c r="K219" s="105" t="s">
        <v>682</v>
      </c>
      <c r="L219" s="166">
        <v>8</v>
      </c>
      <c r="M219" s="166">
        <v>256</v>
      </c>
      <c r="N219" s="105" t="s">
        <v>683</v>
      </c>
      <c r="O219" s="105" t="s">
        <v>84</v>
      </c>
      <c r="P219" s="105" t="s">
        <v>672</v>
      </c>
      <c r="Q219" s="167">
        <v>6.3</v>
      </c>
      <c r="R219" s="105" t="s">
        <v>684</v>
      </c>
      <c r="S219" s="105" t="s">
        <v>685</v>
      </c>
      <c r="T219" s="6" t="s">
        <v>24</v>
      </c>
      <c r="U219" s="167">
        <v>199</v>
      </c>
      <c r="V219" s="167" t="s">
        <v>380</v>
      </c>
      <c r="W219" s="168"/>
      <c r="X219" s="168"/>
      <c r="Y219" s="105" t="s">
        <v>179</v>
      </c>
      <c r="Z219" s="169">
        <v>2</v>
      </c>
      <c r="AA219" s="170"/>
    </row>
    <row r="220" spans="1:27" s="10" customFormat="1" ht="28.5" x14ac:dyDescent="0.25">
      <c r="A220" s="246" t="s">
        <v>133</v>
      </c>
      <c r="B220" s="105" t="s">
        <v>29</v>
      </c>
      <c r="C220" s="105" t="s">
        <v>108</v>
      </c>
      <c r="D220" s="105" t="s">
        <v>695</v>
      </c>
      <c r="E220" s="105"/>
      <c r="F220" s="20">
        <v>100253095</v>
      </c>
      <c r="G220" s="163" t="s">
        <v>687</v>
      </c>
      <c r="H220" s="243">
        <v>2302.02</v>
      </c>
      <c r="I220" s="164">
        <v>2349</v>
      </c>
      <c r="J220" s="165">
        <v>2.0000000000000018E-2</v>
      </c>
      <c r="K220" s="105" t="s">
        <v>682</v>
      </c>
      <c r="L220" s="166">
        <v>8</v>
      </c>
      <c r="M220" s="166">
        <v>512</v>
      </c>
      <c r="N220" s="105" t="s">
        <v>683</v>
      </c>
      <c r="O220" s="105" t="s">
        <v>84</v>
      </c>
      <c r="P220" s="105" t="s">
        <v>672</v>
      </c>
      <c r="Q220" s="167">
        <v>6.3</v>
      </c>
      <c r="R220" s="105" t="s">
        <v>684</v>
      </c>
      <c r="S220" s="105" t="s">
        <v>685</v>
      </c>
      <c r="T220" s="6" t="s">
        <v>24</v>
      </c>
      <c r="U220" s="167">
        <v>199</v>
      </c>
      <c r="V220" s="167" t="s">
        <v>380</v>
      </c>
      <c r="W220" s="168"/>
      <c r="X220" s="168"/>
      <c r="Y220" s="105" t="s">
        <v>179</v>
      </c>
      <c r="Z220" s="169">
        <v>2</v>
      </c>
      <c r="AA220" s="170"/>
    </row>
    <row r="221" spans="1:27" s="10" customFormat="1" ht="28.5" x14ac:dyDescent="0.25">
      <c r="A221" s="246" t="s">
        <v>133</v>
      </c>
      <c r="B221" s="105" t="s">
        <v>29</v>
      </c>
      <c r="C221" s="105" t="s">
        <v>108</v>
      </c>
      <c r="D221" s="105" t="s">
        <v>695</v>
      </c>
      <c r="E221" s="105"/>
      <c r="F221" s="20">
        <v>100253086</v>
      </c>
      <c r="G221" s="163" t="s">
        <v>688</v>
      </c>
      <c r="H221" s="243">
        <v>2645.02</v>
      </c>
      <c r="I221" s="164">
        <v>2699</v>
      </c>
      <c r="J221" s="165">
        <v>2.0000000000000018E-2</v>
      </c>
      <c r="K221" s="105" t="s">
        <v>682</v>
      </c>
      <c r="L221" s="166">
        <v>8</v>
      </c>
      <c r="M221" s="166">
        <v>1000</v>
      </c>
      <c r="N221" s="105" t="s">
        <v>683</v>
      </c>
      <c r="O221" s="105" t="s">
        <v>84</v>
      </c>
      <c r="P221" s="105" t="s">
        <v>672</v>
      </c>
      <c r="Q221" s="167">
        <v>6.3</v>
      </c>
      <c r="R221" s="105" t="s">
        <v>684</v>
      </c>
      <c r="S221" s="105" t="s">
        <v>685</v>
      </c>
      <c r="T221" s="6" t="s">
        <v>24</v>
      </c>
      <c r="U221" s="167">
        <v>199</v>
      </c>
      <c r="V221" s="167" t="s">
        <v>380</v>
      </c>
      <c r="W221" s="168"/>
      <c r="X221" s="168"/>
      <c r="Y221" s="105" t="s">
        <v>179</v>
      </c>
      <c r="Z221" s="169">
        <v>2</v>
      </c>
      <c r="AA221" s="170"/>
    </row>
    <row r="222" spans="1:27" s="10" customFormat="1" ht="28.5" x14ac:dyDescent="0.25">
      <c r="A222" s="246" t="s">
        <v>133</v>
      </c>
      <c r="B222" s="105" t="s">
        <v>29</v>
      </c>
      <c r="C222" s="105" t="s">
        <v>108</v>
      </c>
      <c r="D222" s="105" t="s">
        <v>1384</v>
      </c>
      <c r="E222" s="105"/>
      <c r="F222" s="20">
        <v>100253070</v>
      </c>
      <c r="G222" s="163" t="s">
        <v>689</v>
      </c>
      <c r="H222" s="243">
        <v>2106.02</v>
      </c>
      <c r="I222" s="164">
        <v>2149</v>
      </c>
      <c r="J222" s="165">
        <v>2.0000000000000018E-2</v>
      </c>
      <c r="K222" s="105" t="s">
        <v>682</v>
      </c>
      <c r="L222" s="166">
        <v>8</v>
      </c>
      <c r="M222" s="166">
        <v>256</v>
      </c>
      <c r="N222" s="105" t="s">
        <v>683</v>
      </c>
      <c r="O222" s="105" t="s">
        <v>84</v>
      </c>
      <c r="P222" s="105" t="s">
        <v>672</v>
      </c>
      <c r="Q222" s="167">
        <v>6.9</v>
      </c>
      <c r="R222" s="105" t="s">
        <v>684</v>
      </c>
      <c r="S222" s="105" t="s">
        <v>690</v>
      </c>
      <c r="T222" s="6" t="s">
        <v>24</v>
      </c>
      <c r="U222" s="167">
        <v>227</v>
      </c>
      <c r="V222" s="167" t="s">
        <v>380</v>
      </c>
      <c r="W222" s="168"/>
      <c r="X222" s="167"/>
      <c r="Y222" s="105" t="s">
        <v>179</v>
      </c>
      <c r="Z222" s="169">
        <v>2</v>
      </c>
      <c r="AA222" s="170"/>
    </row>
    <row r="223" spans="1:27" s="1" customFormat="1" ht="28.5" x14ac:dyDescent="0.2">
      <c r="A223" s="246" t="s">
        <v>133</v>
      </c>
      <c r="B223" s="105" t="s">
        <v>29</v>
      </c>
      <c r="C223" s="105" t="s">
        <v>108</v>
      </c>
      <c r="D223" s="105" t="s">
        <v>1384</v>
      </c>
      <c r="E223" s="105"/>
      <c r="F223" s="20">
        <v>100253075</v>
      </c>
      <c r="G223" s="163" t="s">
        <v>691</v>
      </c>
      <c r="H223" s="243">
        <v>2449.02</v>
      </c>
      <c r="I223" s="164">
        <v>2499</v>
      </c>
      <c r="J223" s="165">
        <v>2.0000000000000018E-2</v>
      </c>
      <c r="K223" s="105" t="s">
        <v>682</v>
      </c>
      <c r="L223" s="166">
        <v>8</v>
      </c>
      <c r="M223" s="166">
        <v>512</v>
      </c>
      <c r="N223" s="105" t="s">
        <v>683</v>
      </c>
      <c r="O223" s="105" t="s">
        <v>84</v>
      </c>
      <c r="P223" s="105" t="s">
        <v>672</v>
      </c>
      <c r="Q223" s="167">
        <v>6.9</v>
      </c>
      <c r="R223" s="105" t="s">
        <v>684</v>
      </c>
      <c r="S223" s="105" t="s">
        <v>690</v>
      </c>
      <c r="T223" s="6" t="s">
        <v>24</v>
      </c>
      <c r="U223" s="167">
        <v>227</v>
      </c>
      <c r="V223" s="167" t="s">
        <v>380</v>
      </c>
      <c r="W223" s="168"/>
      <c r="X223" s="167"/>
      <c r="Y223" s="105" t="s">
        <v>179</v>
      </c>
      <c r="Z223" s="169">
        <v>2</v>
      </c>
      <c r="AA223" s="170"/>
    </row>
    <row r="224" spans="1:27" s="1" customFormat="1" ht="28.5" x14ac:dyDescent="0.2">
      <c r="A224" s="246" t="s">
        <v>133</v>
      </c>
      <c r="B224" s="105" t="s">
        <v>29</v>
      </c>
      <c r="C224" s="105" t="s">
        <v>108</v>
      </c>
      <c r="D224" s="105" t="s">
        <v>1384</v>
      </c>
      <c r="E224" s="105"/>
      <c r="F224" s="20">
        <v>100253083</v>
      </c>
      <c r="G224" s="86" t="s">
        <v>692</v>
      </c>
      <c r="H224" s="243">
        <v>2792.02</v>
      </c>
      <c r="I224" s="164">
        <v>2849</v>
      </c>
      <c r="J224" s="165">
        <v>2.0000000000000018E-2</v>
      </c>
      <c r="K224" s="105" t="s">
        <v>682</v>
      </c>
      <c r="L224" s="166">
        <v>8</v>
      </c>
      <c r="M224" s="166">
        <v>1000</v>
      </c>
      <c r="N224" s="105" t="s">
        <v>683</v>
      </c>
      <c r="O224" s="105" t="s">
        <v>84</v>
      </c>
      <c r="P224" s="105" t="s">
        <v>672</v>
      </c>
      <c r="Q224" s="167">
        <v>6.9</v>
      </c>
      <c r="R224" s="105" t="s">
        <v>684</v>
      </c>
      <c r="S224" s="105" t="s">
        <v>690</v>
      </c>
      <c r="T224" s="6" t="s">
        <v>24</v>
      </c>
      <c r="U224" s="167">
        <v>227</v>
      </c>
      <c r="V224" s="167" t="s">
        <v>380</v>
      </c>
      <c r="W224" s="168"/>
      <c r="X224" s="167"/>
      <c r="Y224" s="105" t="s">
        <v>179</v>
      </c>
      <c r="Z224" s="169">
        <v>2</v>
      </c>
      <c r="AA224" s="170"/>
    </row>
    <row r="225" spans="1:27" s="1" customFormat="1" ht="28.5" x14ac:dyDescent="0.2">
      <c r="A225" s="246" t="s">
        <v>133</v>
      </c>
      <c r="B225" s="105" t="s">
        <v>29</v>
      </c>
      <c r="C225" s="105" t="s">
        <v>108</v>
      </c>
      <c r="D225" s="105" t="s">
        <v>1246</v>
      </c>
      <c r="E225" s="105"/>
      <c r="F225" s="20" t="s">
        <v>1386</v>
      </c>
      <c r="G225" s="86" t="s">
        <v>1387</v>
      </c>
      <c r="H225" s="243">
        <v>1371.02</v>
      </c>
      <c r="I225" s="164">
        <v>1399</v>
      </c>
      <c r="J225" s="165">
        <v>2.0000000000000018E-2</v>
      </c>
      <c r="K225" s="105" t="s">
        <v>1388</v>
      </c>
      <c r="L225" s="166">
        <v>8</v>
      </c>
      <c r="M225" s="166">
        <v>256</v>
      </c>
      <c r="N225" s="105" t="s">
        <v>671</v>
      </c>
      <c r="O225" s="105" t="s">
        <v>84</v>
      </c>
      <c r="P225" s="105" t="s">
        <v>1249</v>
      </c>
      <c r="Q225" s="167">
        <v>6.3</v>
      </c>
      <c r="R225" s="105" t="s">
        <v>684</v>
      </c>
      <c r="S225" s="105" t="s">
        <v>685</v>
      </c>
      <c r="T225" s="6" t="s">
        <v>24</v>
      </c>
      <c r="U225" s="167">
        <v>177</v>
      </c>
      <c r="V225" s="167" t="s">
        <v>380</v>
      </c>
      <c r="W225" s="168"/>
      <c r="X225" s="167"/>
      <c r="Y225" s="105" t="s">
        <v>179</v>
      </c>
      <c r="Z225" s="169">
        <v>2</v>
      </c>
      <c r="AA225" s="170"/>
    </row>
    <row r="226" spans="1:27" s="1" customFormat="1" ht="28.5" x14ac:dyDescent="0.2">
      <c r="A226" s="246" t="s">
        <v>133</v>
      </c>
      <c r="B226" s="105" t="s">
        <v>29</v>
      </c>
      <c r="C226" s="105" t="s">
        <v>108</v>
      </c>
      <c r="D226" s="105" t="s">
        <v>1246</v>
      </c>
      <c r="E226" s="105"/>
      <c r="F226" s="20" t="s">
        <v>1389</v>
      </c>
      <c r="G226" s="86" t="s">
        <v>1390</v>
      </c>
      <c r="H226" s="243">
        <v>1763.02</v>
      </c>
      <c r="I226" s="164">
        <v>1799</v>
      </c>
      <c r="J226" s="165">
        <v>2.0000000000000018E-2</v>
      </c>
      <c r="K226" s="105" t="s">
        <v>1388</v>
      </c>
      <c r="L226" s="166">
        <v>8</v>
      </c>
      <c r="M226" s="166">
        <v>512</v>
      </c>
      <c r="N226" s="105" t="s">
        <v>671</v>
      </c>
      <c r="O226" s="105" t="s">
        <v>84</v>
      </c>
      <c r="P226" s="105" t="s">
        <v>1249</v>
      </c>
      <c r="Q226" s="167">
        <v>6.3</v>
      </c>
      <c r="R226" s="105" t="s">
        <v>684</v>
      </c>
      <c r="S226" s="105" t="s">
        <v>685</v>
      </c>
      <c r="T226" s="6" t="s">
        <v>24</v>
      </c>
      <c r="U226" s="167">
        <v>177</v>
      </c>
      <c r="V226" s="167" t="s">
        <v>380</v>
      </c>
      <c r="W226" s="168"/>
      <c r="X226" s="167"/>
      <c r="Y226" s="105" t="s">
        <v>179</v>
      </c>
      <c r="Z226" s="169">
        <v>2</v>
      </c>
      <c r="AA226" s="170"/>
    </row>
    <row r="227" spans="1:27" s="1" customFormat="1" ht="28.5" x14ac:dyDescent="0.2">
      <c r="A227" s="246" t="s">
        <v>133</v>
      </c>
      <c r="B227" s="105" t="s">
        <v>29</v>
      </c>
      <c r="C227" s="105" t="s">
        <v>108</v>
      </c>
      <c r="D227" s="105" t="s">
        <v>1270</v>
      </c>
      <c r="E227" s="105"/>
      <c r="F227" s="20" t="s">
        <v>1391</v>
      </c>
      <c r="G227" s="86" t="s">
        <v>1392</v>
      </c>
      <c r="H227" s="243">
        <v>1959.02</v>
      </c>
      <c r="I227" s="164">
        <v>1999</v>
      </c>
      <c r="J227" s="165">
        <v>2.0000000000000018E-2</v>
      </c>
      <c r="K227" s="105" t="s">
        <v>1393</v>
      </c>
      <c r="L227" s="166">
        <v>12</v>
      </c>
      <c r="M227" s="166">
        <v>256</v>
      </c>
      <c r="N227" s="105" t="s">
        <v>683</v>
      </c>
      <c r="O227" s="105" t="s">
        <v>84</v>
      </c>
      <c r="P227" s="105" t="s">
        <v>1249</v>
      </c>
      <c r="Q227" s="167">
        <v>6.3</v>
      </c>
      <c r="R227" s="105" t="s">
        <v>684</v>
      </c>
      <c r="S227" s="105" t="s">
        <v>685</v>
      </c>
      <c r="T227" s="6" t="s">
        <v>24</v>
      </c>
      <c r="U227" s="167">
        <v>206</v>
      </c>
      <c r="V227" s="167" t="s">
        <v>380</v>
      </c>
      <c r="W227" s="168"/>
      <c r="X227" s="167"/>
      <c r="Y227" s="105" t="s">
        <v>179</v>
      </c>
      <c r="Z227" s="169">
        <v>2</v>
      </c>
      <c r="AA227" s="170"/>
    </row>
    <row r="228" spans="1:27" s="1" customFormat="1" ht="28.5" x14ac:dyDescent="0.2">
      <c r="A228" s="246" t="s">
        <v>133</v>
      </c>
      <c r="B228" s="105" t="s">
        <v>29</v>
      </c>
      <c r="C228" s="105" t="s">
        <v>108</v>
      </c>
      <c r="D228" s="105" t="s">
        <v>1270</v>
      </c>
      <c r="E228" s="105"/>
      <c r="F228" s="20" t="s">
        <v>1394</v>
      </c>
      <c r="G228" s="86" t="s">
        <v>1395</v>
      </c>
      <c r="H228" s="243">
        <v>2351.02</v>
      </c>
      <c r="I228" s="164">
        <v>2399</v>
      </c>
      <c r="J228" s="165">
        <v>2.0000000000000018E-2</v>
      </c>
      <c r="K228" s="105" t="s">
        <v>1393</v>
      </c>
      <c r="L228" s="166">
        <v>12</v>
      </c>
      <c r="M228" s="166">
        <v>512</v>
      </c>
      <c r="N228" s="105" t="s">
        <v>683</v>
      </c>
      <c r="O228" s="105" t="s">
        <v>84</v>
      </c>
      <c r="P228" s="105" t="s">
        <v>1249</v>
      </c>
      <c r="Q228" s="167">
        <v>6.3</v>
      </c>
      <c r="R228" s="105" t="s">
        <v>684</v>
      </c>
      <c r="S228" s="105" t="s">
        <v>685</v>
      </c>
      <c r="T228" s="6" t="s">
        <v>24</v>
      </c>
      <c r="U228" s="167">
        <v>206</v>
      </c>
      <c r="V228" s="167" t="s">
        <v>380</v>
      </c>
      <c r="W228" s="168"/>
      <c r="X228" s="167"/>
      <c r="Y228" s="105" t="s">
        <v>179</v>
      </c>
      <c r="Z228" s="169">
        <v>2</v>
      </c>
      <c r="AA228" s="170"/>
    </row>
    <row r="229" spans="1:27" s="1" customFormat="1" ht="28.5" x14ac:dyDescent="0.2">
      <c r="A229" s="246" t="s">
        <v>133</v>
      </c>
      <c r="B229" s="105" t="s">
        <v>29</v>
      </c>
      <c r="C229" s="105" t="s">
        <v>108</v>
      </c>
      <c r="D229" s="105" t="s">
        <v>1270</v>
      </c>
      <c r="E229" s="105"/>
      <c r="F229" s="20" t="s">
        <v>1396</v>
      </c>
      <c r="G229" s="86" t="s">
        <v>1397</v>
      </c>
      <c r="H229" s="243">
        <v>2743.02</v>
      </c>
      <c r="I229" s="164">
        <v>2799</v>
      </c>
      <c r="J229" s="165">
        <v>2.0000000000000018E-2</v>
      </c>
      <c r="K229" s="105" t="s">
        <v>1393</v>
      </c>
      <c r="L229" s="166">
        <v>12</v>
      </c>
      <c r="M229" s="166">
        <v>1000</v>
      </c>
      <c r="N229" s="105" t="s">
        <v>683</v>
      </c>
      <c r="O229" s="105" t="s">
        <v>84</v>
      </c>
      <c r="P229" s="105" t="s">
        <v>1249</v>
      </c>
      <c r="Q229" s="167">
        <v>6.3</v>
      </c>
      <c r="R229" s="105" t="s">
        <v>684</v>
      </c>
      <c r="S229" s="105" t="s">
        <v>685</v>
      </c>
      <c r="T229" s="6" t="s">
        <v>24</v>
      </c>
      <c r="U229" s="167">
        <v>206</v>
      </c>
      <c r="V229" s="167" t="s">
        <v>380</v>
      </c>
      <c r="W229" s="168"/>
      <c r="X229" s="167"/>
      <c r="Y229" s="105" t="s">
        <v>179</v>
      </c>
      <c r="Z229" s="169">
        <v>2</v>
      </c>
      <c r="AA229" s="170"/>
    </row>
    <row r="230" spans="1:27" s="1" customFormat="1" ht="28.5" x14ac:dyDescent="0.2">
      <c r="A230" s="246" t="s">
        <v>133</v>
      </c>
      <c r="B230" s="105" t="s">
        <v>29</v>
      </c>
      <c r="C230" s="105" t="s">
        <v>108</v>
      </c>
      <c r="D230" s="105" t="s">
        <v>1279</v>
      </c>
      <c r="E230" s="105"/>
      <c r="F230" s="20" t="s">
        <v>1398</v>
      </c>
      <c r="G230" s="86" t="s">
        <v>1399</v>
      </c>
      <c r="H230" s="243">
        <v>2155.02</v>
      </c>
      <c r="I230" s="164">
        <v>2199</v>
      </c>
      <c r="J230" s="165">
        <v>2.0000000000000018E-2</v>
      </c>
      <c r="K230" s="105" t="s">
        <v>1393</v>
      </c>
      <c r="L230" s="166">
        <v>12</v>
      </c>
      <c r="M230" s="166">
        <v>256</v>
      </c>
      <c r="N230" s="105" t="s">
        <v>683</v>
      </c>
      <c r="O230" s="105" t="s">
        <v>84</v>
      </c>
      <c r="P230" s="105" t="s">
        <v>1249</v>
      </c>
      <c r="Q230" s="167">
        <v>6.9</v>
      </c>
      <c r="R230" s="105" t="s">
        <v>684</v>
      </c>
      <c r="S230" s="105" t="s">
        <v>690</v>
      </c>
      <c r="T230" s="6" t="s">
        <v>24</v>
      </c>
      <c r="U230" s="167">
        <v>233</v>
      </c>
      <c r="V230" s="167" t="s">
        <v>380</v>
      </c>
      <c r="W230" s="168"/>
      <c r="X230" s="167"/>
      <c r="Y230" s="105" t="s">
        <v>179</v>
      </c>
      <c r="Z230" s="169">
        <v>2</v>
      </c>
      <c r="AA230" s="170"/>
    </row>
    <row r="231" spans="1:27" s="1" customFormat="1" ht="28.5" x14ac:dyDescent="0.2">
      <c r="A231" s="246" t="s">
        <v>133</v>
      </c>
      <c r="B231" s="105" t="s">
        <v>29</v>
      </c>
      <c r="C231" s="105" t="s">
        <v>108</v>
      </c>
      <c r="D231" s="105" t="s">
        <v>1279</v>
      </c>
      <c r="E231" s="105"/>
      <c r="F231" s="20" t="s">
        <v>1400</v>
      </c>
      <c r="G231" s="86" t="s">
        <v>1401</v>
      </c>
      <c r="H231" s="243">
        <v>2547.02</v>
      </c>
      <c r="I231" s="164">
        <v>2599</v>
      </c>
      <c r="J231" s="165">
        <v>2.0000000000000018E-2</v>
      </c>
      <c r="K231" s="105" t="s">
        <v>1393</v>
      </c>
      <c r="L231" s="166">
        <v>12</v>
      </c>
      <c r="M231" s="166">
        <v>512</v>
      </c>
      <c r="N231" s="105" t="s">
        <v>683</v>
      </c>
      <c r="O231" s="105" t="s">
        <v>84</v>
      </c>
      <c r="P231" s="105" t="s">
        <v>1249</v>
      </c>
      <c r="Q231" s="167">
        <v>6.9</v>
      </c>
      <c r="R231" s="105" t="s">
        <v>684</v>
      </c>
      <c r="S231" s="105" t="s">
        <v>1402</v>
      </c>
      <c r="T231" s="6" t="s">
        <v>24</v>
      </c>
      <c r="U231" s="167">
        <v>233</v>
      </c>
      <c r="V231" s="167" t="s">
        <v>380</v>
      </c>
      <c r="W231" s="168"/>
      <c r="X231" s="167"/>
      <c r="Y231" s="105" t="s">
        <v>179</v>
      </c>
      <c r="Z231" s="169">
        <v>2</v>
      </c>
      <c r="AA231" s="170"/>
    </row>
    <row r="232" spans="1:27" s="1" customFormat="1" ht="28.5" x14ac:dyDescent="0.2">
      <c r="A232" s="246" t="s">
        <v>133</v>
      </c>
      <c r="B232" s="105" t="s">
        <v>29</v>
      </c>
      <c r="C232" s="105" t="s">
        <v>108</v>
      </c>
      <c r="D232" s="105" t="s">
        <v>1279</v>
      </c>
      <c r="E232" s="105"/>
      <c r="F232" s="20" t="s">
        <v>1403</v>
      </c>
      <c r="G232" s="86" t="s">
        <v>1404</v>
      </c>
      <c r="H232" s="243">
        <v>2939.02</v>
      </c>
      <c r="I232" s="164">
        <v>2999</v>
      </c>
      <c r="J232" s="165">
        <v>2.0000000000000018E-2</v>
      </c>
      <c r="K232" s="105" t="s">
        <v>1393</v>
      </c>
      <c r="L232" s="166">
        <v>12</v>
      </c>
      <c r="M232" s="166">
        <v>1000</v>
      </c>
      <c r="N232" s="105" t="s">
        <v>683</v>
      </c>
      <c r="O232" s="105" t="s">
        <v>84</v>
      </c>
      <c r="P232" s="105" t="s">
        <v>1249</v>
      </c>
      <c r="Q232" s="167">
        <v>6.9</v>
      </c>
      <c r="R232" s="105" t="s">
        <v>684</v>
      </c>
      <c r="S232" s="105" t="s">
        <v>1405</v>
      </c>
      <c r="T232" s="6" t="s">
        <v>24</v>
      </c>
      <c r="U232" s="167">
        <v>233</v>
      </c>
      <c r="V232" s="167" t="s">
        <v>380</v>
      </c>
      <c r="W232" s="168"/>
      <c r="X232" s="167"/>
      <c r="Y232" s="105" t="s">
        <v>179</v>
      </c>
      <c r="Z232" s="169">
        <v>2</v>
      </c>
      <c r="AA232" s="170"/>
    </row>
    <row r="233" spans="1:27" s="1" customFormat="1" ht="28.5" x14ac:dyDescent="0.2">
      <c r="A233" s="246" t="s">
        <v>133</v>
      </c>
      <c r="B233" s="105" t="s">
        <v>29</v>
      </c>
      <c r="C233" s="105" t="s">
        <v>108</v>
      </c>
      <c r="D233" s="105" t="s">
        <v>1279</v>
      </c>
      <c r="E233" s="105"/>
      <c r="F233" s="20" t="s">
        <v>1406</v>
      </c>
      <c r="G233" s="86" t="s">
        <v>1407</v>
      </c>
      <c r="H233" s="243">
        <v>3723.02</v>
      </c>
      <c r="I233" s="164">
        <v>3799</v>
      </c>
      <c r="J233" s="165">
        <v>2.0000000000000018E-2</v>
      </c>
      <c r="K233" s="105" t="s">
        <v>1393</v>
      </c>
      <c r="L233" s="166">
        <v>12</v>
      </c>
      <c r="M233" s="166">
        <v>2000</v>
      </c>
      <c r="N233" s="105" t="s">
        <v>683</v>
      </c>
      <c r="O233" s="105" t="s">
        <v>84</v>
      </c>
      <c r="P233" s="105" t="s">
        <v>1249</v>
      </c>
      <c r="Q233" s="167">
        <v>6.9</v>
      </c>
      <c r="R233" s="105" t="s">
        <v>684</v>
      </c>
      <c r="S233" s="105" t="s">
        <v>1408</v>
      </c>
      <c r="T233" s="6" t="s">
        <v>24</v>
      </c>
      <c r="U233" s="167">
        <v>233</v>
      </c>
      <c r="V233" s="167" t="s">
        <v>380</v>
      </c>
      <c r="W233" s="168"/>
      <c r="X233" s="167"/>
      <c r="Y233" s="105" t="s">
        <v>179</v>
      </c>
      <c r="Z233" s="169">
        <v>2</v>
      </c>
      <c r="AA233" s="170"/>
    </row>
    <row r="234" spans="1:27" s="1" customFormat="1" ht="28.5" x14ac:dyDescent="0.2">
      <c r="A234" s="246" t="s">
        <v>133</v>
      </c>
      <c r="B234" s="105" t="s">
        <v>29</v>
      </c>
      <c r="C234" s="105" t="s">
        <v>108</v>
      </c>
      <c r="D234" s="105" t="s">
        <v>1409</v>
      </c>
      <c r="E234" s="105"/>
      <c r="F234" s="20" t="s">
        <v>1410</v>
      </c>
      <c r="G234" s="86" t="s">
        <v>1411</v>
      </c>
      <c r="H234" s="243">
        <v>1763.02</v>
      </c>
      <c r="I234" s="164">
        <v>1799</v>
      </c>
      <c r="J234" s="165">
        <v>2.0000000000000018E-2</v>
      </c>
      <c r="K234" s="105" t="s">
        <v>1393</v>
      </c>
      <c r="L234" s="166">
        <v>12</v>
      </c>
      <c r="M234" s="166">
        <v>256</v>
      </c>
      <c r="N234" s="105" t="s">
        <v>671</v>
      </c>
      <c r="O234" s="105" t="s">
        <v>84</v>
      </c>
      <c r="P234" s="105" t="s">
        <v>1249</v>
      </c>
      <c r="Q234" s="167">
        <v>6.5</v>
      </c>
      <c r="R234" s="105" t="s">
        <v>684</v>
      </c>
      <c r="S234" s="105" t="s">
        <v>1412</v>
      </c>
      <c r="T234" s="6" t="s">
        <v>24</v>
      </c>
      <c r="U234" s="167">
        <v>165</v>
      </c>
      <c r="V234" s="167" t="s">
        <v>380</v>
      </c>
      <c r="W234" s="168"/>
      <c r="X234" s="167"/>
      <c r="Y234" s="105" t="s">
        <v>179</v>
      </c>
      <c r="Z234" s="169">
        <v>2</v>
      </c>
      <c r="AA234" s="170"/>
    </row>
    <row r="235" spans="1:27" s="1" customFormat="1" ht="28.5" x14ac:dyDescent="0.2">
      <c r="A235" s="246" t="s">
        <v>133</v>
      </c>
      <c r="B235" s="105" t="s">
        <v>29</v>
      </c>
      <c r="C235" s="105" t="s">
        <v>108</v>
      </c>
      <c r="D235" s="105" t="s">
        <v>1409</v>
      </c>
      <c r="E235" s="105"/>
      <c r="F235" s="20" t="s">
        <v>1413</v>
      </c>
      <c r="G235" s="86" t="s">
        <v>1414</v>
      </c>
      <c r="H235" s="243">
        <v>2155.02</v>
      </c>
      <c r="I235" s="164">
        <v>2199</v>
      </c>
      <c r="J235" s="165">
        <v>2.0000000000000018E-2</v>
      </c>
      <c r="K235" s="105" t="s">
        <v>1393</v>
      </c>
      <c r="L235" s="166">
        <v>12</v>
      </c>
      <c r="M235" s="166">
        <v>512</v>
      </c>
      <c r="N235" s="105" t="s">
        <v>671</v>
      </c>
      <c r="O235" s="105" t="s">
        <v>84</v>
      </c>
      <c r="P235" s="105" t="s">
        <v>1249</v>
      </c>
      <c r="Q235" s="167">
        <v>6.5</v>
      </c>
      <c r="R235" s="105" t="s">
        <v>684</v>
      </c>
      <c r="S235" s="105" t="s">
        <v>1412</v>
      </c>
      <c r="T235" s="6" t="s">
        <v>24</v>
      </c>
      <c r="U235" s="167">
        <v>165</v>
      </c>
      <c r="V235" s="167" t="s">
        <v>380</v>
      </c>
      <c r="W235" s="168"/>
      <c r="X235" s="167"/>
      <c r="Y235" s="105" t="s">
        <v>179</v>
      </c>
      <c r="Z235" s="169">
        <v>2</v>
      </c>
      <c r="AA235" s="170"/>
    </row>
    <row r="236" spans="1:27" s="1" customFormat="1" ht="28.5" x14ac:dyDescent="0.2">
      <c r="A236" s="246" t="s">
        <v>133</v>
      </c>
      <c r="B236" s="105" t="s">
        <v>29</v>
      </c>
      <c r="C236" s="105" t="s">
        <v>108</v>
      </c>
      <c r="D236" s="105" t="s">
        <v>1409</v>
      </c>
      <c r="E236" s="105"/>
      <c r="F236" s="20" t="s">
        <v>1415</v>
      </c>
      <c r="G236" s="86" t="s">
        <v>1416</v>
      </c>
      <c r="H236" s="243">
        <v>2547.02</v>
      </c>
      <c r="I236" s="164">
        <v>2599</v>
      </c>
      <c r="J236" s="165">
        <v>2.0000000000000018E-2</v>
      </c>
      <c r="K236" s="105" t="s">
        <v>1393</v>
      </c>
      <c r="L236" s="166">
        <v>12</v>
      </c>
      <c r="M236" s="166">
        <v>1000</v>
      </c>
      <c r="N236" s="105" t="s">
        <v>671</v>
      </c>
      <c r="O236" s="105" t="s">
        <v>84</v>
      </c>
      <c r="P236" s="105" t="s">
        <v>1249</v>
      </c>
      <c r="Q236" s="167">
        <v>6.5</v>
      </c>
      <c r="R236" s="105" t="s">
        <v>684</v>
      </c>
      <c r="S236" s="105" t="s">
        <v>1412</v>
      </c>
      <c r="T236" s="6" t="s">
        <v>24</v>
      </c>
      <c r="U236" s="167">
        <v>165</v>
      </c>
      <c r="V236" s="167" t="s">
        <v>380</v>
      </c>
      <c r="W236" s="168"/>
      <c r="X236" s="167"/>
      <c r="Y236" s="105" t="s">
        <v>179</v>
      </c>
      <c r="Z236" s="169">
        <v>2</v>
      </c>
      <c r="AA236" s="170"/>
    </row>
    <row r="237" spans="1:27" s="1" customFormat="1" ht="28.5" x14ac:dyDescent="0.2">
      <c r="A237" s="246" t="s">
        <v>133</v>
      </c>
      <c r="B237" s="105" t="s">
        <v>29</v>
      </c>
      <c r="C237" s="105" t="s">
        <v>108</v>
      </c>
      <c r="D237" s="105" t="s">
        <v>193</v>
      </c>
      <c r="E237" s="105" t="s">
        <v>1382</v>
      </c>
      <c r="F237" s="20">
        <v>100248231</v>
      </c>
      <c r="G237" s="86" t="s">
        <v>175</v>
      </c>
      <c r="H237" s="243">
        <v>861.42</v>
      </c>
      <c r="I237" s="164">
        <v>879</v>
      </c>
      <c r="J237" s="165">
        <v>2.0000000000000018E-2</v>
      </c>
      <c r="K237" s="105" t="s">
        <v>181</v>
      </c>
      <c r="L237" s="166">
        <v>4</v>
      </c>
      <c r="M237" s="166">
        <v>128</v>
      </c>
      <c r="N237" s="105" t="s">
        <v>182</v>
      </c>
      <c r="O237" s="105" t="s">
        <v>84</v>
      </c>
      <c r="P237" s="105" t="s">
        <v>379</v>
      </c>
      <c r="Q237" s="167">
        <v>6.1</v>
      </c>
      <c r="R237" s="105" t="s">
        <v>383</v>
      </c>
      <c r="S237" s="105" t="s">
        <v>384</v>
      </c>
      <c r="T237" s="6" t="s">
        <v>24</v>
      </c>
      <c r="U237" s="167">
        <v>173</v>
      </c>
      <c r="V237" s="167" t="s">
        <v>380</v>
      </c>
      <c r="W237" s="168"/>
      <c r="X237" s="167"/>
      <c r="Y237" s="105" t="s">
        <v>179</v>
      </c>
      <c r="Z237" s="169">
        <v>2</v>
      </c>
      <c r="AA237" s="170"/>
    </row>
    <row r="238" spans="1:27" s="1" customFormat="1" ht="28.5" x14ac:dyDescent="0.2">
      <c r="A238" s="246" t="s">
        <v>133</v>
      </c>
      <c r="B238" s="105" t="s">
        <v>29</v>
      </c>
      <c r="C238" s="105" t="s">
        <v>108</v>
      </c>
      <c r="D238" s="105" t="s">
        <v>194</v>
      </c>
      <c r="E238" s="105" t="s">
        <v>1383</v>
      </c>
      <c r="F238" s="20">
        <v>100249443</v>
      </c>
      <c r="G238" s="86" t="s">
        <v>176</v>
      </c>
      <c r="H238" s="243">
        <v>1028.02</v>
      </c>
      <c r="I238" s="164">
        <v>1049</v>
      </c>
      <c r="J238" s="165">
        <v>2.0000000000000018E-2</v>
      </c>
      <c r="K238" s="105" t="s">
        <v>181</v>
      </c>
      <c r="L238" s="166">
        <v>6</v>
      </c>
      <c r="M238" s="166">
        <v>128</v>
      </c>
      <c r="N238" s="105" t="s">
        <v>385</v>
      </c>
      <c r="O238" s="105" t="s">
        <v>84</v>
      </c>
      <c r="P238" s="105" t="s">
        <v>379</v>
      </c>
      <c r="Q238" s="167">
        <v>6.1</v>
      </c>
      <c r="R238" s="105" t="s">
        <v>383</v>
      </c>
      <c r="S238" s="105" t="s">
        <v>384</v>
      </c>
      <c r="T238" s="6" t="s">
        <v>24</v>
      </c>
      <c r="U238" s="167">
        <v>172</v>
      </c>
      <c r="V238" s="167" t="s">
        <v>380</v>
      </c>
      <c r="W238" s="168"/>
      <c r="X238" s="167"/>
      <c r="Y238" s="105" t="s">
        <v>179</v>
      </c>
      <c r="Z238" s="169">
        <v>2</v>
      </c>
      <c r="AA238" s="170"/>
    </row>
    <row r="239" spans="1:27" s="1" customFormat="1" ht="28.5" x14ac:dyDescent="0.2">
      <c r="A239" s="246" t="s">
        <v>133</v>
      </c>
      <c r="B239" s="105" t="s">
        <v>29</v>
      </c>
      <c r="C239" s="105" t="s">
        <v>108</v>
      </c>
      <c r="D239" s="105" t="s">
        <v>194</v>
      </c>
      <c r="E239" s="105" t="s">
        <v>1383</v>
      </c>
      <c r="F239" s="20">
        <v>100249413</v>
      </c>
      <c r="G239" s="86" t="s">
        <v>177</v>
      </c>
      <c r="H239" s="243">
        <v>1224.02</v>
      </c>
      <c r="I239" s="164">
        <v>1249</v>
      </c>
      <c r="J239" s="165">
        <v>2.0000000000000018E-2</v>
      </c>
      <c r="K239" s="105" t="s">
        <v>181</v>
      </c>
      <c r="L239" s="166">
        <v>6</v>
      </c>
      <c r="M239" s="166">
        <v>256</v>
      </c>
      <c r="N239" s="105" t="s">
        <v>385</v>
      </c>
      <c r="O239" s="105" t="s">
        <v>84</v>
      </c>
      <c r="P239" s="105" t="s">
        <v>379</v>
      </c>
      <c r="Q239" s="167">
        <v>6.1</v>
      </c>
      <c r="R239" s="105" t="s">
        <v>383</v>
      </c>
      <c r="S239" s="105" t="s">
        <v>384</v>
      </c>
      <c r="T239" s="6" t="s">
        <v>24</v>
      </c>
      <c r="U239" s="167">
        <v>172</v>
      </c>
      <c r="V239" s="167" t="s">
        <v>380</v>
      </c>
      <c r="W239" s="168"/>
      <c r="X239" s="167"/>
      <c r="Y239" s="105" t="s">
        <v>179</v>
      </c>
      <c r="Z239" s="169">
        <v>2</v>
      </c>
      <c r="AA239" s="170"/>
    </row>
    <row r="240" spans="1:27" s="1" customFormat="1" ht="28.5" x14ac:dyDescent="0.2">
      <c r="A240" s="246" t="s">
        <v>133</v>
      </c>
      <c r="B240" s="105" t="s">
        <v>29</v>
      </c>
      <c r="C240" s="105" t="s">
        <v>108</v>
      </c>
      <c r="D240" s="105" t="s">
        <v>1417</v>
      </c>
      <c r="E240" s="105" t="s">
        <v>1418</v>
      </c>
      <c r="F240" s="20">
        <v>100251229</v>
      </c>
      <c r="G240" s="86" t="s">
        <v>508</v>
      </c>
      <c r="H240" s="243">
        <v>1224.02</v>
      </c>
      <c r="I240" s="164">
        <v>1249</v>
      </c>
      <c r="J240" s="165">
        <v>2.0000000000000018E-2</v>
      </c>
      <c r="K240" s="105" t="s">
        <v>583</v>
      </c>
      <c r="L240" s="166">
        <v>6</v>
      </c>
      <c r="M240" s="166">
        <v>128</v>
      </c>
      <c r="N240" s="105" t="s">
        <v>385</v>
      </c>
      <c r="O240" s="105" t="s">
        <v>84</v>
      </c>
      <c r="P240" s="105" t="s">
        <v>584</v>
      </c>
      <c r="Q240" s="167">
        <v>6.1</v>
      </c>
      <c r="R240" s="105" t="s">
        <v>383</v>
      </c>
      <c r="S240" s="105" t="s">
        <v>386</v>
      </c>
      <c r="T240" s="6" t="s">
        <v>24</v>
      </c>
      <c r="U240" s="167">
        <v>171</v>
      </c>
      <c r="V240" s="167" t="s">
        <v>380</v>
      </c>
      <c r="W240" s="168"/>
      <c r="X240" s="167"/>
      <c r="Y240" s="105" t="s">
        <v>179</v>
      </c>
      <c r="Z240" s="169">
        <v>2</v>
      </c>
      <c r="AA240" s="170"/>
    </row>
    <row r="241" spans="1:27" s="1" customFormat="1" ht="28.5" x14ac:dyDescent="0.2">
      <c r="A241" s="246" t="s">
        <v>133</v>
      </c>
      <c r="B241" s="105" t="s">
        <v>29</v>
      </c>
      <c r="C241" s="105" t="s">
        <v>108</v>
      </c>
      <c r="D241" s="105" t="s">
        <v>1417</v>
      </c>
      <c r="E241" s="105" t="s">
        <v>1418</v>
      </c>
      <c r="F241" s="20">
        <v>100251251</v>
      </c>
      <c r="G241" s="86" t="s">
        <v>509</v>
      </c>
      <c r="H241" s="243">
        <v>1420.02</v>
      </c>
      <c r="I241" s="164">
        <v>1449</v>
      </c>
      <c r="J241" s="165">
        <v>2.0000000000000018E-2</v>
      </c>
      <c r="K241" s="105" t="s">
        <v>583</v>
      </c>
      <c r="L241" s="166">
        <v>6</v>
      </c>
      <c r="M241" s="166">
        <v>256</v>
      </c>
      <c r="N241" s="105" t="s">
        <v>385</v>
      </c>
      <c r="O241" s="105" t="s">
        <v>84</v>
      </c>
      <c r="P241" s="105" t="s">
        <v>584</v>
      </c>
      <c r="Q241" s="167">
        <v>6.1</v>
      </c>
      <c r="R241" s="105" t="s">
        <v>383</v>
      </c>
      <c r="S241" s="105" t="s">
        <v>386</v>
      </c>
      <c r="T241" s="6" t="s">
        <v>24</v>
      </c>
      <c r="U241" s="167">
        <v>171</v>
      </c>
      <c r="V241" s="167" t="s">
        <v>380</v>
      </c>
      <c r="W241" s="168"/>
      <c r="X241" s="167"/>
      <c r="Y241" s="105" t="s">
        <v>179</v>
      </c>
      <c r="Z241" s="169">
        <v>2</v>
      </c>
      <c r="AA241" s="170"/>
    </row>
    <row r="242" spans="1:27" s="1" customFormat="1" ht="28.5" x14ac:dyDescent="0.2">
      <c r="A242" s="246" t="s">
        <v>133</v>
      </c>
      <c r="B242" s="105" t="s">
        <v>29</v>
      </c>
      <c r="C242" s="105" t="s">
        <v>108</v>
      </c>
      <c r="D242" s="105" t="s">
        <v>1419</v>
      </c>
      <c r="E242" s="105" t="s">
        <v>1420</v>
      </c>
      <c r="F242" s="20">
        <v>100251300</v>
      </c>
      <c r="G242" s="86" t="s">
        <v>585</v>
      </c>
      <c r="H242" s="243">
        <v>1371.02</v>
      </c>
      <c r="I242" s="164">
        <v>1399</v>
      </c>
      <c r="J242" s="165">
        <v>2.0000000000000018E-2</v>
      </c>
      <c r="K242" s="105" t="s">
        <v>583</v>
      </c>
      <c r="L242" s="166">
        <v>6</v>
      </c>
      <c r="M242" s="166">
        <v>128</v>
      </c>
      <c r="N242" s="105" t="s">
        <v>385</v>
      </c>
      <c r="O242" s="105" t="s">
        <v>84</v>
      </c>
      <c r="P242" s="105" t="s">
        <v>584</v>
      </c>
      <c r="Q242" s="167">
        <v>6.7</v>
      </c>
      <c r="R242" s="105" t="s">
        <v>383</v>
      </c>
      <c r="S242" s="105" t="s">
        <v>387</v>
      </c>
      <c r="T242" s="6" t="s">
        <v>24</v>
      </c>
      <c r="U242" s="167">
        <v>201</v>
      </c>
      <c r="V242" s="167" t="s">
        <v>380</v>
      </c>
      <c r="W242" s="168"/>
      <c r="X242" s="167"/>
      <c r="Y242" s="105" t="s">
        <v>179</v>
      </c>
      <c r="Z242" s="169">
        <v>2</v>
      </c>
      <c r="AA242" s="170"/>
    </row>
    <row r="243" spans="1:27" s="1" customFormat="1" ht="15" x14ac:dyDescent="0.2">
      <c r="A243" s="246" t="s">
        <v>133</v>
      </c>
      <c r="B243" s="105" t="s">
        <v>29</v>
      </c>
      <c r="C243" s="105" t="s">
        <v>109</v>
      </c>
      <c r="D243" s="105" t="s">
        <v>1134</v>
      </c>
      <c r="E243" s="105"/>
      <c r="F243" s="20">
        <v>100255469</v>
      </c>
      <c r="G243" s="86" t="s">
        <v>1021</v>
      </c>
      <c r="H243" s="243">
        <v>671.04</v>
      </c>
      <c r="I243" s="164">
        <v>699</v>
      </c>
      <c r="J243" s="165">
        <v>4.0000000000000036E-2</v>
      </c>
      <c r="K243" s="105" t="s">
        <v>388</v>
      </c>
      <c r="L243" s="166">
        <v>8</v>
      </c>
      <c r="M243" s="166">
        <v>128</v>
      </c>
      <c r="N243" s="105" t="s">
        <v>1022</v>
      </c>
      <c r="O243" s="105" t="s">
        <v>389</v>
      </c>
      <c r="P243" s="105" t="s">
        <v>947</v>
      </c>
      <c r="Q243" s="167">
        <v>6.7</v>
      </c>
      <c r="R243" s="105" t="s">
        <v>393</v>
      </c>
      <c r="S243" s="105" t="s">
        <v>863</v>
      </c>
      <c r="T243" s="6" t="s">
        <v>24</v>
      </c>
      <c r="U243" s="167">
        <v>198</v>
      </c>
      <c r="V243" s="167" t="s">
        <v>380</v>
      </c>
      <c r="W243" s="168"/>
      <c r="X243" s="167"/>
      <c r="Y243" s="105" t="s">
        <v>179</v>
      </c>
      <c r="Z243" s="169">
        <v>2</v>
      </c>
      <c r="AA243" s="170"/>
    </row>
    <row r="244" spans="1:27" s="1" customFormat="1" ht="28.5" x14ac:dyDescent="0.2">
      <c r="A244" s="246" t="s">
        <v>133</v>
      </c>
      <c r="B244" s="105" t="s">
        <v>29</v>
      </c>
      <c r="C244" s="105" t="s">
        <v>109</v>
      </c>
      <c r="D244" s="105" t="s">
        <v>1134</v>
      </c>
      <c r="E244" s="105"/>
      <c r="F244" s="20">
        <v>100255470</v>
      </c>
      <c r="G244" s="86" t="s">
        <v>1023</v>
      </c>
      <c r="H244" s="243">
        <v>759</v>
      </c>
      <c r="I244" s="164">
        <v>759</v>
      </c>
      <c r="J244" s="165">
        <v>0</v>
      </c>
      <c r="K244" s="105" t="s">
        <v>388</v>
      </c>
      <c r="L244" s="166">
        <v>8</v>
      </c>
      <c r="M244" s="166">
        <v>128</v>
      </c>
      <c r="N244" s="105" t="s">
        <v>1022</v>
      </c>
      <c r="O244" s="105" t="s">
        <v>389</v>
      </c>
      <c r="P244" s="105" t="s">
        <v>947</v>
      </c>
      <c r="Q244" s="167">
        <v>6.7</v>
      </c>
      <c r="R244" s="105" t="s">
        <v>393</v>
      </c>
      <c r="S244" s="105" t="s">
        <v>863</v>
      </c>
      <c r="T244" s="6" t="s">
        <v>24</v>
      </c>
      <c r="U244" s="167">
        <v>198</v>
      </c>
      <c r="V244" s="167" t="s">
        <v>380</v>
      </c>
      <c r="W244" s="168"/>
      <c r="X244" s="167"/>
      <c r="Y244" s="105" t="s">
        <v>179</v>
      </c>
      <c r="Z244" s="169">
        <v>2</v>
      </c>
      <c r="AA244" s="170"/>
    </row>
    <row r="245" spans="1:27" s="1" customFormat="1" ht="15" x14ac:dyDescent="0.2">
      <c r="A245" s="246" t="s">
        <v>133</v>
      </c>
      <c r="B245" s="105" t="s">
        <v>29</v>
      </c>
      <c r="C245" s="105" t="s">
        <v>109</v>
      </c>
      <c r="D245" s="105" t="s">
        <v>1133</v>
      </c>
      <c r="E245" s="105"/>
      <c r="F245" s="20">
        <v>100255465</v>
      </c>
      <c r="G245" s="86" t="s">
        <v>1024</v>
      </c>
      <c r="H245" s="243">
        <v>527.04</v>
      </c>
      <c r="I245" s="164">
        <v>549</v>
      </c>
      <c r="J245" s="165">
        <v>0.04</v>
      </c>
      <c r="K245" s="105" t="s">
        <v>388</v>
      </c>
      <c r="L245" s="166">
        <v>6</v>
      </c>
      <c r="M245" s="166">
        <v>128</v>
      </c>
      <c r="N245" s="105" t="s">
        <v>1025</v>
      </c>
      <c r="O245" s="105" t="s">
        <v>389</v>
      </c>
      <c r="P245" s="105" t="s">
        <v>947</v>
      </c>
      <c r="Q245" s="167">
        <v>6.7</v>
      </c>
      <c r="R245" s="105" t="s">
        <v>393</v>
      </c>
      <c r="S245" s="105" t="s">
        <v>863</v>
      </c>
      <c r="T245" s="6" t="s">
        <v>24</v>
      </c>
      <c r="U245" s="167">
        <v>195</v>
      </c>
      <c r="V245" s="167" t="s">
        <v>380</v>
      </c>
      <c r="W245" s="168"/>
      <c r="X245" s="167"/>
      <c r="Y245" s="105" t="s">
        <v>179</v>
      </c>
      <c r="Z245" s="169">
        <v>2</v>
      </c>
      <c r="AA245" s="170"/>
    </row>
    <row r="246" spans="1:27" s="1" customFormat="1" ht="28.5" x14ac:dyDescent="0.2">
      <c r="A246" s="246" t="s">
        <v>133</v>
      </c>
      <c r="B246" s="105" t="s">
        <v>29</v>
      </c>
      <c r="C246" s="105" t="s">
        <v>109</v>
      </c>
      <c r="D246" s="105" t="s">
        <v>1133</v>
      </c>
      <c r="E246" s="105"/>
      <c r="F246" s="20">
        <v>100255466</v>
      </c>
      <c r="G246" s="86" t="s">
        <v>1026</v>
      </c>
      <c r="H246" s="243">
        <v>609</v>
      </c>
      <c r="I246" s="164">
        <v>609</v>
      </c>
      <c r="J246" s="165">
        <v>0</v>
      </c>
      <c r="K246" s="105" t="s">
        <v>388</v>
      </c>
      <c r="L246" s="166">
        <v>6</v>
      </c>
      <c r="M246" s="166">
        <v>128</v>
      </c>
      <c r="N246" s="105" t="s">
        <v>1025</v>
      </c>
      <c r="O246" s="105" t="s">
        <v>389</v>
      </c>
      <c r="P246" s="105" t="s">
        <v>947</v>
      </c>
      <c r="Q246" s="167">
        <v>6.7</v>
      </c>
      <c r="R246" s="105" t="s">
        <v>393</v>
      </c>
      <c r="S246" s="105" t="s">
        <v>863</v>
      </c>
      <c r="T246" s="6" t="s">
        <v>24</v>
      </c>
      <c r="U246" s="167">
        <v>195</v>
      </c>
      <c r="V246" s="167" t="s">
        <v>380</v>
      </c>
      <c r="W246" s="168"/>
      <c r="X246" s="167"/>
      <c r="Y246" s="105" t="s">
        <v>179</v>
      </c>
      <c r="Z246" s="169">
        <v>2</v>
      </c>
      <c r="AA246" s="170"/>
    </row>
    <row r="247" spans="1:27" s="1" customFormat="1" ht="15" x14ac:dyDescent="0.2">
      <c r="A247" s="246" t="s">
        <v>133</v>
      </c>
      <c r="B247" s="105" t="s">
        <v>29</v>
      </c>
      <c r="C247" s="105" t="s">
        <v>109</v>
      </c>
      <c r="D247" s="105" t="s">
        <v>1421</v>
      </c>
      <c r="E247" s="105"/>
      <c r="F247" s="20">
        <v>100253551</v>
      </c>
      <c r="G247" s="86" t="s">
        <v>586</v>
      </c>
      <c r="H247" s="243">
        <v>575.04</v>
      </c>
      <c r="I247" s="164">
        <v>599</v>
      </c>
      <c r="J247" s="165">
        <v>0.04</v>
      </c>
      <c r="K247" s="105" t="s">
        <v>396</v>
      </c>
      <c r="L247" s="166">
        <v>6</v>
      </c>
      <c r="M247" s="166">
        <v>128</v>
      </c>
      <c r="N247" s="105" t="s">
        <v>587</v>
      </c>
      <c r="O247" s="105" t="s">
        <v>389</v>
      </c>
      <c r="P247" s="105" t="s">
        <v>545</v>
      </c>
      <c r="Q247" s="167">
        <v>6.6</v>
      </c>
      <c r="R247" s="105" t="s">
        <v>439</v>
      </c>
      <c r="S247" s="105" t="s">
        <v>437</v>
      </c>
      <c r="T247" s="6" t="s">
        <v>38</v>
      </c>
      <c r="U247" s="167">
        <v>240</v>
      </c>
      <c r="V247" s="167" t="s">
        <v>380</v>
      </c>
      <c r="W247" s="168"/>
      <c r="X247" s="167"/>
      <c r="Y247" s="105" t="s">
        <v>179</v>
      </c>
      <c r="Z247" s="169">
        <v>2</v>
      </c>
      <c r="AA247" s="170"/>
    </row>
    <row r="248" spans="1:27" s="1" customFormat="1" ht="15" x14ac:dyDescent="0.2">
      <c r="A248" s="246" t="s">
        <v>133</v>
      </c>
      <c r="B248" s="105" t="s">
        <v>29</v>
      </c>
      <c r="C248" s="105" t="s">
        <v>109</v>
      </c>
      <c r="D248" s="105" t="s">
        <v>984</v>
      </c>
      <c r="E248" s="105"/>
      <c r="F248" s="20">
        <v>100254703</v>
      </c>
      <c r="G248" s="86" t="s">
        <v>827</v>
      </c>
      <c r="H248" s="243">
        <v>335.03999999999996</v>
      </c>
      <c r="I248" s="164">
        <v>349</v>
      </c>
      <c r="J248" s="165">
        <v>0.04</v>
      </c>
      <c r="K248" s="105" t="s">
        <v>396</v>
      </c>
      <c r="L248" s="166">
        <v>4</v>
      </c>
      <c r="M248" s="248">
        <v>128</v>
      </c>
      <c r="N248" s="105" t="s">
        <v>519</v>
      </c>
      <c r="O248" s="105" t="s">
        <v>389</v>
      </c>
      <c r="P248" s="105" t="s">
        <v>545</v>
      </c>
      <c r="Q248" s="167">
        <v>6.7</v>
      </c>
      <c r="R248" s="105" t="s">
        <v>393</v>
      </c>
      <c r="S248" s="105" t="s">
        <v>436</v>
      </c>
      <c r="T248" s="6" t="s">
        <v>24</v>
      </c>
      <c r="U248" s="167">
        <v>200</v>
      </c>
      <c r="V248" s="167" t="s">
        <v>380</v>
      </c>
      <c r="W248" s="168"/>
      <c r="X248" s="167"/>
      <c r="Y248" s="105" t="s">
        <v>179</v>
      </c>
      <c r="Z248" s="169">
        <v>2</v>
      </c>
      <c r="AA248" s="170"/>
    </row>
    <row r="249" spans="1:27" s="1" customFormat="1" ht="15" x14ac:dyDescent="0.2">
      <c r="A249" s="246" t="s">
        <v>133</v>
      </c>
      <c r="B249" s="105" t="s">
        <v>29</v>
      </c>
      <c r="C249" s="105" t="s">
        <v>109</v>
      </c>
      <c r="D249" s="105" t="s">
        <v>984</v>
      </c>
      <c r="E249" s="105"/>
      <c r="F249" s="20">
        <v>100255021</v>
      </c>
      <c r="G249" s="86" t="s">
        <v>828</v>
      </c>
      <c r="H249" s="243">
        <v>409</v>
      </c>
      <c r="I249" s="164">
        <v>409</v>
      </c>
      <c r="J249" s="165">
        <v>0</v>
      </c>
      <c r="K249" s="105" t="s">
        <v>396</v>
      </c>
      <c r="L249" s="166">
        <v>4</v>
      </c>
      <c r="M249" s="248">
        <v>128</v>
      </c>
      <c r="N249" s="105" t="s">
        <v>519</v>
      </c>
      <c r="O249" s="105" t="s">
        <v>389</v>
      </c>
      <c r="P249" s="105" t="s">
        <v>545</v>
      </c>
      <c r="Q249" s="167">
        <v>6.7</v>
      </c>
      <c r="R249" s="105" t="s">
        <v>393</v>
      </c>
      <c r="S249" s="105" t="s">
        <v>436</v>
      </c>
      <c r="T249" s="6" t="s">
        <v>24</v>
      </c>
      <c r="U249" s="167">
        <v>200</v>
      </c>
      <c r="V249" s="167" t="s">
        <v>380</v>
      </c>
      <c r="W249" s="168"/>
      <c r="X249" s="167"/>
      <c r="Y249" s="105" t="s">
        <v>179</v>
      </c>
      <c r="Z249" s="169">
        <v>2</v>
      </c>
      <c r="AA249" s="170"/>
    </row>
    <row r="250" spans="1:27" s="1" customFormat="1" ht="15" x14ac:dyDescent="0.2">
      <c r="A250" s="246" t="s">
        <v>133</v>
      </c>
      <c r="B250" s="105" t="s">
        <v>29</v>
      </c>
      <c r="C250" s="105" t="s">
        <v>109</v>
      </c>
      <c r="D250" s="105" t="s">
        <v>1422</v>
      </c>
      <c r="E250" s="105"/>
      <c r="F250" s="20">
        <v>100256096</v>
      </c>
      <c r="G250" s="86" t="s">
        <v>1423</v>
      </c>
      <c r="H250" s="243">
        <v>335.03999999999996</v>
      </c>
      <c r="I250" s="164">
        <v>349</v>
      </c>
      <c r="J250" s="165">
        <v>0.04</v>
      </c>
      <c r="K250" s="105" t="s">
        <v>396</v>
      </c>
      <c r="L250" s="166">
        <v>4</v>
      </c>
      <c r="M250" s="248">
        <v>128</v>
      </c>
      <c r="N250" s="105" t="s">
        <v>519</v>
      </c>
      <c r="O250" s="105" t="s">
        <v>389</v>
      </c>
      <c r="P250" s="105" t="s">
        <v>545</v>
      </c>
      <c r="Q250" s="167">
        <v>6.7</v>
      </c>
      <c r="R250" s="105" t="s">
        <v>393</v>
      </c>
      <c r="S250" s="105" t="s">
        <v>436</v>
      </c>
      <c r="T250" s="6" t="s">
        <v>24</v>
      </c>
      <c r="U250" s="167">
        <v>200</v>
      </c>
      <c r="V250" s="167" t="s">
        <v>380</v>
      </c>
      <c r="W250" s="168"/>
      <c r="X250" s="167"/>
      <c r="Y250" s="105" t="s">
        <v>179</v>
      </c>
      <c r="Z250" s="169">
        <v>2</v>
      </c>
      <c r="AA250" s="170"/>
    </row>
    <row r="251" spans="1:27" s="1" customFormat="1" ht="28.5" x14ac:dyDescent="0.2">
      <c r="A251" s="246" t="s">
        <v>133</v>
      </c>
      <c r="B251" s="105" t="s">
        <v>29</v>
      </c>
      <c r="C251" s="105" t="s">
        <v>109</v>
      </c>
      <c r="D251" s="105" t="s">
        <v>1422</v>
      </c>
      <c r="E251" s="105"/>
      <c r="F251" s="20">
        <v>100256187</v>
      </c>
      <c r="G251" s="86" t="s">
        <v>1424</v>
      </c>
      <c r="H251" s="243">
        <v>409</v>
      </c>
      <c r="I251" s="164">
        <v>409</v>
      </c>
      <c r="J251" s="165">
        <v>0</v>
      </c>
      <c r="K251" s="105" t="s">
        <v>396</v>
      </c>
      <c r="L251" s="166">
        <v>4</v>
      </c>
      <c r="M251" s="248">
        <v>128</v>
      </c>
      <c r="N251" s="105" t="s">
        <v>519</v>
      </c>
      <c r="O251" s="105" t="s">
        <v>389</v>
      </c>
      <c r="P251" s="105" t="s">
        <v>545</v>
      </c>
      <c r="Q251" s="167">
        <v>6.7</v>
      </c>
      <c r="R251" s="105" t="s">
        <v>393</v>
      </c>
      <c r="S251" s="105" t="s">
        <v>436</v>
      </c>
      <c r="T251" s="6" t="s">
        <v>24</v>
      </c>
      <c r="U251" s="167">
        <v>200</v>
      </c>
      <c r="V251" s="167" t="s">
        <v>380</v>
      </c>
      <c r="W251" s="168"/>
      <c r="X251" s="167"/>
      <c r="Y251" s="105" t="s">
        <v>179</v>
      </c>
      <c r="Z251" s="169">
        <v>2</v>
      </c>
      <c r="AA251" s="170"/>
    </row>
    <row r="252" spans="1:27" s="1" customFormat="1" ht="28.5" x14ac:dyDescent="0.2">
      <c r="A252" s="246" t="s">
        <v>133</v>
      </c>
      <c r="B252" s="105" t="s">
        <v>29</v>
      </c>
      <c r="C252" s="105" t="s">
        <v>109</v>
      </c>
      <c r="D252" s="105" t="s">
        <v>985</v>
      </c>
      <c r="E252" s="105"/>
      <c r="F252" s="20">
        <v>100254904</v>
      </c>
      <c r="G252" s="86" t="s">
        <v>946</v>
      </c>
      <c r="H252" s="243">
        <v>1343.04</v>
      </c>
      <c r="I252" s="164">
        <v>1399</v>
      </c>
      <c r="J252" s="165">
        <v>0.04</v>
      </c>
      <c r="K252" s="105" t="s">
        <v>388</v>
      </c>
      <c r="L252" s="166">
        <v>12</v>
      </c>
      <c r="M252" s="248">
        <v>256</v>
      </c>
      <c r="N252" s="105" t="s">
        <v>938</v>
      </c>
      <c r="O252" s="105" t="s">
        <v>389</v>
      </c>
      <c r="P252" s="105" t="s">
        <v>947</v>
      </c>
      <c r="Q252" s="167">
        <v>6.9</v>
      </c>
      <c r="R252" s="105" t="s">
        <v>948</v>
      </c>
      <c r="S252" s="105" t="s">
        <v>949</v>
      </c>
      <c r="T252" s="6" t="s">
        <v>24</v>
      </c>
      <c r="U252" s="167">
        <v>218</v>
      </c>
      <c r="V252" s="167" t="s">
        <v>380</v>
      </c>
      <c r="W252" s="168"/>
      <c r="X252" s="167"/>
      <c r="Y252" s="105" t="s">
        <v>179</v>
      </c>
      <c r="Z252" s="169">
        <v>2</v>
      </c>
      <c r="AA252" s="170"/>
    </row>
    <row r="253" spans="1:27" s="1" customFormat="1" ht="28.5" x14ac:dyDescent="0.2">
      <c r="A253" s="246" t="s">
        <v>133</v>
      </c>
      <c r="B253" s="105" t="s">
        <v>29</v>
      </c>
      <c r="C253" s="105" t="s">
        <v>109</v>
      </c>
      <c r="D253" s="105" t="s">
        <v>1425</v>
      </c>
      <c r="E253" s="105"/>
      <c r="F253" s="20">
        <v>100254939</v>
      </c>
      <c r="G253" s="86" t="s">
        <v>950</v>
      </c>
      <c r="H253" s="243">
        <v>2063.04</v>
      </c>
      <c r="I253" s="164">
        <v>2149</v>
      </c>
      <c r="J253" s="165">
        <v>0.04</v>
      </c>
      <c r="K253" s="105" t="s">
        <v>388</v>
      </c>
      <c r="L253" s="166">
        <v>12</v>
      </c>
      <c r="M253" s="248">
        <v>256</v>
      </c>
      <c r="N253" s="105" t="s">
        <v>938</v>
      </c>
      <c r="O253" s="105" t="s">
        <v>389</v>
      </c>
      <c r="P253" s="105" t="s">
        <v>947</v>
      </c>
      <c r="Q253" s="167">
        <v>6.2</v>
      </c>
      <c r="R253" s="105" t="s">
        <v>948</v>
      </c>
      <c r="S253" s="105" t="s">
        <v>863</v>
      </c>
      <c r="T253" s="6" t="s">
        <v>24</v>
      </c>
      <c r="U253" s="167">
        <v>162</v>
      </c>
      <c r="V253" s="167" t="s">
        <v>380</v>
      </c>
      <c r="W253" s="168"/>
      <c r="X253" s="167"/>
      <c r="Y253" s="105" t="s">
        <v>179</v>
      </c>
      <c r="Z253" s="169">
        <v>2</v>
      </c>
      <c r="AA253" s="170"/>
    </row>
    <row r="254" spans="1:27" s="1" customFormat="1" ht="28.5" x14ac:dyDescent="0.2">
      <c r="A254" s="246" t="s">
        <v>133</v>
      </c>
      <c r="B254" s="105" t="s">
        <v>29</v>
      </c>
      <c r="C254" s="105" t="s">
        <v>109</v>
      </c>
      <c r="D254" s="105" t="s">
        <v>1426</v>
      </c>
      <c r="E254" s="105"/>
      <c r="F254" s="20">
        <v>100254941</v>
      </c>
      <c r="G254" s="86" t="s">
        <v>951</v>
      </c>
      <c r="H254" s="243">
        <v>1631.04</v>
      </c>
      <c r="I254" s="164">
        <v>1699</v>
      </c>
      <c r="J254" s="165">
        <v>0.04</v>
      </c>
      <c r="K254" s="105" t="s">
        <v>388</v>
      </c>
      <c r="L254" s="166">
        <v>12</v>
      </c>
      <c r="M254" s="248">
        <v>256</v>
      </c>
      <c r="N254" s="105" t="s">
        <v>938</v>
      </c>
      <c r="O254" s="105" t="s">
        <v>389</v>
      </c>
      <c r="P254" s="105" t="s">
        <v>947</v>
      </c>
      <c r="Q254" s="167">
        <v>6.7</v>
      </c>
      <c r="R254" s="105" t="s">
        <v>948</v>
      </c>
      <c r="S254" s="105" t="s">
        <v>949</v>
      </c>
      <c r="T254" s="6" t="s">
        <v>24</v>
      </c>
      <c r="U254" s="167">
        <v>190</v>
      </c>
      <c r="V254" s="167" t="s">
        <v>380</v>
      </c>
      <c r="W254" s="168"/>
      <c r="X254" s="167"/>
      <c r="Y254" s="105" t="s">
        <v>179</v>
      </c>
      <c r="Z254" s="169">
        <v>2</v>
      </c>
      <c r="AA254" s="170"/>
    </row>
    <row r="255" spans="1:27" s="1" customFormat="1" ht="28.5" x14ac:dyDescent="0.2">
      <c r="A255" s="246" t="s">
        <v>133</v>
      </c>
      <c r="B255" s="105" t="s">
        <v>29</v>
      </c>
      <c r="C255" s="105" t="s">
        <v>109</v>
      </c>
      <c r="D255" s="105" t="s">
        <v>1427</v>
      </c>
      <c r="E255" s="105"/>
      <c r="F255" s="20">
        <v>100253511</v>
      </c>
      <c r="G255" s="86" t="s">
        <v>588</v>
      </c>
      <c r="H255" s="243">
        <v>2111.04</v>
      </c>
      <c r="I255" s="164">
        <v>2199</v>
      </c>
      <c r="J255" s="165">
        <v>0.04</v>
      </c>
      <c r="K255" s="105" t="s">
        <v>589</v>
      </c>
      <c r="L255" s="166">
        <v>12</v>
      </c>
      <c r="M255" s="248">
        <v>256</v>
      </c>
      <c r="N255" s="105" t="s">
        <v>590</v>
      </c>
      <c r="O255" s="105" t="s">
        <v>389</v>
      </c>
      <c r="P255" s="105" t="s">
        <v>545</v>
      </c>
      <c r="Q255" s="167">
        <v>6.8</v>
      </c>
      <c r="R255" s="105" t="s">
        <v>591</v>
      </c>
      <c r="S255" s="105" t="s">
        <v>592</v>
      </c>
      <c r="T255" s="6" t="s">
        <v>24</v>
      </c>
      <c r="U255" s="167">
        <v>232</v>
      </c>
      <c r="V255" s="167" t="s">
        <v>380</v>
      </c>
      <c r="W255" s="168"/>
      <c r="X255" s="167"/>
      <c r="Y255" s="105" t="s">
        <v>179</v>
      </c>
      <c r="Z255" s="169">
        <v>2</v>
      </c>
      <c r="AA255" s="170"/>
    </row>
    <row r="256" spans="1:27" s="1" customFormat="1" ht="28.5" x14ac:dyDescent="0.2">
      <c r="A256" s="246" t="s">
        <v>133</v>
      </c>
      <c r="B256" s="105" t="s">
        <v>29</v>
      </c>
      <c r="C256" s="105" t="s">
        <v>109</v>
      </c>
      <c r="D256" s="105" t="s">
        <v>1428</v>
      </c>
      <c r="E256" s="105"/>
      <c r="F256" s="20">
        <v>100253498</v>
      </c>
      <c r="G256" s="86" t="s">
        <v>593</v>
      </c>
      <c r="H256" s="243">
        <v>1343.04</v>
      </c>
      <c r="I256" s="164">
        <v>1399</v>
      </c>
      <c r="J256" s="165">
        <v>0.04</v>
      </c>
      <c r="K256" s="105" t="s">
        <v>594</v>
      </c>
      <c r="L256" s="166">
        <v>8</v>
      </c>
      <c r="M256" s="248">
        <v>256</v>
      </c>
      <c r="N256" s="105" t="s">
        <v>595</v>
      </c>
      <c r="O256" s="105" t="s">
        <v>389</v>
      </c>
      <c r="P256" s="105" t="s">
        <v>545</v>
      </c>
      <c r="Q256" s="167">
        <v>6.2</v>
      </c>
      <c r="R256" s="105" t="s">
        <v>591</v>
      </c>
      <c r="S256" s="105" t="s">
        <v>436</v>
      </c>
      <c r="T256" s="6" t="s">
        <v>24</v>
      </c>
      <c r="U256" s="167">
        <v>167</v>
      </c>
      <c r="V256" s="167" t="s">
        <v>380</v>
      </c>
      <c r="W256" s="168"/>
      <c r="X256" s="167"/>
      <c r="Y256" s="105" t="s">
        <v>179</v>
      </c>
      <c r="Z256" s="169">
        <v>2</v>
      </c>
      <c r="AA256" s="170"/>
    </row>
    <row r="257" spans="1:27" s="1" customFormat="1" ht="15" x14ac:dyDescent="0.2">
      <c r="A257" s="246" t="s">
        <v>133</v>
      </c>
      <c r="B257" s="105" t="s">
        <v>29</v>
      </c>
      <c r="C257" s="105" t="s">
        <v>109</v>
      </c>
      <c r="D257" s="105" t="s">
        <v>1429</v>
      </c>
      <c r="E257" s="105"/>
      <c r="F257" s="20">
        <v>100255642</v>
      </c>
      <c r="G257" s="86" t="s">
        <v>1171</v>
      </c>
      <c r="H257" s="243">
        <v>959.04</v>
      </c>
      <c r="I257" s="164">
        <v>999</v>
      </c>
      <c r="J257" s="165">
        <v>0.04</v>
      </c>
      <c r="K257" s="105" t="s">
        <v>388</v>
      </c>
      <c r="L257" s="166">
        <v>6</v>
      </c>
      <c r="M257" s="166">
        <v>128</v>
      </c>
      <c r="N257" s="105" t="s">
        <v>1172</v>
      </c>
      <c r="O257" s="105" t="s">
        <v>389</v>
      </c>
      <c r="P257" s="105" t="s">
        <v>947</v>
      </c>
      <c r="Q257" s="167">
        <v>6.6</v>
      </c>
      <c r="R257" s="105" t="s">
        <v>439</v>
      </c>
      <c r="S257" s="105" t="s">
        <v>1173</v>
      </c>
      <c r="T257" s="6" t="s">
        <v>38</v>
      </c>
      <c r="U257" s="167">
        <v>240</v>
      </c>
      <c r="V257" s="167" t="s">
        <v>380</v>
      </c>
      <c r="W257" s="168"/>
      <c r="X257" s="167"/>
      <c r="Y257" s="105" t="s">
        <v>179</v>
      </c>
      <c r="Z257" s="169">
        <v>3</v>
      </c>
      <c r="AA257" s="170"/>
    </row>
    <row r="258" spans="1:27" s="1" customFormat="1" ht="15" x14ac:dyDescent="0.2">
      <c r="A258" s="246" t="s">
        <v>133</v>
      </c>
      <c r="B258" s="105" t="s">
        <v>29</v>
      </c>
      <c r="C258" s="105" t="s">
        <v>109</v>
      </c>
      <c r="D258" s="105" t="s">
        <v>1430</v>
      </c>
      <c r="E258" s="105"/>
      <c r="F258" s="20">
        <v>100255506</v>
      </c>
      <c r="G258" s="86" t="s">
        <v>1174</v>
      </c>
      <c r="H258" s="243">
        <v>1775.04</v>
      </c>
      <c r="I258" s="164">
        <v>1849</v>
      </c>
      <c r="J258" s="165">
        <v>0.04</v>
      </c>
      <c r="K258" s="105" t="s">
        <v>388</v>
      </c>
      <c r="L258" s="166">
        <v>12</v>
      </c>
      <c r="M258" s="166">
        <v>256</v>
      </c>
      <c r="N258" s="105" t="s">
        <v>938</v>
      </c>
      <c r="O258" s="105" t="s">
        <v>389</v>
      </c>
      <c r="P258" s="105" t="s">
        <v>947</v>
      </c>
      <c r="Q258" s="167">
        <v>6.7</v>
      </c>
      <c r="R258" s="105" t="s">
        <v>1175</v>
      </c>
      <c r="S258" s="105" t="s">
        <v>949</v>
      </c>
      <c r="T258" s="6" t="s">
        <v>24</v>
      </c>
      <c r="U258" s="167">
        <v>163</v>
      </c>
      <c r="V258" s="167" t="s">
        <v>380</v>
      </c>
      <c r="W258" s="168"/>
      <c r="X258" s="167"/>
      <c r="Y258" s="105" t="s">
        <v>179</v>
      </c>
      <c r="Z258" s="169">
        <v>2</v>
      </c>
      <c r="AA258" s="170"/>
    </row>
    <row r="259" spans="1:27" s="1" customFormat="1" ht="15" x14ac:dyDescent="0.2">
      <c r="A259" s="246" t="s">
        <v>133</v>
      </c>
      <c r="B259" s="105" t="s">
        <v>29</v>
      </c>
      <c r="C259" s="105" t="s">
        <v>109</v>
      </c>
      <c r="D259" s="105" t="s">
        <v>1430</v>
      </c>
      <c r="E259" s="105"/>
      <c r="F259" s="20">
        <v>100255500</v>
      </c>
      <c r="G259" s="86" t="s">
        <v>1176</v>
      </c>
      <c r="H259" s="243">
        <v>1967.04</v>
      </c>
      <c r="I259" s="164">
        <v>2049</v>
      </c>
      <c r="J259" s="165">
        <v>0.04</v>
      </c>
      <c r="K259" s="105" t="s">
        <v>388</v>
      </c>
      <c r="L259" s="166">
        <v>12</v>
      </c>
      <c r="M259" s="166">
        <v>512</v>
      </c>
      <c r="N259" s="105" t="s">
        <v>938</v>
      </c>
      <c r="O259" s="105" t="s">
        <v>389</v>
      </c>
      <c r="P259" s="105" t="s">
        <v>947</v>
      </c>
      <c r="Q259" s="167">
        <v>6.7</v>
      </c>
      <c r="R259" s="105" t="s">
        <v>1175</v>
      </c>
      <c r="S259" s="105" t="s">
        <v>949</v>
      </c>
      <c r="T259" s="6" t="s">
        <v>24</v>
      </c>
      <c r="U259" s="167">
        <v>163</v>
      </c>
      <c r="V259" s="167" t="s">
        <v>380</v>
      </c>
      <c r="W259" s="168"/>
      <c r="X259" s="167"/>
      <c r="Y259" s="105" t="s">
        <v>179</v>
      </c>
      <c r="Z259" s="169">
        <v>2</v>
      </c>
      <c r="AA259" s="170"/>
    </row>
    <row r="260" spans="1:27" s="1" customFormat="1" ht="28.5" x14ac:dyDescent="0.2">
      <c r="A260" s="246" t="s">
        <v>133</v>
      </c>
      <c r="B260" s="105" t="s">
        <v>596</v>
      </c>
      <c r="C260" s="105" t="s">
        <v>86</v>
      </c>
      <c r="D260" s="105"/>
      <c r="E260" s="105">
        <v>215</v>
      </c>
      <c r="F260" s="20">
        <v>100253944</v>
      </c>
      <c r="G260" s="86" t="s">
        <v>597</v>
      </c>
      <c r="H260" s="243">
        <v>75.84</v>
      </c>
      <c r="I260" s="164">
        <v>79</v>
      </c>
      <c r="J260" s="165">
        <v>0.04</v>
      </c>
      <c r="K260" s="105" t="s">
        <v>598</v>
      </c>
      <c r="L260" s="166" t="s">
        <v>829</v>
      </c>
      <c r="M260" s="166" t="s">
        <v>830</v>
      </c>
      <c r="N260" s="105" t="s">
        <v>91</v>
      </c>
      <c r="O260" s="105" t="s">
        <v>86</v>
      </c>
      <c r="P260" s="105" t="s">
        <v>599</v>
      </c>
      <c r="Q260" s="167">
        <v>2.8</v>
      </c>
      <c r="R260" s="105" t="s">
        <v>401</v>
      </c>
      <c r="S260" s="105" t="s">
        <v>600</v>
      </c>
      <c r="T260" s="6" t="s">
        <v>24</v>
      </c>
      <c r="U260" s="167">
        <v>68</v>
      </c>
      <c r="V260" s="167" t="s">
        <v>380</v>
      </c>
      <c r="W260" s="168"/>
      <c r="X260" s="167"/>
      <c r="Y260" s="105" t="s">
        <v>382</v>
      </c>
      <c r="Z260" s="169">
        <v>2</v>
      </c>
      <c r="AA260" s="170"/>
    </row>
    <row r="261" spans="1:27" s="1" customFormat="1" ht="15" x14ac:dyDescent="0.2">
      <c r="A261" s="246" t="s">
        <v>133</v>
      </c>
      <c r="B261" s="105" t="s">
        <v>29</v>
      </c>
      <c r="C261" s="105" t="s">
        <v>25</v>
      </c>
      <c r="D261" s="105" t="s">
        <v>1431</v>
      </c>
      <c r="E261" s="105"/>
      <c r="F261" s="20">
        <v>100255376</v>
      </c>
      <c r="G261" s="86" t="s">
        <v>1027</v>
      </c>
      <c r="H261" s="243">
        <v>815.04</v>
      </c>
      <c r="I261" s="164">
        <v>849</v>
      </c>
      <c r="J261" s="165">
        <v>0.04</v>
      </c>
      <c r="K261" s="105" t="s">
        <v>396</v>
      </c>
      <c r="L261" s="166">
        <v>8</v>
      </c>
      <c r="M261" s="166">
        <v>128</v>
      </c>
      <c r="N261" s="105" t="s">
        <v>1028</v>
      </c>
      <c r="O261" s="105" t="s">
        <v>389</v>
      </c>
      <c r="P261" s="105" t="s">
        <v>601</v>
      </c>
      <c r="Q261" s="167">
        <v>6.3</v>
      </c>
      <c r="R261" s="105" t="s">
        <v>608</v>
      </c>
      <c r="S261" s="105" t="s">
        <v>817</v>
      </c>
      <c r="T261" s="6" t="s">
        <v>24</v>
      </c>
      <c r="U261" s="167">
        <v>186</v>
      </c>
      <c r="V261" s="167" t="s">
        <v>380</v>
      </c>
      <c r="W261" s="168"/>
      <c r="X261" s="167"/>
      <c r="Y261" s="105" t="s">
        <v>179</v>
      </c>
      <c r="Z261" s="169">
        <v>2</v>
      </c>
      <c r="AA261" s="170"/>
    </row>
    <row r="262" spans="1:27" s="1" customFormat="1" ht="15" x14ac:dyDescent="0.2">
      <c r="A262" s="246" t="s">
        <v>133</v>
      </c>
      <c r="B262" s="105" t="s">
        <v>29</v>
      </c>
      <c r="C262" s="105" t="s">
        <v>25</v>
      </c>
      <c r="D262" s="105" t="s">
        <v>1431</v>
      </c>
      <c r="E262" s="105"/>
      <c r="F262" s="20">
        <v>100255407</v>
      </c>
      <c r="G262" s="86" t="s">
        <v>1029</v>
      </c>
      <c r="H262" s="243">
        <v>959.04</v>
      </c>
      <c r="I262" s="164">
        <v>999</v>
      </c>
      <c r="J262" s="165">
        <v>0.04</v>
      </c>
      <c r="K262" s="105" t="s">
        <v>396</v>
      </c>
      <c r="L262" s="166">
        <v>8</v>
      </c>
      <c r="M262" s="166">
        <v>256</v>
      </c>
      <c r="N262" s="105" t="s">
        <v>1030</v>
      </c>
      <c r="O262" s="105" t="s">
        <v>389</v>
      </c>
      <c r="P262" s="105" t="s">
        <v>601</v>
      </c>
      <c r="Q262" s="167">
        <v>6.3</v>
      </c>
      <c r="R262" s="105" t="s">
        <v>608</v>
      </c>
      <c r="S262" s="105" t="s">
        <v>817</v>
      </c>
      <c r="T262" s="6" t="s">
        <v>24</v>
      </c>
      <c r="U262" s="167">
        <v>186</v>
      </c>
      <c r="V262" s="167" t="s">
        <v>380</v>
      </c>
      <c r="W262" s="168"/>
      <c r="X262" s="167"/>
      <c r="Y262" s="105" t="s">
        <v>179</v>
      </c>
      <c r="Z262" s="169">
        <v>2</v>
      </c>
      <c r="AA262" s="170"/>
    </row>
    <row r="263" spans="1:27" s="1" customFormat="1" ht="15" x14ac:dyDescent="0.2">
      <c r="A263" s="246" t="s">
        <v>133</v>
      </c>
      <c r="B263" s="105" t="s">
        <v>29</v>
      </c>
      <c r="C263" s="105" t="s">
        <v>25</v>
      </c>
      <c r="D263" s="105" t="s">
        <v>1432</v>
      </c>
      <c r="E263" s="105"/>
      <c r="F263" s="20" t="s">
        <v>1433</v>
      </c>
      <c r="G263" s="86" t="s">
        <v>1434</v>
      </c>
      <c r="H263" s="243">
        <v>1295.04</v>
      </c>
      <c r="I263" s="164" t="s">
        <v>1435</v>
      </c>
      <c r="J263" s="165">
        <v>0.04</v>
      </c>
      <c r="K263" s="105" t="s">
        <v>396</v>
      </c>
      <c r="L263" s="166">
        <v>12</v>
      </c>
      <c r="M263" s="166">
        <v>128</v>
      </c>
      <c r="N263" s="105" t="s">
        <v>1436</v>
      </c>
      <c r="O263" s="105" t="s">
        <v>389</v>
      </c>
      <c r="P263" s="105" t="s">
        <v>1437</v>
      </c>
      <c r="Q263" s="167">
        <v>6.3</v>
      </c>
      <c r="R263" s="105" t="s">
        <v>1438</v>
      </c>
      <c r="S263" s="105" t="s">
        <v>817</v>
      </c>
      <c r="T263" s="6" t="s">
        <v>24</v>
      </c>
      <c r="U263" s="167">
        <v>204</v>
      </c>
      <c r="V263" s="167" t="s">
        <v>380</v>
      </c>
      <c r="W263" s="168"/>
      <c r="X263" s="167"/>
      <c r="Y263" s="105" t="s">
        <v>179</v>
      </c>
      <c r="Z263" s="169">
        <v>2</v>
      </c>
      <c r="AA263" s="170"/>
    </row>
    <row r="264" spans="1:27" s="1" customFormat="1" ht="15" x14ac:dyDescent="0.2">
      <c r="A264" s="246" t="s">
        <v>133</v>
      </c>
      <c r="B264" s="105" t="s">
        <v>29</v>
      </c>
      <c r="C264" s="105" t="s">
        <v>25</v>
      </c>
      <c r="D264" s="105" t="s">
        <v>1432</v>
      </c>
      <c r="E264" s="105"/>
      <c r="F264" s="20" t="s">
        <v>1439</v>
      </c>
      <c r="G264" s="86" t="s">
        <v>1440</v>
      </c>
      <c r="H264" s="243">
        <v>1439.04</v>
      </c>
      <c r="I264" s="164" t="s">
        <v>1441</v>
      </c>
      <c r="J264" s="165">
        <v>0.04</v>
      </c>
      <c r="K264" s="105" t="s">
        <v>396</v>
      </c>
      <c r="L264" s="166">
        <v>12</v>
      </c>
      <c r="M264" s="166">
        <v>256</v>
      </c>
      <c r="N264" s="105" t="s">
        <v>1436</v>
      </c>
      <c r="O264" s="105" t="s">
        <v>389</v>
      </c>
      <c r="P264" s="105" t="s">
        <v>1437</v>
      </c>
      <c r="Q264" s="167">
        <v>6.3</v>
      </c>
      <c r="R264" s="105" t="s">
        <v>1438</v>
      </c>
      <c r="S264" s="105" t="s">
        <v>817</v>
      </c>
      <c r="T264" s="6" t="s">
        <v>24</v>
      </c>
      <c r="U264" s="167">
        <v>204</v>
      </c>
      <c r="V264" s="167" t="s">
        <v>380</v>
      </c>
      <c r="W264" s="168"/>
      <c r="X264" s="167"/>
      <c r="Y264" s="105" t="s">
        <v>179</v>
      </c>
      <c r="Z264" s="169">
        <v>2</v>
      </c>
      <c r="AA264" s="170"/>
    </row>
    <row r="265" spans="1:27" s="1" customFormat="1" ht="15" x14ac:dyDescent="0.2">
      <c r="A265" s="246" t="s">
        <v>133</v>
      </c>
      <c r="B265" s="105" t="s">
        <v>29</v>
      </c>
      <c r="C265" s="105" t="s">
        <v>25</v>
      </c>
      <c r="D265" s="105" t="s">
        <v>1442</v>
      </c>
      <c r="E265" s="105"/>
      <c r="F265" s="20" t="s">
        <v>1443</v>
      </c>
      <c r="G265" s="86" t="s">
        <v>1444</v>
      </c>
      <c r="H265" s="243">
        <v>1631.04</v>
      </c>
      <c r="I265" s="164" t="s">
        <v>1445</v>
      </c>
      <c r="J265" s="165">
        <v>0.04</v>
      </c>
      <c r="K265" s="105" t="s">
        <v>396</v>
      </c>
      <c r="L265" s="166">
        <v>16</v>
      </c>
      <c r="M265" s="166">
        <v>128</v>
      </c>
      <c r="N265" s="105" t="s">
        <v>1436</v>
      </c>
      <c r="O265" s="105" t="s">
        <v>389</v>
      </c>
      <c r="P265" s="105" t="s">
        <v>1437</v>
      </c>
      <c r="Q265" s="167">
        <v>6.3</v>
      </c>
      <c r="R265" s="105" t="s">
        <v>857</v>
      </c>
      <c r="S265" s="105" t="s">
        <v>858</v>
      </c>
      <c r="T265" s="6" t="s">
        <v>24</v>
      </c>
      <c r="U265" s="167">
        <v>207</v>
      </c>
      <c r="V265" s="167" t="s">
        <v>380</v>
      </c>
      <c r="W265" s="168"/>
      <c r="X265" s="167"/>
      <c r="Y265" s="105" t="s">
        <v>179</v>
      </c>
      <c r="Z265" s="169">
        <v>2</v>
      </c>
      <c r="AA265" s="170"/>
    </row>
    <row r="266" spans="1:27" s="1" customFormat="1" ht="15" x14ac:dyDescent="0.2">
      <c r="A266" s="246" t="s">
        <v>133</v>
      </c>
      <c r="B266" s="105" t="s">
        <v>29</v>
      </c>
      <c r="C266" s="105" t="s">
        <v>25</v>
      </c>
      <c r="D266" s="105" t="s">
        <v>1442</v>
      </c>
      <c r="E266" s="105"/>
      <c r="F266" s="20" t="s">
        <v>1446</v>
      </c>
      <c r="G266" s="86" t="s">
        <v>1447</v>
      </c>
      <c r="H266" s="243">
        <v>1775.04</v>
      </c>
      <c r="I266" s="164" t="s">
        <v>1448</v>
      </c>
      <c r="J266" s="165">
        <v>0.04</v>
      </c>
      <c r="K266" s="105" t="s">
        <v>396</v>
      </c>
      <c r="L266" s="166">
        <v>16</v>
      </c>
      <c r="M266" s="166">
        <v>256</v>
      </c>
      <c r="N266" s="105" t="s">
        <v>1436</v>
      </c>
      <c r="O266" s="105" t="s">
        <v>389</v>
      </c>
      <c r="P266" s="105" t="s">
        <v>1437</v>
      </c>
      <c r="Q266" s="167">
        <v>6.3</v>
      </c>
      <c r="R266" s="105" t="s">
        <v>857</v>
      </c>
      <c r="S266" s="105" t="s">
        <v>858</v>
      </c>
      <c r="T266" s="6" t="s">
        <v>24</v>
      </c>
      <c r="U266" s="167">
        <v>207</v>
      </c>
      <c r="V266" s="167" t="s">
        <v>380</v>
      </c>
      <c r="W266" s="168"/>
      <c r="X266" s="167"/>
      <c r="Y266" s="105" t="s">
        <v>179</v>
      </c>
      <c r="Z266" s="169">
        <v>2</v>
      </c>
      <c r="AA266" s="170"/>
    </row>
    <row r="267" spans="1:27" s="1" customFormat="1" ht="15" x14ac:dyDescent="0.2">
      <c r="A267" s="246" t="s">
        <v>133</v>
      </c>
      <c r="B267" s="105" t="s">
        <v>29</v>
      </c>
      <c r="C267" s="105" t="s">
        <v>25</v>
      </c>
      <c r="D267" s="105" t="s">
        <v>1442</v>
      </c>
      <c r="E267" s="105"/>
      <c r="F267" s="20" t="s">
        <v>1449</v>
      </c>
      <c r="G267" s="86" t="s">
        <v>1450</v>
      </c>
      <c r="H267" s="243">
        <v>1967.04</v>
      </c>
      <c r="I267" s="164" t="s">
        <v>1451</v>
      </c>
      <c r="J267" s="165">
        <v>0.04</v>
      </c>
      <c r="K267" s="105" t="s">
        <v>396</v>
      </c>
      <c r="L267" s="166">
        <v>16</v>
      </c>
      <c r="M267" s="166">
        <v>512</v>
      </c>
      <c r="N267" s="105" t="s">
        <v>1436</v>
      </c>
      <c r="O267" s="105" t="s">
        <v>389</v>
      </c>
      <c r="P267" s="105" t="s">
        <v>1437</v>
      </c>
      <c r="Q267" s="167">
        <v>6.3</v>
      </c>
      <c r="R267" s="105" t="s">
        <v>857</v>
      </c>
      <c r="S267" s="105" t="s">
        <v>858</v>
      </c>
      <c r="T267" s="6" t="s">
        <v>24</v>
      </c>
      <c r="U267" s="167">
        <v>207</v>
      </c>
      <c r="V267" s="167" t="s">
        <v>380</v>
      </c>
      <c r="W267" s="168"/>
      <c r="X267" s="167"/>
      <c r="Y267" s="105" t="s">
        <v>179</v>
      </c>
      <c r="Z267" s="169">
        <v>2</v>
      </c>
      <c r="AA267" s="170"/>
    </row>
    <row r="268" spans="1:27" s="1" customFormat="1" ht="15" x14ac:dyDescent="0.2">
      <c r="A268" s="246" t="s">
        <v>133</v>
      </c>
      <c r="B268" s="105" t="s">
        <v>29</v>
      </c>
      <c r="C268" s="105" t="s">
        <v>25</v>
      </c>
      <c r="D268" s="105" t="s">
        <v>1452</v>
      </c>
      <c r="E268" s="105"/>
      <c r="F268" s="20" t="s">
        <v>1453</v>
      </c>
      <c r="G268" s="86" t="s">
        <v>1454</v>
      </c>
      <c r="H268" s="243">
        <v>2447.04</v>
      </c>
      <c r="I268" s="164" t="s">
        <v>1455</v>
      </c>
      <c r="J268" s="165">
        <v>0.04</v>
      </c>
      <c r="K268" s="105" t="s">
        <v>396</v>
      </c>
      <c r="L268" s="166">
        <v>16</v>
      </c>
      <c r="M268" s="166">
        <v>1000</v>
      </c>
      <c r="N268" s="105" t="s">
        <v>1436</v>
      </c>
      <c r="O268" s="105" t="s">
        <v>389</v>
      </c>
      <c r="P268" s="105" t="s">
        <v>1437</v>
      </c>
      <c r="Q268" s="167">
        <v>6.8</v>
      </c>
      <c r="R268" s="105" t="s">
        <v>857</v>
      </c>
      <c r="S268" s="105" t="s">
        <v>860</v>
      </c>
      <c r="T268" s="6" t="s">
        <v>24</v>
      </c>
      <c r="U268" s="167">
        <v>232</v>
      </c>
      <c r="V268" s="167" t="s">
        <v>380</v>
      </c>
      <c r="W268" s="168"/>
      <c r="X268" s="167"/>
      <c r="Y268" s="105" t="s">
        <v>179</v>
      </c>
      <c r="Z268" s="169">
        <v>2</v>
      </c>
      <c r="AA268" s="170"/>
    </row>
    <row r="269" spans="1:27" s="1" customFormat="1" ht="15" x14ac:dyDescent="0.2">
      <c r="A269" s="246" t="s">
        <v>133</v>
      </c>
      <c r="B269" s="105" t="s">
        <v>29</v>
      </c>
      <c r="C269" s="105" t="s">
        <v>25</v>
      </c>
      <c r="D269" s="105" t="s">
        <v>1452</v>
      </c>
      <c r="E269" s="105"/>
      <c r="F269" s="20" t="s">
        <v>1456</v>
      </c>
      <c r="G269" s="86" t="s">
        <v>1457</v>
      </c>
      <c r="H269" s="243">
        <v>1919.04</v>
      </c>
      <c r="I269" s="164" t="s">
        <v>1458</v>
      </c>
      <c r="J269" s="165">
        <v>0.04</v>
      </c>
      <c r="K269" s="105" t="s">
        <v>396</v>
      </c>
      <c r="L269" s="166">
        <v>16</v>
      </c>
      <c r="M269" s="166">
        <v>256</v>
      </c>
      <c r="N269" s="105" t="s">
        <v>1436</v>
      </c>
      <c r="O269" s="105" t="s">
        <v>389</v>
      </c>
      <c r="P269" s="105" t="s">
        <v>1437</v>
      </c>
      <c r="Q269" s="167">
        <v>6.8</v>
      </c>
      <c r="R269" s="105" t="s">
        <v>857</v>
      </c>
      <c r="S269" s="105" t="s">
        <v>860</v>
      </c>
      <c r="T269" s="6" t="s">
        <v>24</v>
      </c>
      <c r="U269" s="167">
        <v>232</v>
      </c>
      <c r="V269" s="167" t="s">
        <v>380</v>
      </c>
      <c r="W269" s="168"/>
      <c r="X269" s="167"/>
      <c r="Y269" s="105" t="s">
        <v>179</v>
      </c>
      <c r="Z269" s="169">
        <v>2</v>
      </c>
      <c r="AA269" s="170"/>
    </row>
    <row r="270" spans="1:27" s="1" customFormat="1" ht="15" x14ac:dyDescent="0.2">
      <c r="A270" s="246" t="s">
        <v>133</v>
      </c>
      <c r="B270" s="105" t="s">
        <v>29</v>
      </c>
      <c r="C270" s="105" t="s">
        <v>25</v>
      </c>
      <c r="D270" s="105" t="s">
        <v>1452</v>
      </c>
      <c r="E270" s="105"/>
      <c r="F270" s="20" t="s">
        <v>1459</v>
      </c>
      <c r="G270" s="86" t="s">
        <v>1460</v>
      </c>
      <c r="H270" s="243">
        <v>2111.04</v>
      </c>
      <c r="I270" s="164" t="s">
        <v>1461</v>
      </c>
      <c r="J270" s="165">
        <v>0.04</v>
      </c>
      <c r="K270" s="105" t="s">
        <v>396</v>
      </c>
      <c r="L270" s="166">
        <v>16</v>
      </c>
      <c r="M270" s="166">
        <v>512</v>
      </c>
      <c r="N270" s="105" t="s">
        <v>1436</v>
      </c>
      <c r="O270" s="105" t="s">
        <v>389</v>
      </c>
      <c r="P270" s="105" t="s">
        <v>1437</v>
      </c>
      <c r="Q270" s="167">
        <v>6.8</v>
      </c>
      <c r="R270" s="105" t="s">
        <v>857</v>
      </c>
      <c r="S270" s="105" t="s">
        <v>860</v>
      </c>
      <c r="T270" s="6" t="s">
        <v>24</v>
      </c>
      <c r="U270" s="167">
        <v>232</v>
      </c>
      <c r="V270" s="167" t="s">
        <v>380</v>
      </c>
      <c r="W270" s="168"/>
      <c r="X270" s="167"/>
      <c r="Y270" s="105" t="s">
        <v>179</v>
      </c>
      <c r="Z270" s="169">
        <v>2</v>
      </c>
      <c r="AA270" s="170"/>
    </row>
    <row r="271" spans="1:27" s="1" customFormat="1" ht="28.5" x14ac:dyDescent="0.2">
      <c r="A271" s="246" t="s">
        <v>133</v>
      </c>
      <c r="B271" s="105" t="s">
        <v>29</v>
      </c>
      <c r="C271" s="105" t="s">
        <v>25</v>
      </c>
      <c r="D271" s="105" t="s">
        <v>1462</v>
      </c>
      <c r="E271" s="105"/>
      <c r="F271" s="20" t="s">
        <v>1463</v>
      </c>
      <c r="G271" s="86" t="s">
        <v>1464</v>
      </c>
      <c r="H271" s="243">
        <v>2591.04</v>
      </c>
      <c r="I271" s="164">
        <v>2699</v>
      </c>
      <c r="J271" s="165">
        <v>0.04</v>
      </c>
      <c r="K271" s="105" t="s">
        <v>396</v>
      </c>
      <c r="L271" s="166">
        <v>16</v>
      </c>
      <c r="M271" s="166">
        <v>256</v>
      </c>
      <c r="N271" s="105" t="s">
        <v>1436</v>
      </c>
      <c r="O271" s="105" t="s">
        <v>389</v>
      </c>
      <c r="P271" s="105" t="s">
        <v>1437</v>
      </c>
      <c r="Q271" s="167">
        <v>8</v>
      </c>
      <c r="R271" s="105" t="s">
        <v>1465</v>
      </c>
      <c r="S271" s="105" t="s">
        <v>1466</v>
      </c>
      <c r="T271" s="6" t="s">
        <v>24</v>
      </c>
      <c r="U271" s="167">
        <v>258</v>
      </c>
      <c r="V271" s="167" t="s">
        <v>380</v>
      </c>
      <c r="W271" s="168"/>
      <c r="X271" s="167"/>
      <c r="Y271" s="105" t="s">
        <v>179</v>
      </c>
      <c r="Z271" s="169">
        <v>3</v>
      </c>
      <c r="AA271" s="170"/>
    </row>
    <row r="272" spans="1:27" s="1" customFormat="1" ht="28.5" x14ac:dyDescent="0.2">
      <c r="A272" s="246" t="s">
        <v>133</v>
      </c>
      <c r="B272" s="105" t="s">
        <v>29</v>
      </c>
      <c r="C272" s="105" t="s">
        <v>25</v>
      </c>
      <c r="D272" s="105" t="s">
        <v>1462</v>
      </c>
      <c r="E272" s="105"/>
      <c r="F272" s="20" t="s">
        <v>1467</v>
      </c>
      <c r="G272" s="86" t="s">
        <v>1468</v>
      </c>
      <c r="H272" s="243">
        <v>2783.04</v>
      </c>
      <c r="I272" s="164">
        <v>2899</v>
      </c>
      <c r="J272" s="165">
        <v>0.04</v>
      </c>
      <c r="K272" s="105" t="s">
        <v>396</v>
      </c>
      <c r="L272" s="166">
        <v>16</v>
      </c>
      <c r="M272" s="166">
        <v>512</v>
      </c>
      <c r="N272" s="105" t="s">
        <v>1436</v>
      </c>
      <c r="O272" s="105" t="s">
        <v>389</v>
      </c>
      <c r="P272" s="105" t="s">
        <v>1437</v>
      </c>
      <c r="Q272" s="167">
        <v>8</v>
      </c>
      <c r="R272" s="105" t="s">
        <v>1465</v>
      </c>
      <c r="S272" s="105" t="s">
        <v>1466</v>
      </c>
      <c r="T272" s="6" t="s">
        <v>24</v>
      </c>
      <c r="U272" s="167">
        <v>258</v>
      </c>
      <c r="V272" s="167" t="s">
        <v>380</v>
      </c>
      <c r="W272" s="168"/>
      <c r="X272" s="167"/>
      <c r="Y272" s="105" t="s">
        <v>179</v>
      </c>
      <c r="Z272" s="169">
        <v>4</v>
      </c>
      <c r="AA272" s="170"/>
    </row>
    <row r="273" spans="1:27" s="1" customFormat="1" ht="15" x14ac:dyDescent="0.2">
      <c r="A273" s="246" t="s">
        <v>133</v>
      </c>
      <c r="B273" s="105" t="s">
        <v>29</v>
      </c>
      <c r="C273" s="105" t="s">
        <v>85</v>
      </c>
      <c r="D273" s="105" t="s">
        <v>1469</v>
      </c>
      <c r="E273" s="105"/>
      <c r="F273" s="20">
        <v>100253740</v>
      </c>
      <c r="G273" s="86" t="s">
        <v>602</v>
      </c>
      <c r="H273" s="243">
        <v>219.84</v>
      </c>
      <c r="I273" s="164">
        <v>229</v>
      </c>
      <c r="J273" s="165">
        <v>0.04</v>
      </c>
      <c r="K273" s="105" t="s">
        <v>603</v>
      </c>
      <c r="L273" s="166">
        <v>4</v>
      </c>
      <c r="M273" s="166">
        <v>128</v>
      </c>
      <c r="N273" s="105" t="s">
        <v>543</v>
      </c>
      <c r="O273" s="105" t="s">
        <v>389</v>
      </c>
      <c r="P273" s="105" t="s">
        <v>604</v>
      </c>
      <c r="Q273" s="167">
        <v>6.5</v>
      </c>
      <c r="R273" s="105" t="s">
        <v>397</v>
      </c>
      <c r="S273" s="105" t="s">
        <v>605</v>
      </c>
      <c r="T273" s="6" t="s">
        <v>24</v>
      </c>
      <c r="U273" s="167">
        <v>179</v>
      </c>
      <c r="V273" s="167" t="s">
        <v>380</v>
      </c>
      <c r="W273" s="168"/>
      <c r="X273" s="167"/>
      <c r="Y273" s="105" t="s">
        <v>179</v>
      </c>
      <c r="Z273" s="169">
        <v>2</v>
      </c>
      <c r="AA273" s="170"/>
    </row>
    <row r="274" spans="1:27" s="1" customFormat="1" ht="42.75" x14ac:dyDescent="0.2">
      <c r="A274" s="246" t="s">
        <v>133</v>
      </c>
      <c r="B274" s="105" t="s">
        <v>29</v>
      </c>
      <c r="C274" s="105" t="s">
        <v>85</v>
      </c>
      <c r="D274" s="105" t="s">
        <v>1470</v>
      </c>
      <c r="E274" s="105"/>
      <c r="F274" s="20">
        <v>100253031</v>
      </c>
      <c r="G274" s="86" t="s">
        <v>606</v>
      </c>
      <c r="H274" s="243">
        <v>959.04</v>
      </c>
      <c r="I274" s="164">
        <v>999</v>
      </c>
      <c r="J274" s="165">
        <v>0.04</v>
      </c>
      <c r="K274" s="105" t="s">
        <v>607</v>
      </c>
      <c r="L274" s="166">
        <v>8</v>
      </c>
      <c r="M274" s="166">
        <v>256</v>
      </c>
      <c r="N274" s="105" t="s">
        <v>409</v>
      </c>
      <c r="O274" s="105" t="s">
        <v>389</v>
      </c>
      <c r="P274" s="105" t="s">
        <v>398</v>
      </c>
      <c r="Q274" s="167">
        <v>6.6</v>
      </c>
      <c r="R274" s="105" t="s">
        <v>608</v>
      </c>
      <c r="S274" s="105" t="s">
        <v>394</v>
      </c>
      <c r="T274" s="6" t="s">
        <v>24</v>
      </c>
      <c r="U274" s="167">
        <v>188.5</v>
      </c>
      <c r="V274" s="167"/>
      <c r="W274" s="168"/>
      <c r="X274" s="167"/>
      <c r="Y274" s="105" t="s">
        <v>179</v>
      </c>
      <c r="Z274" s="169">
        <v>2</v>
      </c>
      <c r="AA274" s="170"/>
    </row>
    <row r="275" spans="1:27" s="1" customFormat="1" ht="28.5" x14ac:dyDescent="0.2">
      <c r="A275" s="246" t="s">
        <v>133</v>
      </c>
      <c r="B275" s="105" t="s">
        <v>28</v>
      </c>
      <c r="C275" s="105" t="s">
        <v>108</v>
      </c>
      <c r="D275" s="105" t="s">
        <v>1471</v>
      </c>
      <c r="E275" s="105"/>
      <c r="F275" s="20">
        <v>100251166</v>
      </c>
      <c r="G275" s="86" t="s">
        <v>831</v>
      </c>
      <c r="H275" s="243">
        <v>1028.02</v>
      </c>
      <c r="I275" s="164">
        <v>1049</v>
      </c>
      <c r="J275" s="165">
        <v>0.02</v>
      </c>
      <c r="K275" s="105" t="s">
        <v>832</v>
      </c>
      <c r="L275" s="166">
        <v>8</v>
      </c>
      <c r="M275" s="166">
        <v>128</v>
      </c>
      <c r="N275" s="105" t="s">
        <v>671</v>
      </c>
      <c r="O275" s="105" t="s">
        <v>84</v>
      </c>
      <c r="P275" s="105" t="s">
        <v>833</v>
      </c>
      <c r="Q275" s="167">
        <v>8.3000000000000007</v>
      </c>
      <c r="R275" s="105" t="s">
        <v>631</v>
      </c>
      <c r="S275" s="105" t="s">
        <v>834</v>
      </c>
      <c r="T275" s="6" t="s">
        <v>24</v>
      </c>
      <c r="U275" s="167">
        <v>293</v>
      </c>
      <c r="V275" s="167">
        <v>20</v>
      </c>
      <c r="W275" s="168"/>
      <c r="X275" s="167"/>
      <c r="Y275" s="105" t="s">
        <v>179</v>
      </c>
      <c r="Z275" s="169">
        <v>2</v>
      </c>
      <c r="AA275" s="170"/>
    </row>
    <row r="276" spans="1:27" s="1" customFormat="1" ht="28.5" x14ac:dyDescent="0.2">
      <c r="A276" s="246" t="s">
        <v>133</v>
      </c>
      <c r="B276" s="105" t="s">
        <v>28</v>
      </c>
      <c r="C276" s="105" t="s">
        <v>108</v>
      </c>
      <c r="D276" s="105" t="s">
        <v>1471</v>
      </c>
      <c r="E276" s="105"/>
      <c r="F276" s="20">
        <v>100251167</v>
      </c>
      <c r="G276" s="86" t="s">
        <v>952</v>
      </c>
      <c r="H276" s="243">
        <v>1028.02</v>
      </c>
      <c r="I276" s="164">
        <v>1049</v>
      </c>
      <c r="J276" s="165">
        <v>0.02</v>
      </c>
      <c r="K276" s="105" t="s">
        <v>832</v>
      </c>
      <c r="L276" s="166">
        <v>8</v>
      </c>
      <c r="M276" s="166">
        <v>128</v>
      </c>
      <c r="N276" s="105" t="s">
        <v>671</v>
      </c>
      <c r="O276" s="105" t="s">
        <v>84</v>
      </c>
      <c r="P276" s="105" t="s">
        <v>833</v>
      </c>
      <c r="Q276" s="167">
        <v>8.3000000000000007</v>
      </c>
      <c r="R276" s="105" t="s">
        <v>631</v>
      </c>
      <c r="S276" s="105" t="s">
        <v>953</v>
      </c>
      <c r="T276" s="6" t="s">
        <v>24</v>
      </c>
      <c r="U276" s="167">
        <v>293</v>
      </c>
      <c r="V276" s="167">
        <v>20</v>
      </c>
      <c r="W276" s="168"/>
      <c r="X276" s="167"/>
      <c r="Y276" s="105" t="s">
        <v>179</v>
      </c>
      <c r="Z276" s="169">
        <v>3</v>
      </c>
      <c r="AA276" s="170"/>
    </row>
    <row r="277" spans="1:27" s="1" customFormat="1" ht="28.5" x14ac:dyDescent="0.2">
      <c r="A277" s="246" t="s">
        <v>133</v>
      </c>
      <c r="B277" s="105" t="s">
        <v>28</v>
      </c>
      <c r="C277" s="105" t="s">
        <v>108</v>
      </c>
      <c r="D277" s="105" t="s">
        <v>1471</v>
      </c>
      <c r="E277" s="105"/>
      <c r="F277" s="20">
        <v>100251171</v>
      </c>
      <c r="G277" s="86" t="s">
        <v>954</v>
      </c>
      <c r="H277" s="243">
        <v>1028.02</v>
      </c>
      <c r="I277" s="164">
        <v>1049</v>
      </c>
      <c r="J277" s="165">
        <v>0.02</v>
      </c>
      <c r="K277" s="105" t="s">
        <v>832</v>
      </c>
      <c r="L277" s="166">
        <v>8</v>
      </c>
      <c r="M277" s="166">
        <v>128</v>
      </c>
      <c r="N277" s="105" t="s">
        <v>671</v>
      </c>
      <c r="O277" s="105" t="s">
        <v>84</v>
      </c>
      <c r="P277" s="105" t="s">
        <v>833</v>
      </c>
      <c r="Q277" s="167">
        <v>8.3000000000000007</v>
      </c>
      <c r="R277" s="105" t="s">
        <v>631</v>
      </c>
      <c r="S277" s="105" t="s">
        <v>955</v>
      </c>
      <c r="T277" s="6" t="s">
        <v>24</v>
      </c>
      <c r="U277" s="167">
        <v>293</v>
      </c>
      <c r="V277" s="167">
        <v>20</v>
      </c>
      <c r="W277" s="168"/>
      <c r="X277" s="167"/>
      <c r="Y277" s="105" t="s">
        <v>179</v>
      </c>
      <c r="Z277" s="169">
        <v>4</v>
      </c>
      <c r="AA277" s="170"/>
    </row>
    <row r="278" spans="1:27" s="1" customFormat="1" ht="28.5" x14ac:dyDescent="0.2">
      <c r="A278" s="246" t="s">
        <v>133</v>
      </c>
      <c r="B278" s="105" t="s">
        <v>28</v>
      </c>
      <c r="C278" s="105" t="s">
        <v>108</v>
      </c>
      <c r="D278" s="105" t="s">
        <v>1471</v>
      </c>
      <c r="E278" s="105"/>
      <c r="F278" s="20">
        <v>100251172</v>
      </c>
      <c r="G278" s="86" t="s">
        <v>956</v>
      </c>
      <c r="H278" s="243">
        <v>1028.02</v>
      </c>
      <c r="I278" s="164">
        <v>1049</v>
      </c>
      <c r="J278" s="165">
        <v>0.02</v>
      </c>
      <c r="K278" s="105" t="s">
        <v>832</v>
      </c>
      <c r="L278" s="166">
        <v>8</v>
      </c>
      <c r="M278" s="166">
        <v>128</v>
      </c>
      <c r="N278" s="105" t="s">
        <v>671</v>
      </c>
      <c r="O278" s="105" t="s">
        <v>84</v>
      </c>
      <c r="P278" s="105" t="s">
        <v>833</v>
      </c>
      <c r="Q278" s="167">
        <v>8.3000000000000007</v>
      </c>
      <c r="R278" s="105" t="s">
        <v>631</v>
      </c>
      <c r="S278" s="105" t="s">
        <v>957</v>
      </c>
      <c r="T278" s="6" t="s">
        <v>24</v>
      </c>
      <c r="U278" s="167">
        <v>293</v>
      </c>
      <c r="V278" s="167">
        <v>20</v>
      </c>
      <c r="W278" s="168"/>
      <c r="X278" s="167"/>
      <c r="Y278" s="105" t="s">
        <v>179</v>
      </c>
      <c r="Z278" s="169">
        <v>5</v>
      </c>
      <c r="AA278" s="170"/>
    </row>
    <row r="279" spans="1:27" s="1" customFormat="1" ht="28.5" x14ac:dyDescent="0.2">
      <c r="A279" s="246" t="s">
        <v>133</v>
      </c>
      <c r="B279" s="105" t="s">
        <v>28</v>
      </c>
      <c r="C279" s="105" t="s">
        <v>108</v>
      </c>
      <c r="D279" s="105" t="s">
        <v>1471</v>
      </c>
      <c r="E279" s="105"/>
      <c r="F279" s="20">
        <v>100251177</v>
      </c>
      <c r="G279" s="86" t="s">
        <v>958</v>
      </c>
      <c r="H279" s="243">
        <v>1204.42</v>
      </c>
      <c r="I279" s="164">
        <v>1229</v>
      </c>
      <c r="J279" s="165">
        <v>0.02</v>
      </c>
      <c r="K279" s="105" t="s">
        <v>832</v>
      </c>
      <c r="L279" s="166">
        <v>8</v>
      </c>
      <c r="M279" s="166">
        <v>256</v>
      </c>
      <c r="N279" s="105" t="s">
        <v>671</v>
      </c>
      <c r="O279" s="105" t="s">
        <v>84</v>
      </c>
      <c r="P279" s="105" t="s">
        <v>833</v>
      </c>
      <c r="Q279" s="167">
        <v>8.3000000000000007</v>
      </c>
      <c r="R279" s="105" t="s">
        <v>631</v>
      </c>
      <c r="S279" s="105" t="s">
        <v>959</v>
      </c>
      <c r="T279" s="6" t="s">
        <v>24</v>
      </c>
      <c r="U279" s="167">
        <v>293</v>
      </c>
      <c r="V279" s="167">
        <v>20</v>
      </c>
      <c r="W279" s="168"/>
      <c r="X279" s="167"/>
      <c r="Y279" s="105" t="s">
        <v>179</v>
      </c>
      <c r="Z279" s="169">
        <v>6</v>
      </c>
      <c r="AA279" s="170"/>
    </row>
    <row r="280" spans="1:27" s="1" customFormat="1" ht="28.5" x14ac:dyDescent="0.2">
      <c r="A280" s="246" t="s">
        <v>133</v>
      </c>
      <c r="B280" s="105" t="s">
        <v>28</v>
      </c>
      <c r="C280" s="105" t="s">
        <v>108</v>
      </c>
      <c r="D280" s="105" t="s">
        <v>1471</v>
      </c>
      <c r="E280" s="105"/>
      <c r="F280" s="20">
        <v>100251182</v>
      </c>
      <c r="G280" s="86" t="s">
        <v>960</v>
      </c>
      <c r="H280" s="243">
        <v>1204.42</v>
      </c>
      <c r="I280" s="164">
        <v>1229</v>
      </c>
      <c r="J280" s="165">
        <v>0.02</v>
      </c>
      <c r="K280" s="105" t="s">
        <v>832</v>
      </c>
      <c r="L280" s="166">
        <v>8</v>
      </c>
      <c r="M280" s="166">
        <v>256</v>
      </c>
      <c r="N280" s="105" t="s">
        <v>671</v>
      </c>
      <c r="O280" s="105" t="s">
        <v>84</v>
      </c>
      <c r="P280" s="105" t="s">
        <v>833</v>
      </c>
      <c r="Q280" s="167">
        <v>8.3000000000000007</v>
      </c>
      <c r="R280" s="105" t="s">
        <v>631</v>
      </c>
      <c r="S280" s="105" t="s">
        <v>961</v>
      </c>
      <c r="T280" s="6" t="s">
        <v>24</v>
      </c>
      <c r="U280" s="167">
        <v>293</v>
      </c>
      <c r="V280" s="167">
        <v>20</v>
      </c>
      <c r="W280" s="168"/>
      <c r="X280" s="167"/>
      <c r="Y280" s="105" t="s">
        <v>179</v>
      </c>
      <c r="Z280" s="169">
        <v>7</v>
      </c>
      <c r="AA280" s="170"/>
    </row>
    <row r="281" spans="1:27" s="1" customFormat="1" ht="28.5" x14ac:dyDescent="0.2">
      <c r="A281" s="246" t="s">
        <v>133</v>
      </c>
      <c r="B281" s="105" t="s">
        <v>28</v>
      </c>
      <c r="C281" s="105" t="s">
        <v>108</v>
      </c>
      <c r="D281" s="105" t="s">
        <v>1471</v>
      </c>
      <c r="E281" s="105"/>
      <c r="F281" s="20">
        <v>100251183</v>
      </c>
      <c r="G281" s="86" t="s">
        <v>962</v>
      </c>
      <c r="H281" s="243">
        <v>1204.42</v>
      </c>
      <c r="I281" s="164">
        <v>1229</v>
      </c>
      <c r="J281" s="165">
        <v>0.02</v>
      </c>
      <c r="K281" s="105" t="s">
        <v>832</v>
      </c>
      <c r="L281" s="166">
        <v>8</v>
      </c>
      <c r="M281" s="166">
        <v>256</v>
      </c>
      <c r="N281" s="105" t="s">
        <v>671</v>
      </c>
      <c r="O281" s="105" t="s">
        <v>84</v>
      </c>
      <c r="P281" s="105" t="s">
        <v>833</v>
      </c>
      <c r="Q281" s="167">
        <v>8.3000000000000007</v>
      </c>
      <c r="R281" s="105" t="s">
        <v>631</v>
      </c>
      <c r="S281" s="105" t="s">
        <v>963</v>
      </c>
      <c r="T281" s="6" t="s">
        <v>24</v>
      </c>
      <c r="U281" s="167">
        <v>293</v>
      </c>
      <c r="V281" s="167">
        <v>20</v>
      </c>
      <c r="W281" s="168"/>
      <c r="X281" s="167"/>
      <c r="Y281" s="105" t="s">
        <v>179</v>
      </c>
      <c r="Z281" s="169">
        <v>8</v>
      </c>
      <c r="AA281" s="170"/>
    </row>
    <row r="282" spans="1:27" s="1" customFormat="1" ht="28.5" x14ac:dyDescent="0.2">
      <c r="A282" s="246" t="s">
        <v>133</v>
      </c>
      <c r="B282" s="105" t="s">
        <v>28</v>
      </c>
      <c r="C282" s="105" t="s">
        <v>108</v>
      </c>
      <c r="D282" s="105" t="s">
        <v>1471</v>
      </c>
      <c r="E282" s="105"/>
      <c r="F282" s="20">
        <v>100251178</v>
      </c>
      <c r="G282" s="86" t="s">
        <v>964</v>
      </c>
      <c r="H282" s="243">
        <v>1204.42</v>
      </c>
      <c r="I282" s="164">
        <v>1229</v>
      </c>
      <c r="J282" s="165">
        <v>0.02</v>
      </c>
      <c r="K282" s="105" t="s">
        <v>832</v>
      </c>
      <c r="L282" s="166">
        <v>8</v>
      </c>
      <c r="M282" s="166">
        <v>256</v>
      </c>
      <c r="N282" s="105" t="s">
        <v>671</v>
      </c>
      <c r="O282" s="105" t="s">
        <v>84</v>
      </c>
      <c r="P282" s="105" t="s">
        <v>833</v>
      </c>
      <c r="Q282" s="167">
        <v>8.3000000000000007</v>
      </c>
      <c r="R282" s="105" t="s">
        <v>631</v>
      </c>
      <c r="S282" s="105" t="s">
        <v>965</v>
      </c>
      <c r="T282" s="6" t="s">
        <v>24</v>
      </c>
      <c r="U282" s="167">
        <v>293</v>
      </c>
      <c r="V282" s="167">
        <v>20</v>
      </c>
      <c r="W282" s="168"/>
      <c r="X282" s="167"/>
      <c r="Y282" s="105" t="s">
        <v>179</v>
      </c>
      <c r="Z282" s="169">
        <v>9</v>
      </c>
      <c r="AA282" s="170"/>
    </row>
    <row r="283" spans="1:27" s="1" customFormat="1" ht="28.5" x14ac:dyDescent="0.2">
      <c r="A283" s="246" t="s">
        <v>133</v>
      </c>
      <c r="B283" s="105" t="s">
        <v>28</v>
      </c>
      <c r="C283" s="105" t="s">
        <v>108</v>
      </c>
      <c r="D283" s="105" t="s">
        <v>1472</v>
      </c>
      <c r="E283" s="105"/>
      <c r="F283" s="20" t="s">
        <v>1031</v>
      </c>
      <c r="G283" s="86" t="s">
        <v>1032</v>
      </c>
      <c r="H283" s="243">
        <v>832.02</v>
      </c>
      <c r="I283" s="164" t="s">
        <v>1033</v>
      </c>
      <c r="J283" s="165">
        <v>2.0000000000000018E-2</v>
      </c>
      <c r="K283" s="105" t="s">
        <v>1034</v>
      </c>
      <c r="L283" s="166"/>
      <c r="M283" s="166">
        <v>128</v>
      </c>
      <c r="N283" s="105" t="s">
        <v>399</v>
      </c>
      <c r="O283" s="105" t="s">
        <v>84</v>
      </c>
      <c r="P283" s="105" t="s">
        <v>833</v>
      </c>
      <c r="Q283" s="167">
        <v>11</v>
      </c>
      <c r="R283" s="105" t="s">
        <v>631</v>
      </c>
      <c r="S283" s="105" t="s">
        <v>633</v>
      </c>
      <c r="T283" s="6" t="s">
        <v>24</v>
      </c>
      <c r="U283" s="167">
        <v>477</v>
      </c>
      <c r="V283" s="167">
        <v>20</v>
      </c>
      <c r="W283" s="168"/>
      <c r="X283" s="167"/>
      <c r="Y283" s="105" t="s">
        <v>179</v>
      </c>
      <c r="Z283" s="169">
        <v>2</v>
      </c>
      <c r="AA283" s="170"/>
    </row>
    <row r="284" spans="1:27" s="1" customFormat="1" ht="28.5" x14ac:dyDescent="0.2">
      <c r="A284" s="246" t="s">
        <v>133</v>
      </c>
      <c r="B284" s="105" t="s">
        <v>28</v>
      </c>
      <c r="C284" s="105" t="s">
        <v>108</v>
      </c>
      <c r="D284" s="105" t="s">
        <v>1472</v>
      </c>
      <c r="E284" s="105"/>
      <c r="F284" s="20" t="s">
        <v>1035</v>
      </c>
      <c r="G284" s="86" t="s">
        <v>1036</v>
      </c>
      <c r="H284" s="243">
        <v>1028.02</v>
      </c>
      <c r="I284" s="164" t="s">
        <v>1037</v>
      </c>
      <c r="J284" s="165">
        <v>2.0000000000000018E-2</v>
      </c>
      <c r="K284" s="105" t="s">
        <v>1034</v>
      </c>
      <c r="L284" s="166"/>
      <c r="M284" s="166">
        <v>256</v>
      </c>
      <c r="N284" s="105" t="s">
        <v>399</v>
      </c>
      <c r="O284" s="105" t="s">
        <v>84</v>
      </c>
      <c r="P284" s="105" t="s">
        <v>833</v>
      </c>
      <c r="Q284" s="167">
        <v>11</v>
      </c>
      <c r="R284" s="105" t="s">
        <v>631</v>
      </c>
      <c r="S284" s="105" t="s">
        <v>1038</v>
      </c>
      <c r="T284" s="6" t="s">
        <v>24</v>
      </c>
      <c r="U284" s="167">
        <v>477</v>
      </c>
      <c r="V284" s="167">
        <v>20</v>
      </c>
      <c r="W284" s="168"/>
      <c r="X284" s="167"/>
      <c r="Y284" s="105" t="s">
        <v>179</v>
      </c>
      <c r="Z284" s="169">
        <v>2</v>
      </c>
      <c r="AA284" s="170"/>
    </row>
    <row r="285" spans="1:27" s="1" customFormat="1" ht="28.5" x14ac:dyDescent="0.2">
      <c r="A285" s="246" t="s">
        <v>133</v>
      </c>
      <c r="B285" s="105" t="s">
        <v>28</v>
      </c>
      <c r="C285" s="105" t="s">
        <v>108</v>
      </c>
      <c r="D285" s="105" t="s">
        <v>1472</v>
      </c>
      <c r="E285" s="105"/>
      <c r="F285" s="20" t="s">
        <v>1039</v>
      </c>
      <c r="G285" s="86" t="s">
        <v>1040</v>
      </c>
      <c r="H285" s="243">
        <v>1371.02</v>
      </c>
      <c r="I285" s="164" t="s">
        <v>1041</v>
      </c>
      <c r="J285" s="165">
        <v>2.0000000000000018E-2</v>
      </c>
      <c r="K285" s="105" t="s">
        <v>1034</v>
      </c>
      <c r="L285" s="166"/>
      <c r="M285" s="166">
        <v>512</v>
      </c>
      <c r="N285" s="105" t="s">
        <v>399</v>
      </c>
      <c r="O285" s="105" t="s">
        <v>84</v>
      </c>
      <c r="P285" s="105" t="s">
        <v>833</v>
      </c>
      <c r="Q285" s="167">
        <v>11</v>
      </c>
      <c r="R285" s="105" t="s">
        <v>631</v>
      </c>
      <c r="S285" s="105" t="s">
        <v>1042</v>
      </c>
      <c r="T285" s="6" t="s">
        <v>24</v>
      </c>
      <c r="U285" s="167">
        <v>477</v>
      </c>
      <c r="V285" s="167">
        <v>20</v>
      </c>
      <c r="W285" s="168"/>
      <c r="X285" s="167"/>
      <c r="Y285" s="105" t="s">
        <v>179</v>
      </c>
      <c r="Z285" s="169">
        <v>2</v>
      </c>
      <c r="AA285" s="170"/>
    </row>
    <row r="286" spans="1:27" s="1" customFormat="1" ht="28.5" x14ac:dyDescent="0.2">
      <c r="A286" s="246" t="s">
        <v>133</v>
      </c>
      <c r="B286" s="105" t="s">
        <v>28</v>
      </c>
      <c r="C286" s="105" t="s">
        <v>108</v>
      </c>
      <c r="D286" s="105" t="s">
        <v>666</v>
      </c>
      <c r="E286" s="105" t="s">
        <v>1473</v>
      </c>
      <c r="F286" s="20">
        <v>100251723</v>
      </c>
      <c r="G286" s="86" t="s">
        <v>609</v>
      </c>
      <c r="H286" s="243">
        <v>2498.02</v>
      </c>
      <c r="I286" s="164">
        <v>2549</v>
      </c>
      <c r="J286" s="165">
        <v>0.02</v>
      </c>
      <c r="K286" s="105" t="s">
        <v>610</v>
      </c>
      <c r="L286" s="166"/>
      <c r="M286" s="166">
        <v>256</v>
      </c>
      <c r="N286" s="105" t="s">
        <v>611</v>
      </c>
      <c r="O286" s="105" t="s">
        <v>84</v>
      </c>
      <c r="P286" s="105" t="s">
        <v>612</v>
      </c>
      <c r="Q286" s="167">
        <v>13</v>
      </c>
      <c r="R286" s="105" t="s">
        <v>613</v>
      </c>
      <c r="S286" s="105" t="s">
        <v>614</v>
      </c>
      <c r="T286" s="6" t="s">
        <v>24</v>
      </c>
      <c r="U286" s="167">
        <v>579</v>
      </c>
      <c r="V286" s="167">
        <v>20</v>
      </c>
      <c r="W286" s="168"/>
      <c r="X286" s="167"/>
      <c r="Y286" s="105" t="s">
        <v>179</v>
      </c>
      <c r="Z286" s="169">
        <v>2</v>
      </c>
      <c r="AA286" s="170"/>
    </row>
    <row r="287" spans="1:27" s="1" customFormat="1" ht="28.5" x14ac:dyDescent="0.2">
      <c r="A287" s="246" t="s">
        <v>133</v>
      </c>
      <c r="B287" s="105" t="s">
        <v>28</v>
      </c>
      <c r="C287" s="105" t="s">
        <v>108</v>
      </c>
      <c r="D287" s="105" t="s">
        <v>666</v>
      </c>
      <c r="E287" s="105" t="s">
        <v>1473</v>
      </c>
      <c r="F287" s="20">
        <v>100251730</v>
      </c>
      <c r="G287" s="86" t="s">
        <v>615</v>
      </c>
      <c r="H287" s="243">
        <v>2841.02</v>
      </c>
      <c r="I287" s="164">
        <v>2899</v>
      </c>
      <c r="J287" s="165">
        <v>0.02</v>
      </c>
      <c r="K287" s="105" t="s">
        <v>610</v>
      </c>
      <c r="L287" s="166"/>
      <c r="M287" s="166">
        <v>512</v>
      </c>
      <c r="N287" s="105" t="s">
        <v>611</v>
      </c>
      <c r="O287" s="105" t="s">
        <v>84</v>
      </c>
      <c r="P287" s="105" t="s">
        <v>612</v>
      </c>
      <c r="Q287" s="167">
        <v>13</v>
      </c>
      <c r="R287" s="105" t="s">
        <v>613</v>
      </c>
      <c r="S287" s="105" t="s">
        <v>616</v>
      </c>
      <c r="T287" s="6" t="s">
        <v>24</v>
      </c>
      <c r="U287" s="167">
        <v>579</v>
      </c>
      <c r="V287" s="167">
        <v>20</v>
      </c>
      <c r="W287" s="168"/>
      <c r="X287" s="167"/>
      <c r="Y287" s="105" t="s">
        <v>179</v>
      </c>
      <c r="Z287" s="169">
        <v>2</v>
      </c>
      <c r="AA287" s="170"/>
    </row>
    <row r="288" spans="1:27" s="1" customFormat="1" ht="28.5" x14ac:dyDescent="0.2">
      <c r="A288" s="246" t="s">
        <v>133</v>
      </c>
      <c r="B288" s="105" t="s">
        <v>28</v>
      </c>
      <c r="C288" s="105" t="s">
        <v>108</v>
      </c>
      <c r="D288" s="105" t="s">
        <v>666</v>
      </c>
      <c r="E288" s="105" t="s">
        <v>1473</v>
      </c>
      <c r="F288" s="20">
        <v>100251737</v>
      </c>
      <c r="G288" s="86" t="s">
        <v>617</v>
      </c>
      <c r="H288" s="243">
        <v>3527.02</v>
      </c>
      <c r="I288" s="164">
        <v>3599</v>
      </c>
      <c r="J288" s="165">
        <v>0.02</v>
      </c>
      <c r="K288" s="105" t="s">
        <v>618</v>
      </c>
      <c r="L288" s="166"/>
      <c r="M288" s="166">
        <v>1000</v>
      </c>
      <c r="N288" s="105" t="s">
        <v>611</v>
      </c>
      <c r="O288" s="105" t="s">
        <v>84</v>
      </c>
      <c r="P288" s="105" t="s">
        <v>612</v>
      </c>
      <c r="Q288" s="167">
        <v>13</v>
      </c>
      <c r="R288" s="105" t="s">
        <v>613</v>
      </c>
      <c r="S288" s="105" t="s">
        <v>619</v>
      </c>
      <c r="T288" s="6" t="s">
        <v>24</v>
      </c>
      <c r="U288" s="167">
        <v>579</v>
      </c>
      <c r="V288" s="167">
        <v>20</v>
      </c>
      <c r="W288" s="168"/>
      <c r="X288" s="167"/>
      <c r="Y288" s="105" t="s">
        <v>179</v>
      </c>
      <c r="Z288" s="169">
        <v>2</v>
      </c>
      <c r="AA288" s="170"/>
    </row>
    <row r="289" spans="1:27" s="1" customFormat="1" ht="28.5" x14ac:dyDescent="0.2">
      <c r="A289" s="246" t="s">
        <v>133</v>
      </c>
      <c r="B289" s="105" t="s">
        <v>28</v>
      </c>
      <c r="C289" s="105" t="s">
        <v>108</v>
      </c>
      <c r="D289" s="105" t="s">
        <v>666</v>
      </c>
      <c r="E289" s="105" t="s">
        <v>1473</v>
      </c>
      <c r="F289" s="20">
        <v>100251744</v>
      </c>
      <c r="G289" s="86" t="s">
        <v>620</v>
      </c>
      <c r="H289" s="243">
        <v>4213.0199999999995</v>
      </c>
      <c r="I289" s="164">
        <v>4299</v>
      </c>
      <c r="J289" s="165">
        <v>0.02</v>
      </c>
      <c r="K289" s="105" t="s">
        <v>618</v>
      </c>
      <c r="L289" s="166"/>
      <c r="M289" s="166">
        <v>2000</v>
      </c>
      <c r="N289" s="105" t="s">
        <v>611</v>
      </c>
      <c r="O289" s="105" t="s">
        <v>84</v>
      </c>
      <c r="P289" s="105" t="s">
        <v>612</v>
      </c>
      <c r="Q289" s="167">
        <v>13</v>
      </c>
      <c r="R289" s="105" t="s">
        <v>613</v>
      </c>
      <c r="S289" s="105" t="s">
        <v>621</v>
      </c>
      <c r="T289" s="6" t="s">
        <v>24</v>
      </c>
      <c r="U289" s="167">
        <v>579</v>
      </c>
      <c r="V289" s="167">
        <v>20</v>
      </c>
      <c r="W289" s="168"/>
      <c r="X289" s="167"/>
      <c r="Y289" s="105" t="s">
        <v>179</v>
      </c>
      <c r="Z289" s="169">
        <v>2</v>
      </c>
      <c r="AA289" s="170"/>
    </row>
    <row r="290" spans="1:27" s="1" customFormat="1" ht="28.5" x14ac:dyDescent="0.2">
      <c r="A290" s="246" t="s">
        <v>133</v>
      </c>
      <c r="B290" s="105" t="s">
        <v>28</v>
      </c>
      <c r="C290" s="105" t="s">
        <v>108</v>
      </c>
      <c r="D290" s="105" t="s">
        <v>199</v>
      </c>
      <c r="E290" s="105" t="s">
        <v>1474</v>
      </c>
      <c r="F290" s="20">
        <v>100251671</v>
      </c>
      <c r="G290" s="86" t="s">
        <v>622</v>
      </c>
      <c r="H290" s="243">
        <v>2008.02</v>
      </c>
      <c r="I290" s="164">
        <v>2049</v>
      </c>
      <c r="J290" s="165">
        <v>0.02</v>
      </c>
      <c r="K290" s="105" t="s">
        <v>610</v>
      </c>
      <c r="L290" s="166"/>
      <c r="M290" s="166">
        <v>256</v>
      </c>
      <c r="N290" s="105" t="s">
        <v>611</v>
      </c>
      <c r="O290" s="105" t="s">
        <v>84</v>
      </c>
      <c r="P290" s="105" t="s">
        <v>612</v>
      </c>
      <c r="Q290" s="167">
        <v>11</v>
      </c>
      <c r="R290" s="105" t="s">
        <v>613</v>
      </c>
      <c r="S290" s="105" t="s">
        <v>623</v>
      </c>
      <c r="T290" s="6" t="s">
        <v>24</v>
      </c>
      <c r="U290" s="167">
        <v>444</v>
      </c>
      <c r="V290" s="167">
        <v>20</v>
      </c>
      <c r="W290" s="168"/>
      <c r="X290" s="167"/>
      <c r="Y290" s="105" t="s">
        <v>179</v>
      </c>
      <c r="Z290" s="169">
        <v>2</v>
      </c>
      <c r="AA290" s="170"/>
    </row>
    <row r="291" spans="1:27" s="1" customFormat="1" ht="28.5" x14ac:dyDescent="0.2">
      <c r="A291" s="246" t="s">
        <v>133</v>
      </c>
      <c r="B291" s="163" t="s">
        <v>28</v>
      </c>
      <c r="C291" s="163" t="s">
        <v>108</v>
      </c>
      <c r="D291" s="105" t="s">
        <v>199</v>
      </c>
      <c r="E291" s="163" t="s">
        <v>1474</v>
      </c>
      <c r="F291" s="20">
        <v>100251688</v>
      </c>
      <c r="G291" s="163" t="s">
        <v>624</v>
      </c>
      <c r="H291" s="243">
        <v>2351.02</v>
      </c>
      <c r="I291" s="164">
        <v>2399</v>
      </c>
      <c r="J291" s="165">
        <v>0.02</v>
      </c>
      <c r="K291" s="105" t="s">
        <v>610</v>
      </c>
      <c r="L291" s="166"/>
      <c r="M291" s="166">
        <v>512</v>
      </c>
      <c r="N291" s="105" t="s">
        <v>611</v>
      </c>
      <c r="O291" s="105" t="s">
        <v>84</v>
      </c>
      <c r="P291" s="105" t="s">
        <v>612</v>
      </c>
      <c r="Q291" s="167">
        <v>11</v>
      </c>
      <c r="R291" s="105" t="s">
        <v>613</v>
      </c>
      <c r="S291" s="105" t="s">
        <v>625</v>
      </c>
      <c r="T291" s="6" t="s">
        <v>24</v>
      </c>
      <c r="U291" s="167">
        <v>444</v>
      </c>
      <c r="V291" s="167">
        <v>20</v>
      </c>
      <c r="W291" s="168"/>
      <c r="X291" s="167"/>
      <c r="Y291" s="105" t="s">
        <v>179</v>
      </c>
      <c r="Z291" s="169">
        <v>2</v>
      </c>
      <c r="AA291" s="170"/>
    </row>
    <row r="292" spans="1:27" s="1" customFormat="1" ht="28.5" x14ac:dyDescent="0.2">
      <c r="A292" s="246" t="s">
        <v>133</v>
      </c>
      <c r="B292" s="163" t="s">
        <v>28</v>
      </c>
      <c r="C292" s="163" t="s">
        <v>108</v>
      </c>
      <c r="D292" s="105" t="s">
        <v>199</v>
      </c>
      <c r="E292" s="163" t="s">
        <v>1474</v>
      </c>
      <c r="F292" s="20">
        <v>100251695</v>
      </c>
      <c r="G292" s="163" t="s">
        <v>626</v>
      </c>
      <c r="H292" s="243">
        <v>3037.02</v>
      </c>
      <c r="I292" s="164">
        <v>3099</v>
      </c>
      <c r="J292" s="165">
        <v>0.02</v>
      </c>
      <c r="K292" s="105" t="s">
        <v>618</v>
      </c>
      <c r="L292" s="166"/>
      <c r="M292" s="166">
        <v>1000</v>
      </c>
      <c r="N292" s="105" t="s">
        <v>611</v>
      </c>
      <c r="O292" s="105" t="s">
        <v>84</v>
      </c>
      <c r="P292" s="105" t="s">
        <v>612</v>
      </c>
      <c r="Q292" s="167">
        <v>11</v>
      </c>
      <c r="R292" s="105" t="s">
        <v>613</v>
      </c>
      <c r="S292" s="105" t="s">
        <v>627</v>
      </c>
      <c r="T292" s="6" t="s">
        <v>24</v>
      </c>
      <c r="U292" s="167">
        <v>444</v>
      </c>
      <c r="V292" s="167">
        <v>20</v>
      </c>
      <c r="W292" s="168"/>
      <c r="X292" s="167"/>
      <c r="Y292" s="105" t="s">
        <v>179</v>
      </c>
      <c r="Z292" s="169">
        <v>2</v>
      </c>
      <c r="AA292" s="170"/>
    </row>
    <row r="293" spans="1:27" s="1" customFormat="1" ht="28.5" x14ac:dyDescent="0.2">
      <c r="A293" s="246" t="s">
        <v>133</v>
      </c>
      <c r="B293" s="163" t="s">
        <v>28</v>
      </c>
      <c r="C293" s="163" t="s">
        <v>108</v>
      </c>
      <c r="D293" s="105" t="s">
        <v>199</v>
      </c>
      <c r="E293" s="163" t="s">
        <v>1474</v>
      </c>
      <c r="F293" s="163">
        <v>100251702</v>
      </c>
      <c r="G293" s="163" t="s">
        <v>628</v>
      </c>
      <c r="H293" s="243">
        <v>3723.02</v>
      </c>
      <c r="I293" s="164">
        <v>3799</v>
      </c>
      <c r="J293" s="165">
        <v>0.02</v>
      </c>
      <c r="K293" s="105" t="s">
        <v>618</v>
      </c>
      <c r="L293" s="166"/>
      <c r="M293" s="166">
        <v>2000</v>
      </c>
      <c r="N293" s="105" t="s">
        <v>611</v>
      </c>
      <c r="O293" s="105" t="s">
        <v>84</v>
      </c>
      <c r="P293" s="105" t="s">
        <v>612</v>
      </c>
      <c r="Q293" s="167">
        <v>11</v>
      </c>
      <c r="R293" s="105" t="s">
        <v>613</v>
      </c>
      <c r="S293" s="105" t="s">
        <v>629</v>
      </c>
      <c r="T293" s="6" t="s">
        <v>24</v>
      </c>
      <c r="U293" s="167">
        <v>444</v>
      </c>
      <c r="V293" s="167">
        <v>20</v>
      </c>
      <c r="W293" s="168"/>
      <c r="X293" s="167"/>
      <c r="Y293" s="105" t="s">
        <v>179</v>
      </c>
      <c r="Z293" s="169">
        <v>2</v>
      </c>
      <c r="AA293" s="170"/>
    </row>
    <row r="294" spans="1:27" s="1" customFormat="1" ht="28.5" x14ac:dyDescent="0.2">
      <c r="A294" s="246" t="s">
        <v>133</v>
      </c>
      <c r="B294" s="163" t="s">
        <v>28</v>
      </c>
      <c r="C294" s="163" t="s">
        <v>108</v>
      </c>
      <c r="D294" s="163" t="s">
        <v>1475</v>
      </c>
      <c r="E294" s="163"/>
      <c r="F294" s="163" t="s">
        <v>1043</v>
      </c>
      <c r="G294" s="163" t="s">
        <v>1044</v>
      </c>
      <c r="H294" s="243">
        <v>2106.02</v>
      </c>
      <c r="I294" s="164" t="s">
        <v>1045</v>
      </c>
      <c r="J294" s="165">
        <v>0.02</v>
      </c>
      <c r="K294" s="105" t="s">
        <v>396</v>
      </c>
      <c r="L294" s="166"/>
      <c r="M294" s="166">
        <v>1000</v>
      </c>
      <c r="N294" s="105" t="s">
        <v>630</v>
      </c>
      <c r="O294" s="105" t="s">
        <v>84</v>
      </c>
      <c r="P294" s="105" t="s">
        <v>1046</v>
      </c>
      <c r="Q294" s="167">
        <v>11</v>
      </c>
      <c r="R294" s="105" t="s">
        <v>631</v>
      </c>
      <c r="S294" s="105" t="s">
        <v>633</v>
      </c>
      <c r="T294" s="6" t="s">
        <v>24</v>
      </c>
      <c r="U294" s="167">
        <v>460</v>
      </c>
      <c r="V294" s="167">
        <v>20</v>
      </c>
      <c r="W294" s="168"/>
      <c r="X294" s="167"/>
      <c r="Y294" s="105" t="s">
        <v>179</v>
      </c>
      <c r="Z294" s="169">
        <v>3</v>
      </c>
      <c r="AA294" s="170"/>
    </row>
    <row r="295" spans="1:27" s="1" customFormat="1" ht="28.5" x14ac:dyDescent="0.2">
      <c r="A295" s="246" t="s">
        <v>133</v>
      </c>
      <c r="B295" s="163" t="s">
        <v>28</v>
      </c>
      <c r="C295" s="163" t="s">
        <v>108</v>
      </c>
      <c r="D295" s="163" t="s">
        <v>1475</v>
      </c>
      <c r="E295" s="163"/>
      <c r="F295" s="163" t="s">
        <v>1047</v>
      </c>
      <c r="G295" s="163" t="s">
        <v>1048</v>
      </c>
      <c r="H295" s="243">
        <v>1224.02</v>
      </c>
      <c r="I295" s="164" t="s">
        <v>1049</v>
      </c>
      <c r="J295" s="165">
        <v>0.02</v>
      </c>
      <c r="K295" s="105" t="s">
        <v>396</v>
      </c>
      <c r="L295" s="166"/>
      <c r="M295" s="166">
        <v>128</v>
      </c>
      <c r="N295" s="105" t="s">
        <v>630</v>
      </c>
      <c r="O295" s="105" t="s">
        <v>84</v>
      </c>
      <c r="P295" s="105" t="s">
        <v>1046</v>
      </c>
      <c r="Q295" s="167">
        <v>11</v>
      </c>
      <c r="R295" s="105" t="s">
        <v>631</v>
      </c>
      <c r="S295" s="105" t="s">
        <v>1038</v>
      </c>
      <c r="T295" s="6" t="s">
        <v>24</v>
      </c>
      <c r="U295" s="167">
        <v>460</v>
      </c>
      <c r="V295" s="167">
        <v>20</v>
      </c>
      <c r="W295" s="168"/>
      <c r="X295" s="167"/>
      <c r="Y295" s="105" t="s">
        <v>179</v>
      </c>
      <c r="Z295" s="169">
        <v>4</v>
      </c>
      <c r="AA295" s="170"/>
    </row>
    <row r="296" spans="1:27" s="1" customFormat="1" ht="28.5" x14ac:dyDescent="0.2">
      <c r="A296" s="246" t="s">
        <v>133</v>
      </c>
      <c r="B296" s="163" t="s">
        <v>28</v>
      </c>
      <c r="C296" s="163" t="s">
        <v>108</v>
      </c>
      <c r="D296" s="163" t="s">
        <v>1475</v>
      </c>
      <c r="E296" s="163"/>
      <c r="F296" s="163" t="s">
        <v>1050</v>
      </c>
      <c r="G296" s="163" t="s">
        <v>1051</v>
      </c>
      <c r="H296" s="243">
        <v>1420.02</v>
      </c>
      <c r="I296" s="164" t="s">
        <v>1052</v>
      </c>
      <c r="J296" s="165">
        <v>0.02</v>
      </c>
      <c r="K296" s="105" t="s">
        <v>396</v>
      </c>
      <c r="L296" s="166"/>
      <c r="M296" s="166">
        <v>256</v>
      </c>
      <c r="N296" s="105" t="s">
        <v>630</v>
      </c>
      <c r="O296" s="105" t="s">
        <v>84</v>
      </c>
      <c r="P296" s="105" t="s">
        <v>1046</v>
      </c>
      <c r="Q296" s="167">
        <v>11</v>
      </c>
      <c r="R296" s="105" t="s">
        <v>631</v>
      </c>
      <c r="S296" s="105" t="s">
        <v>1042</v>
      </c>
      <c r="T296" s="6" t="s">
        <v>24</v>
      </c>
      <c r="U296" s="167">
        <v>460</v>
      </c>
      <c r="V296" s="167">
        <v>20</v>
      </c>
      <c r="W296" s="168"/>
      <c r="X296" s="167"/>
      <c r="Y296" s="105" t="s">
        <v>179</v>
      </c>
      <c r="Z296" s="169">
        <v>5</v>
      </c>
      <c r="AA296" s="170"/>
    </row>
    <row r="297" spans="1:27" s="1" customFormat="1" ht="28.5" x14ac:dyDescent="0.2">
      <c r="A297" s="246" t="s">
        <v>133</v>
      </c>
      <c r="B297" s="163" t="s">
        <v>28</v>
      </c>
      <c r="C297" s="163" t="s">
        <v>108</v>
      </c>
      <c r="D297" s="163" t="s">
        <v>1475</v>
      </c>
      <c r="E297" s="163"/>
      <c r="F297" s="163" t="s">
        <v>1053</v>
      </c>
      <c r="G297" s="163" t="s">
        <v>1054</v>
      </c>
      <c r="H297" s="243">
        <v>1763.02</v>
      </c>
      <c r="I297" s="164" t="s">
        <v>1055</v>
      </c>
      <c r="J297" s="165">
        <v>0.02</v>
      </c>
      <c r="K297" s="105" t="s">
        <v>396</v>
      </c>
      <c r="L297" s="166"/>
      <c r="M297" s="166">
        <v>512</v>
      </c>
      <c r="N297" s="105" t="s">
        <v>630</v>
      </c>
      <c r="O297" s="105" t="s">
        <v>84</v>
      </c>
      <c r="P297" s="105" t="s">
        <v>1046</v>
      </c>
      <c r="Q297" s="167">
        <v>11</v>
      </c>
      <c r="R297" s="105" t="s">
        <v>631</v>
      </c>
      <c r="S297" s="105" t="s">
        <v>1056</v>
      </c>
      <c r="T297" s="6" t="s">
        <v>24</v>
      </c>
      <c r="U297" s="167">
        <v>460</v>
      </c>
      <c r="V297" s="167">
        <v>20</v>
      </c>
      <c r="W297" s="168"/>
      <c r="X297" s="167"/>
      <c r="Y297" s="105" t="s">
        <v>179</v>
      </c>
      <c r="Z297" s="169">
        <v>6</v>
      </c>
      <c r="AA297" s="170"/>
    </row>
    <row r="298" spans="1:27" s="1" customFormat="1" ht="28.5" x14ac:dyDescent="0.2">
      <c r="A298" s="246" t="s">
        <v>133</v>
      </c>
      <c r="B298" s="163" t="s">
        <v>28</v>
      </c>
      <c r="C298" s="163" t="s">
        <v>108</v>
      </c>
      <c r="D298" s="163" t="s">
        <v>1476</v>
      </c>
      <c r="E298" s="163"/>
      <c r="F298" s="163" t="s">
        <v>1057</v>
      </c>
      <c r="G298" s="163" t="s">
        <v>1058</v>
      </c>
      <c r="H298" s="243">
        <v>2449.02</v>
      </c>
      <c r="I298" s="164" t="s">
        <v>1059</v>
      </c>
      <c r="J298" s="165">
        <v>0.02</v>
      </c>
      <c r="K298" s="105" t="s">
        <v>396</v>
      </c>
      <c r="L298" s="166"/>
      <c r="M298" s="166">
        <v>1000</v>
      </c>
      <c r="N298" s="105" t="s">
        <v>630</v>
      </c>
      <c r="O298" s="105" t="s">
        <v>84</v>
      </c>
      <c r="P298" s="105" t="s">
        <v>1046</v>
      </c>
      <c r="Q298" s="167">
        <v>13</v>
      </c>
      <c r="R298" s="105" t="s">
        <v>631</v>
      </c>
      <c r="S298" s="105" t="s">
        <v>632</v>
      </c>
      <c r="T298" s="6" t="s">
        <v>24</v>
      </c>
      <c r="U298" s="167">
        <v>616</v>
      </c>
      <c r="V298" s="167">
        <v>20</v>
      </c>
      <c r="W298" s="168"/>
      <c r="X298" s="167"/>
      <c r="Y298" s="105" t="s">
        <v>179</v>
      </c>
      <c r="Z298" s="169">
        <v>7</v>
      </c>
      <c r="AA298" s="170"/>
    </row>
    <row r="299" spans="1:27" s="1" customFormat="1" ht="28.5" x14ac:dyDescent="0.2">
      <c r="A299" s="246" t="s">
        <v>133</v>
      </c>
      <c r="B299" s="163" t="s">
        <v>28</v>
      </c>
      <c r="C299" s="163" t="s">
        <v>108</v>
      </c>
      <c r="D299" s="163" t="s">
        <v>1476</v>
      </c>
      <c r="E299" s="163"/>
      <c r="F299" s="163" t="s">
        <v>1060</v>
      </c>
      <c r="G299" s="163" t="s">
        <v>1061</v>
      </c>
      <c r="H299" s="243">
        <v>1567.02</v>
      </c>
      <c r="I299" s="164" t="s">
        <v>1062</v>
      </c>
      <c r="J299" s="165">
        <v>0.02</v>
      </c>
      <c r="K299" s="105" t="s">
        <v>396</v>
      </c>
      <c r="L299" s="166"/>
      <c r="M299" s="166">
        <v>128</v>
      </c>
      <c r="N299" s="105" t="s">
        <v>630</v>
      </c>
      <c r="O299" s="105" t="s">
        <v>84</v>
      </c>
      <c r="P299" s="105" t="s">
        <v>1046</v>
      </c>
      <c r="Q299" s="167">
        <v>13</v>
      </c>
      <c r="R299" s="105" t="s">
        <v>631</v>
      </c>
      <c r="S299" s="105" t="s">
        <v>1063</v>
      </c>
      <c r="T299" s="6" t="s">
        <v>24</v>
      </c>
      <c r="U299" s="167">
        <v>616</v>
      </c>
      <c r="V299" s="167">
        <v>20</v>
      </c>
      <c r="W299" s="168"/>
      <c r="X299" s="167"/>
      <c r="Y299" s="105" t="s">
        <v>179</v>
      </c>
      <c r="Z299" s="169">
        <v>8</v>
      </c>
      <c r="AA299" s="170"/>
    </row>
    <row r="300" spans="1:27" s="1" customFormat="1" ht="28.5" x14ac:dyDescent="0.2">
      <c r="A300" s="246" t="s">
        <v>133</v>
      </c>
      <c r="B300" s="163" t="s">
        <v>28</v>
      </c>
      <c r="C300" s="163" t="s">
        <v>108</v>
      </c>
      <c r="D300" s="163" t="s">
        <v>1476</v>
      </c>
      <c r="E300" s="163"/>
      <c r="F300" s="163" t="s">
        <v>1064</v>
      </c>
      <c r="G300" s="163" t="s">
        <v>1065</v>
      </c>
      <c r="H300" s="243">
        <v>1763.02</v>
      </c>
      <c r="I300" s="164" t="s">
        <v>1055</v>
      </c>
      <c r="J300" s="165">
        <v>0.02</v>
      </c>
      <c r="K300" s="105" t="s">
        <v>396</v>
      </c>
      <c r="L300" s="166"/>
      <c r="M300" s="166">
        <v>256</v>
      </c>
      <c r="N300" s="105" t="s">
        <v>630</v>
      </c>
      <c r="O300" s="105" t="s">
        <v>84</v>
      </c>
      <c r="P300" s="105" t="s">
        <v>1046</v>
      </c>
      <c r="Q300" s="167">
        <v>13</v>
      </c>
      <c r="R300" s="105" t="s">
        <v>631</v>
      </c>
      <c r="S300" s="105" t="s">
        <v>1066</v>
      </c>
      <c r="T300" s="6" t="s">
        <v>24</v>
      </c>
      <c r="U300" s="167">
        <v>616</v>
      </c>
      <c r="V300" s="167">
        <v>20</v>
      </c>
      <c r="W300" s="168"/>
      <c r="X300" s="167"/>
      <c r="Y300" s="105" t="s">
        <v>179</v>
      </c>
      <c r="Z300" s="169">
        <v>9</v>
      </c>
      <c r="AA300" s="170"/>
    </row>
    <row r="301" spans="1:27" s="1" customFormat="1" ht="28.5" x14ac:dyDescent="0.2">
      <c r="A301" s="246" t="s">
        <v>133</v>
      </c>
      <c r="B301" s="163" t="s">
        <v>28</v>
      </c>
      <c r="C301" s="163" t="s">
        <v>108</v>
      </c>
      <c r="D301" s="163" t="s">
        <v>1476</v>
      </c>
      <c r="E301" s="163"/>
      <c r="F301" s="163" t="s">
        <v>1067</v>
      </c>
      <c r="G301" s="163" t="s">
        <v>1068</v>
      </c>
      <c r="H301" s="243">
        <v>2106.02</v>
      </c>
      <c r="I301" s="164" t="s">
        <v>1045</v>
      </c>
      <c r="J301" s="165">
        <v>0.02</v>
      </c>
      <c r="K301" s="105" t="s">
        <v>396</v>
      </c>
      <c r="L301" s="166"/>
      <c r="M301" s="166">
        <v>512</v>
      </c>
      <c r="N301" s="105" t="s">
        <v>630</v>
      </c>
      <c r="O301" s="105" t="s">
        <v>84</v>
      </c>
      <c r="P301" s="105" t="s">
        <v>1046</v>
      </c>
      <c r="Q301" s="167">
        <v>13</v>
      </c>
      <c r="R301" s="105"/>
      <c r="S301" s="105" t="s">
        <v>1069</v>
      </c>
      <c r="T301" s="6" t="s">
        <v>24</v>
      </c>
      <c r="U301" s="167">
        <v>616</v>
      </c>
      <c r="V301" s="167">
        <v>20</v>
      </c>
      <c r="W301" s="168"/>
      <c r="X301" s="167"/>
      <c r="Y301" s="105" t="s">
        <v>179</v>
      </c>
      <c r="Z301" s="169">
        <v>10</v>
      </c>
      <c r="AA301" s="170"/>
    </row>
    <row r="302" spans="1:27" s="1" customFormat="1" ht="28.5" x14ac:dyDescent="0.2">
      <c r="A302" s="246" t="s">
        <v>133</v>
      </c>
      <c r="B302" s="163" t="s">
        <v>28</v>
      </c>
      <c r="C302" s="163" t="s">
        <v>109</v>
      </c>
      <c r="D302" s="163" t="s">
        <v>1477</v>
      </c>
      <c r="E302" s="163" t="s">
        <v>1478</v>
      </c>
      <c r="F302" s="163">
        <v>100252402</v>
      </c>
      <c r="G302" s="163" t="s">
        <v>533</v>
      </c>
      <c r="H302" s="243">
        <v>1487.04</v>
      </c>
      <c r="I302" s="164">
        <v>1549</v>
      </c>
      <c r="J302" s="165">
        <v>4.0000000000000036E-2</v>
      </c>
      <c r="K302" s="105" t="s">
        <v>390</v>
      </c>
      <c r="L302" s="166">
        <v>8</v>
      </c>
      <c r="M302" s="166">
        <v>128</v>
      </c>
      <c r="N302" s="105" t="s">
        <v>521</v>
      </c>
      <c r="O302" s="105" t="s">
        <v>389</v>
      </c>
      <c r="P302" s="105" t="s">
        <v>398</v>
      </c>
      <c r="Q302" s="167">
        <v>11</v>
      </c>
      <c r="R302" s="105" t="s">
        <v>391</v>
      </c>
      <c r="S302" s="105" t="s">
        <v>534</v>
      </c>
      <c r="T302" s="6" t="s">
        <v>24</v>
      </c>
      <c r="U302" s="167">
        <v>498</v>
      </c>
      <c r="V302" s="167" t="s">
        <v>380</v>
      </c>
      <c r="W302" s="168"/>
      <c r="X302" s="167"/>
      <c r="Y302" s="105" t="s">
        <v>179</v>
      </c>
      <c r="Z302" s="169">
        <v>2</v>
      </c>
      <c r="AA302" s="170"/>
    </row>
    <row r="303" spans="1:27" ht="28.5" x14ac:dyDescent="0.2">
      <c r="A303" s="246" t="s">
        <v>133</v>
      </c>
      <c r="B303" s="163" t="s">
        <v>28</v>
      </c>
      <c r="C303" s="163" t="s">
        <v>109</v>
      </c>
      <c r="D303" s="163" t="s">
        <v>1477</v>
      </c>
      <c r="E303" s="163" t="s">
        <v>1478</v>
      </c>
      <c r="F303" s="163">
        <v>100252324</v>
      </c>
      <c r="G303" s="163" t="s">
        <v>535</v>
      </c>
      <c r="H303" s="243">
        <v>1679.04</v>
      </c>
      <c r="I303" s="164">
        <v>1749</v>
      </c>
      <c r="J303" s="165">
        <v>4.0000000000000036E-2</v>
      </c>
      <c r="K303" s="105" t="s">
        <v>390</v>
      </c>
      <c r="L303" s="166">
        <v>8</v>
      </c>
      <c r="M303" s="166">
        <v>256</v>
      </c>
      <c r="N303" s="105" t="s">
        <v>521</v>
      </c>
      <c r="O303" s="105" t="s">
        <v>389</v>
      </c>
      <c r="P303" s="105" t="s">
        <v>398</v>
      </c>
      <c r="Q303" s="167">
        <v>11</v>
      </c>
      <c r="R303" s="105" t="s">
        <v>391</v>
      </c>
      <c r="S303" s="105" t="s">
        <v>534</v>
      </c>
      <c r="T303" s="6" t="s">
        <v>24</v>
      </c>
      <c r="U303" s="167">
        <v>498</v>
      </c>
      <c r="V303" s="167" t="s">
        <v>380</v>
      </c>
      <c r="W303" s="168"/>
      <c r="X303" s="167"/>
      <c r="Y303" s="105" t="s">
        <v>179</v>
      </c>
      <c r="Z303" s="169">
        <v>2</v>
      </c>
      <c r="AA303" s="170"/>
    </row>
    <row r="304" spans="1:27" ht="15" x14ac:dyDescent="0.2">
      <c r="A304" s="246" t="s">
        <v>133</v>
      </c>
      <c r="B304" s="163" t="s">
        <v>28</v>
      </c>
      <c r="C304" s="163" t="s">
        <v>109</v>
      </c>
      <c r="D304" s="163" t="s">
        <v>1479</v>
      </c>
      <c r="E304" s="163"/>
      <c r="F304" s="163">
        <v>100252708</v>
      </c>
      <c r="G304" s="163" t="s">
        <v>634</v>
      </c>
      <c r="H304" s="243">
        <v>507.84</v>
      </c>
      <c r="I304" s="164">
        <v>529</v>
      </c>
      <c r="J304" s="165">
        <v>4.0000000000000036E-2</v>
      </c>
      <c r="K304" s="105" t="s">
        <v>396</v>
      </c>
      <c r="L304" s="166">
        <v>8</v>
      </c>
      <c r="M304" s="166">
        <v>64</v>
      </c>
      <c r="N304" s="105" t="s">
        <v>543</v>
      </c>
      <c r="O304" s="105" t="s">
        <v>389</v>
      </c>
      <c r="P304" s="105" t="s">
        <v>398</v>
      </c>
      <c r="Q304" s="167">
        <v>11</v>
      </c>
      <c r="R304" s="105" t="s">
        <v>401</v>
      </c>
      <c r="S304" s="105" t="s">
        <v>546</v>
      </c>
      <c r="T304" s="6" t="s">
        <v>24</v>
      </c>
      <c r="U304" s="167">
        <v>480</v>
      </c>
      <c r="V304" s="167" t="s">
        <v>407</v>
      </c>
      <c r="W304" s="168"/>
      <c r="X304" s="167"/>
      <c r="Y304" s="105" t="s">
        <v>179</v>
      </c>
      <c r="Z304" s="169">
        <v>2</v>
      </c>
      <c r="AA304" s="170"/>
    </row>
    <row r="305" spans="1:27" ht="28.5" x14ac:dyDescent="0.2">
      <c r="A305" s="246" t="s">
        <v>133</v>
      </c>
      <c r="B305" s="163" t="s">
        <v>28</v>
      </c>
      <c r="C305" s="163" t="s">
        <v>109</v>
      </c>
      <c r="D305" s="163" t="s">
        <v>1480</v>
      </c>
      <c r="E305" s="163"/>
      <c r="F305" s="163">
        <v>100255487</v>
      </c>
      <c r="G305" s="163" t="s">
        <v>1070</v>
      </c>
      <c r="H305" s="243">
        <v>1007.04</v>
      </c>
      <c r="I305" s="164">
        <v>1049</v>
      </c>
      <c r="J305" s="165">
        <v>4.0000000000000036E-2</v>
      </c>
      <c r="K305" s="105" t="s">
        <v>388</v>
      </c>
      <c r="L305" s="166">
        <v>8</v>
      </c>
      <c r="M305" s="166">
        <v>128</v>
      </c>
      <c r="N305" s="105"/>
      <c r="O305" s="105" t="s">
        <v>389</v>
      </c>
      <c r="P305" s="105" t="s">
        <v>947</v>
      </c>
      <c r="Q305" s="167">
        <v>10.9</v>
      </c>
      <c r="R305" s="105" t="s">
        <v>401</v>
      </c>
      <c r="S305" s="105" t="s">
        <v>635</v>
      </c>
      <c r="T305" s="6" t="s">
        <v>24</v>
      </c>
      <c r="U305" s="167">
        <v>500</v>
      </c>
      <c r="V305" s="167" t="s">
        <v>407</v>
      </c>
      <c r="W305" s="168"/>
      <c r="X305" s="167"/>
      <c r="Y305" s="105" t="s">
        <v>179</v>
      </c>
      <c r="Z305" s="169">
        <v>2</v>
      </c>
      <c r="AA305" s="170"/>
    </row>
    <row r="306" spans="1:27" ht="28.5" x14ac:dyDescent="0.2">
      <c r="A306" s="246" t="s">
        <v>133</v>
      </c>
      <c r="B306" s="163" t="s">
        <v>28</v>
      </c>
      <c r="C306" s="163" t="s">
        <v>109</v>
      </c>
      <c r="D306" s="163" t="s">
        <v>1481</v>
      </c>
      <c r="E306" s="163"/>
      <c r="F306" s="163">
        <v>100255495</v>
      </c>
      <c r="G306" s="163" t="s">
        <v>1071</v>
      </c>
      <c r="H306" s="243">
        <v>1247.04</v>
      </c>
      <c r="I306" s="164">
        <v>1299</v>
      </c>
      <c r="J306" s="165">
        <v>4.0000000000000036E-2</v>
      </c>
      <c r="K306" s="105" t="s">
        <v>388</v>
      </c>
      <c r="L306" s="166">
        <v>8</v>
      </c>
      <c r="M306" s="166">
        <v>128</v>
      </c>
      <c r="N306" s="105"/>
      <c r="O306" s="105" t="s">
        <v>389</v>
      </c>
      <c r="P306" s="105" t="s">
        <v>947</v>
      </c>
      <c r="Q306" s="167">
        <v>13.1</v>
      </c>
      <c r="R306" s="105" t="s">
        <v>401</v>
      </c>
      <c r="S306" s="105" t="s">
        <v>1072</v>
      </c>
      <c r="T306" s="6" t="s">
        <v>24</v>
      </c>
      <c r="U306" s="167">
        <v>668</v>
      </c>
      <c r="V306" s="167" t="s">
        <v>407</v>
      </c>
      <c r="W306" s="168"/>
      <c r="X306" s="167"/>
      <c r="Y306" s="105" t="s">
        <v>179</v>
      </c>
      <c r="Z306" s="169">
        <v>2</v>
      </c>
      <c r="AA306" s="170"/>
    </row>
    <row r="307" spans="1:27" ht="28.5" x14ac:dyDescent="0.2">
      <c r="A307" s="246" t="s">
        <v>133</v>
      </c>
      <c r="B307" s="163" t="s">
        <v>28</v>
      </c>
      <c r="C307" s="163" t="s">
        <v>109</v>
      </c>
      <c r="D307" s="163" t="s">
        <v>1482</v>
      </c>
      <c r="E307" s="163"/>
      <c r="F307" s="163">
        <v>100253557</v>
      </c>
      <c r="G307" s="163" t="s">
        <v>636</v>
      </c>
      <c r="H307" s="243">
        <v>899</v>
      </c>
      <c r="I307" s="164">
        <v>1049</v>
      </c>
      <c r="J307" s="165">
        <v>0.04</v>
      </c>
      <c r="K307" s="105" t="s">
        <v>388</v>
      </c>
      <c r="L307" s="166">
        <v>6</v>
      </c>
      <c r="M307" s="166">
        <v>128</v>
      </c>
      <c r="N307" s="105"/>
      <c r="O307" s="105" t="s">
        <v>389</v>
      </c>
      <c r="P307" s="105" t="s">
        <v>545</v>
      </c>
      <c r="Q307" s="167">
        <v>8</v>
      </c>
      <c r="R307" s="105" t="s">
        <v>401</v>
      </c>
      <c r="S307" s="105" t="s">
        <v>637</v>
      </c>
      <c r="T307" s="6" t="s">
        <v>38</v>
      </c>
      <c r="U307" s="167">
        <v>433</v>
      </c>
      <c r="V307" s="167" t="s">
        <v>380</v>
      </c>
      <c r="W307" s="168"/>
      <c r="X307" s="167"/>
      <c r="Y307" s="105" t="s">
        <v>179</v>
      </c>
      <c r="Z307" s="169">
        <v>2</v>
      </c>
      <c r="AA307" s="170"/>
    </row>
    <row r="308" spans="1:27" ht="28.5" x14ac:dyDescent="0.2">
      <c r="A308" s="246" t="s">
        <v>133</v>
      </c>
      <c r="B308" s="163" t="s">
        <v>28</v>
      </c>
      <c r="C308" s="163" t="s">
        <v>109</v>
      </c>
      <c r="D308" s="163" t="s">
        <v>1483</v>
      </c>
      <c r="E308" s="163"/>
      <c r="F308" s="163" t="s">
        <v>1484</v>
      </c>
      <c r="G308" s="163" t="s">
        <v>1485</v>
      </c>
      <c r="H308" s="243">
        <v>1151.04</v>
      </c>
      <c r="I308" s="164">
        <v>1199</v>
      </c>
      <c r="J308" s="165">
        <v>4.0000000000000036E-2</v>
      </c>
      <c r="K308" s="105" t="s">
        <v>388</v>
      </c>
      <c r="L308" s="166">
        <v>4</v>
      </c>
      <c r="M308" s="166">
        <v>64</v>
      </c>
      <c r="N308" s="105" t="s">
        <v>1200</v>
      </c>
      <c r="O308" s="105" t="s">
        <v>389</v>
      </c>
      <c r="P308" s="105" t="s">
        <v>1201</v>
      </c>
      <c r="Q308" s="167">
        <v>10.1</v>
      </c>
      <c r="R308" s="105" t="s">
        <v>395</v>
      </c>
      <c r="S308" s="105" t="s">
        <v>400</v>
      </c>
      <c r="T308" s="6" t="s">
        <v>38</v>
      </c>
      <c r="U308" s="167">
        <v>674</v>
      </c>
      <c r="V308" s="167" t="s">
        <v>380</v>
      </c>
      <c r="W308" s="168"/>
      <c r="X308" s="167"/>
      <c r="Y308" s="105" t="s">
        <v>179</v>
      </c>
      <c r="Z308" s="169">
        <v>2</v>
      </c>
      <c r="AA308" s="170"/>
    </row>
    <row r="309" spans="1:27" ht="28.5" x14ac:dyDescent="0.2">
      <c r="A309" s="246" t="s">
        <v>133</v>
      </c>
      <c r="B309" s="163" t="s">
        <v>28</v>
      </c>
      <c r="C309" s="163" t="s">
        <v>109</v>
      </c>
      <c r="D309" s="163" t="s">
        <v>1486</v>
      </c>
      <c r="E309" s="163"/>
      <c r="F309" s="163">
        <v>100255655</v>
      </c>
      <c r="G309" s="163" t="s">
        <v>1177</v>
      </c>
      <c r="H309" s="243">
        <v>1199.04</v>
      </c>
      <c r="I309" s="164">
        <v>1249</v>
      </c>
      <c r="J309" s="165">
        <v>0.04</v>
      </c>
      <c r="K309" s="105" t="s">
        <v>388</v>
      </c>
      <c r="L309" s="166">
        <v>6</v>
      </c>
      <c r="M309" s="166">
        <v>128</v>
      </c>
      <c r="N309" s="105" t="s">
        <v>1172</v>
      </c>
      <c r="O309" s="105" t="s">
        <v>389</v>
      </c>
      <c r="P309" s="105" t="s">
        <v>947</v>
      </c>
      <c r="Q309" s="167">
        <v>10.1</v>
      </c>
      <c r="R309" s="105" t="s">
        <v>401</v>
      </c>
      <c r="S309" s="105" t="s">
        <v>400</v>
      </c>
      <c r="T309" s="6" t="s">
        <v>38</v>
      </c>
      <c r="U309" s="167">
        <v>680</v>
      </c>
      <c r="V309" s="167" t="s">
        <v>380</v>
      </c>
      <c r="W309" s="168"/>
      <c r="X309" s="167"/>
      <c r="Y309" s="105" t="s">
        <v>179</v>
      </c>
      <c r="Z309" s="169">
        <v>3</v>
      </c>
      <c r="AA309" s="170"/>
    </row>
    <row r="310" spans="1:27" ht="28.5" x14ac:dyDescent="0.2">
      <c r="A310" s="246" t="s">
        <v>133</v>
      </c>
      <c r="B310" s="163" t="s">
        <v>28</v>
      </c>
      <c r="C310" s="163" t="s">
        <v>109</v>
      </c>
      <c r="D310" s="163" t="s">
        <v>1486</v>
      </c>
      <c r="E310" s="163"/>
      <c r="F310" s="163">
        <v>100255658</v>
      </c>
      <c r="G310" s="163" t="s">
        <v>1178</v>
      </c>
      <c r="H310" s="243">
        <v>1391.04</v>
      </c>
      <c r="I310" s="164">
        <v>1449</v>
      </c>
      <c r="J310" s="165">
        <v>0.04</v>
      </c>
      <c r="K310" s="105" t="s">
        <v>388</v>
      </c>
      <c r="L310" s="166">
        <v>8</v>
      </c>
      <c r="M310" s="166">
        <v>256</v>
      </c>
      <c r="N310" s="105" t="s">
        <v>1172</v>
      </c>
      <c r="O310" s="105" t="s">
        <v>389</v>
      </c>
      <c r="P310" s="105" t="s">
        <v>947</v>
      </c>
      <c r="Q310" s="167">
        <v>10.1</v>
      </c>
      <c r="R310" s="105" t="s">
        <v>401</v>
      </c>
      <c r="S310" s="105" t="s">
        <v>400</v>
      </c>
      <c r="T310" s="6" t="s">
        <v>38</v>
      </c>
      <c r="U310" s="167">
        <v>680</v>
      </c>
      <c r="V310" s="167" t="s">
        <v>380</v>
      </c>
      <c r="W310" s="168"/>
      <c r="X310" s="167"/>
      <c r="Y310" s="105" t="s">
        <v>179</v>
      </c>
      <c r="Z310" s="169">
        <v>3</v>
      </c>
      <c r="AA310" s="170"/>
    </row>
    <row r="311" spans="1:27" ht="15" x14ac:dyDescent="0.2">
      <c r="A311" s="246" t="s">
        <v>133</v>
      </c>
      <c r="B311" s="163" t="s">
        <v>185</v>
      </c>
      <c r="C311" s="163" t="s">
        <v>186</v>
      </c>
      <c r="D311" s="163"/>
      <c r="E311" s="163" t="s">
        <v>1487</v>
      </c>
      <c r="F311" s="163">
        <v>100253500</v>
      </c>
      <c r="G311" s="163" t="s">
        <v>638</v>
      </c>
      <c r="H311" s="243">
        <v>303.05</v>
      </c>
      <c r="I311" s="164">
        <v>319</v>
      </c>
      <c r="J311" s="165">
        <v>0.05</v>
      </c>
      <c r="K311" s="105" t="s">
        <v>639</v>
      </c>
      <c r="L311" s="166"/>
      <c r="M311" s="166"/>
      <c r="N311" s="105"/>
      <c r="O311" s="105"/>
      <c r="P311" s="105"/>
      <c r="Q311" s="167">
        <v>2.4</v>
      </c>
      <c r="R311" s="105" t="s">
        <v>404</v>
      </c>
      <c r="S311" s="105" t="s">
        <v>91</v>
      </c>
      <c r="T311" s="6" t="s">
        <v>24</v>
      </c>
      <c r="U311" s="167">
        <v>240</v>
      </c>
      <c r="V311" s="167" t="s">
        <v>380</v>
      </c>
      <c r="W311" s="168"/>
      <c r="X311" s="167"/>
      <c r="Y311" s="105" t="s">
        <v>179</v>
      </c>
      <c r="Z311" s="169">
        <v>2</v>
      </c>
      <c r="AA311" s="170"/>
    </row>
    <row r="312" spans="1:27" ht="28.5" x14ac:dyDescent="0.2">
      <c r="A312" s="246" t="s">
        <v>133</v>
      </c>
      <c r="B312" s="163" t="s">
        <v>185</v>
      </c>
      <c r="C312" s="163" t="s">
        <v>835</v>
      </c>
      <c r="D312" s="163"/>
      <c r="E312" s="163"/>
      <c r="F312" s="163">
        <v>100254328</v>
      </c>
      <c r="G312" s="163" t="s">
        <v>836</v>
      </c>
      <c r="H312" s="243">
        <v>493.04999999999995</v>
      </c>
      <c r="I312" s="164">
        <v>519</v>
      </c>
      <c r="J312" s="165">
        <v>0.04</v>
      </c>
      <c r="K312" s="105" t="s">
        <v>837</v>
      </c>
      <c r="L312" s="166">
        <v>1</v>
      </c>
      <c r="M312" s="166" t="s">
        <v>559</v>
      </c>
      <c r="N312" s="105" t="s">
        <v>559</v>
      </c>
      <c r="O312" s="105" t="s">
        <v>838</v>
      </c>
      <c r="P312" s="105"/>
      <c r="Q312" s="167">
        <v>2.4</v>
      </c>
      <c r="R312" s="105" t="s">
        <v>401</v>
      </c>
      <c r="S312" s="105" t="s">
        <v>413</v>
      </c>
      <c r="T312" s="6" t="s">
        <v>38</v>
      </c>
      <c r="U312" s="167">
        <v>308</v>
      </c>
      <c r="V312" s="167" t="s">
        <v>407</v>
      </c>
      <c r="W312" s="168"/>
      <c r="X312" s="167"/>
      <c r="Y312" s="105" t="s">
        <v>179</v>
      </c>
      <c r="Z312" s="169">
        <v>2</v>
      </c>
      <c r="AA312" s="170"/>
    </row>
    <row r="313" spans="1:27" ht="28.5" x14ac:dyDescent="0.2">
      <c r="A313" s="246" t="s">
        <v>133</v>
      </c>
      <c r="B313" s="163" t="s">
        <v>185</v>
      </c>
      <c r="C313" s="163" t="s">
        <v>187</v>
      </c>
      <c r="D313" s="163"/>
      <c r="E313" s="163" t="s">
        <v>1488</v>
      </c>
      <c r="F313" s="163">
        <v>100254323</v>
      </c>
      <c r="G313" s="163" t="s">
        <v>839</v>
      </c>
      <c r="H313" s="243">
        <v>911.04</v>
      </c>
      <c r="I313" s="164">
        <v>949</v>
      </c>
      <c r="J313" s="165">
        <v>0.04</v>
      </c>
      <c r="K313" s="105" t="s">
        <v>837</v>
      </c>
      <c r="L313" s="166">
        <v>2</v>
      </c>
      <c r="M313" s="166" t="s">
        <v>559</v>
      </c>
      <c r="N313" s="105" t="s">
        <v>559</v>
      </c>
      <c r="O313" s="105" t="s">
        <v>838</v>
      </c>
      <c r="P313" s="105"/>
      <c r="Q313" s="167">
        <v>2.8</v>
      </c>
      <c r="R313" s="105" t="s">
        <v>404</v>
      </c>
      <c r="S313" s="105" t="s">
        <v>413</v>
      </c>
      <c r="T313" s="6" t="s">
        <v>24</v>
      </c>
      <c r="U313" s="167">
        <v>275</v>
      </c>
      <c r="V313" s="167" t="s">
        <v>407</v>
      </c>
      <c r="W313" s="168"/>
      <c r="X313" s="167"/>
      <c r="Y313" s="105" t="s">
        <v>179</v>
      </c>
      <c r="Z313" s="169">
        <v>2</v>
      </c>
      <c r="AA313" s="170"/>
    </row>
    <row r="314" spans="1:27" ht="15" x14ac:dyDescent="0.2">
      <c r="A314" s="246" t="s">
        <v>133</v>
      </c>
      <c r="B314" s="163" t="s">
        <v>185</v>
      </c>
      <c r="C314" s="163" t="s">
        <v>187</v>
      </c>
      <c r="D314" s="163"/>
      <c r="E314" s="163" t="s">
        <v>1489</v>
      </c>
      <c r="F314" s="163">
        <v>100249025</v>
      </c>
      <c r="G314" s="163" t="s">
        <v>188</v>
      </c>
      <c r="H314" s="243">
        <v>599.04</v>
      </c>
      <c r="I314" s="164">
        <v>624</v>
      </c>
      <c r="J314" s="165">
        <v>4.0000000000000036E-2</v>
      </c>
      <c r="K314" s="105" t="s">
        <v>402</v>
      </c>
      <c r="L314" s="166" t="s">
        <v>91</v>
      </c>
      <c r="M314" s="166">
        <v>0</v>
      </c>
      <c r="N314" s="105" t="s">
        <v>91</v>
      </c>
      <c r="O314" s="105" t="s">
        <v>91</v>
      </c>
      <c r="P314" s="105" t="s">
        <v>403</v>
      </c>
      <c r="Q314" s="167">
        <v>2.4</v>
      </c>
      <c r="R314" s="105" t="s">
        <v>404</v>
      </c>
      <c r="S314" s="105" t="s">
        <v>91</v>
      </c>
      <c r="T314" s="6" t="s">
        <v>24</v>
      </c>
      <c r="U314" s="167">
        <v>252</v>
      </c>
      <c r="V314" s="167" t="s">
        <v>380</v>
      </c>
      <c r="W314" s="168"/>
      <c r="X314" s="167"/>
      <c r="Y314" s="105" t="s">
        <v>179</v>
      </c>
      <c r="Z314" s="169">
        <v>2</v>
      </c>
      <c r="AA314" s="170"/>
    </row>
    <row r="315" spans="1:27" ht="15" x14ac:dyDescent="0.2">
      <c r="A315" s="246" t="s">
        <v>133</v>
      </c>
      <c r="B315" s="163" t="s">
        <v>641</v>
      </c>
      <c r="C315" s="163" t="s">
        <v>642</v>
      </c>
      <c r="D315" s="163"/>
      <c r="E315" s="163" t="s">
        <v>559</v>
      </c>
      <c r="F315" s="163">
        <v>100252171</v>
      </c>
      <c r="G315" s="163" t="s">
        <v>643</v>
      </c>
      <c r="H315" s="243">
        <f>I315*0.98</f>
        <v>964.31999999999994</v>
      </c>
      <c r="I315" s="164">
        <v>984</v>
      </c>
      <c r="J315" s="165">
        <v>0.02</v>
      </c>
      <c r="K315" s="105"/>
      <c r="L315" s="166"/>
      <c r="M315" s="166"/>
      <c r="N315" s="105"/>
      <c r="O315" s="105"/>
      <c r="P315" s="105"/>
      <c r="Q315" s="167"/>
      <c r="R315" s="105"/>
      <c r="S315" s="105"/>
      <c r="T315" s="6" t="s">
        <v>38</v>
      </c>
      <c r="U315" s="167"/>
      <c r="V315" s="167"/>
      <c r="W315" s="168"/>
      <c r="X315" s="167"/>
      <c r="Y315" s="105" t="s">
        <v>382</v>
      </c>
      <c r="Z315" s="169">
        <v>1</v>
      </c>
      <c r="AA315" s="170"/>
    </row>
    <row r="316" spans="1:27" ht="15" x14ac:dyDescent="0.2">
      <c r="A316" s="246" t="s">
        <v>133</v>
      </c>
      <c r="B316" s="163" t="s">
        <v>641</v>
      </c>
      <c r="C316" s="163" t="s">
        <v>642</v>
      </c>
      <c r="D316" s="163"/>
      <c r="E316" s="163" t="s">
        <v>559</v>
      </c>
      <c r="F316" s="163">
        <v>100252169</v>
      </c>
      <c r="G316" s="163" t="s">
        <v>644</v>
      </c>
      <c r="H316" s="243">
        <f>I316*0.98</f>
        <v>1034.8799999999999</v>
      </c>
      <c r="I316" s="164">
        <v>1056</v>
      </c>
      <c r="J316" s="165">
        <v>0.02</v>
      </c>
      <c r="K316" s="105"/>
      <c r="L316" s="166"/>
      <c r="M316" s="166"/>
      <c r="N316" s="105"/>
      <c r="O316" s="105"/>
      <c r="P316" s="105"/>
      <c r="Q316" s="167"/>
      <c r="R316" s="105"/>
      <c r="S316" s="105"/>
      <c r="T316" s="6" t="s">
        <v>38</v>
      </c>
      <c r="U316" s="167"/>
      <c r="V316" s="167"/>
      <c r="W316" s="168"/>
      <c r="X316" s="167"/>
      <c r="Y316" s="105" t="s">
        <v>382</v>
      </c>
      <c r="Z316" s="169">
        <v>1</v>
      </c>
      <c r="AA316" s="170"/>
    </row>
    <row r="317" spans="1:27" ht="15" x14ac:dyDescent="0.2">
      <c r="A317" s="246" t="s">
        <v>133</v>
      </c>
      <c r="B317" s="163" t="s">
        <v>641</v>
      </c>
      <c r="C317" s="163" t="s">
        <v>642</v>
      </c>
      <c r="D317" s="163"/>
      <c r="E317" s="163" t="s">
        <v>559</v>
      </c>
      <c r="F317" s="163">
        <v>100252168</v>
      </c>
      <c r="G317" s="163" t="s">
        <v>645</v>
      </c>
      <c r="H317" s="243">
        <f>I317*0.98</f>
        <v>1152.48</v>
      </c>
      <c r="I317" s="164">
        <v>1176</v>
      </c>
      <c r="J317" s="165">
        <v>0.02</v>
      </c>
      <c r="K317" s="105"/>
      <c r="L317" s="166"/>
      <c r="M317" s="166"/>
      <c r="N317" s="105"/>
      <c r="O317" s="105"/>
      <c r="P317" s="105"/>
      <c r="Q317" s="167"/>
      <c r="R317" s="105"/>
      <c r="S317" s="105"/>
      <c r="T317" s="6" t="s">
        <v>38</v>
      </c>
      <c r="U317" s="167"/>
      <c r="V317" s="167"/>
      <c r="W317" s="168"/>
      <c r="X317" s="167"/>
      <c r="Y317" s="105" t="s">
        <v>382</v>
      </c>
      <c r="Z317" s="169">
        <v>1</v>
      </c>
      <c r="AA317" s="170"/>
    </row>
    <row r="318" spans="1:27" ht="28.5" x14ac:dyDescent="0.2">
      <c r="A318" s="246" t="s">
        <v>133</v>
      </c>
      <c r="B318" s="163" t="s">
        <v>646</v>
      </c>
      <c r="C318" s="163" t="s">
        <v>137</v>
      </c>
      <c r="D318" s="163"/>
      <c r="E318" s="163" t="s">
        <v>559</v>
      </c>
      <c r="F318" s="163">
        <v>100249159</v>
      </c>
      <c r="G318" s="163" t="s">
        <v>647</v>
      </c>
      <c r="H318" s="243">
        <f>I318*0.96</f>
        <v>2863.68</v>
      </c>
      <c r="I318" s="164">
        <v>2983</v>
      </c>
      <c r="J318" s="165">
        <f t="shared" ref="J318:J326" si="0">1-(H318/I318)</f>
        <v>4.0000000000000036E-2</v>
      </c>
      <c r="K318" s="105" t="s">
        <v>648</v>
      </c>
      <c r="L318" s="166"/>
      <c r="M318" s="166" t="s">
        <v>649</v>
      </c>
      <c r="N318" s="105"/>
      <c r="O318" s="105"/>
      <c r="P318" s="105" t="s">
        <v>650</v>
      </c>
      <c r="Q318" s="167" t="s">
        <v>91</v>
      </c>
      <c r="R318" s="105" t="s">
        <v>91</v>
      </c>
      <c r="S318" s="105" t="s">
        <v>91</v>
      </c>
      <c r="T318" s="6" t="s">
        <v>24</v>
      </c>
      <c r="U318" s="167">
        <v>860</v>
      </c>
      <c r="V318" s="167" t="s">
        <v>407</v>
      </c>
      <c r="W318" s="168"/>
      <c r="X318" s="167"/>
      <c r="Y318" s="105" t="s">
        <v>179</v>
      </c>
      <c r="Z318" s="169">
        <v>2</v>
      </c>
      <c r="AA318" s="170"/>
    </row>
    <row r="319" spans="1:27" ht="28.5" x14ac:dyDescent="0.2">
      <c r="A319" s="246" t="s">
        <v>133</v>
      </c>
      <c r="B319" s="163" t="s">
        <v>646</v>
      </c>
      <c r="C319" s="163" t="s">
        <v>137</v>
      </c>
      <c r="D319" s="163"/>
      <c r="E319" s="163" t="s">
        <v>559</v>
      </c>
      <c r="F319" s="163">
        <v>100249157</v>
      </c>
      <c r="G319" s="163" t="s">
        <v>651</v>
      </c>
      <c r="H319" s="243">
        <f t="shared" ref="H319:H326" si="1">I319*0.96</f>
        <v>4164.4799999999996</v>
      </c>
      <c r="I319" s="164">
        <v>4338</v>
      </c>
      <c r="J319" s="165">
        <f t="shared" si="0"/>
        <v>4.0000000000000147E-2</v>
      </c>
      <c r="K319" s="105" t="s">
        <v>648</v>
      </c>
      <c r="L319" s="166"/>
      <c r="M319" s="166" t="s">
        <v>649</v>
      </c>
      <c r="N319" s="105"/>
      <c r="O319" s="105"/>
      <c r="P319" s="105" t="s">
        <v>650</v>
      </c>
      <c r="Q319" s="167" t="s">
        <v>91</v>
      </c>
      <c r="R319" s="105" t="s">
        <v>91</v>
      </c>
      <c r="S319" s="105" t="s">
        <v>91</v>
      </c>
      <c r="T319" s="6" t="s">
        <v>38</v>
      </c>
      <c r="U319" s="167">
        <v>980</v>
      </c>
      <c r="V319" s="167" t="s">
        <v>407</v>
      </c>
      <c r="W319" s="168"/>
      <c r="X319" s="167"/>
      <c r="Y319" s="105" t="s">
        <v>179</v>
      </c>
      <c r="Z319" s="169">
        <v>2</v>
      </c>
      <c r="AA319" s="170"/>
    </row>
    <row r="320" spans="1:27" ht="28.5" x14ac:dyDescent="0.2">
      <c r="A320" s="246" t="s">
        <v>133</v>
      </c>
      <c r="B320" s="163" t="s">
        <v>646</v>
      </c>
      <c r="C320" s="163" t="s">
        <v>137</v>
      </c>
      <c r="D320" s="163"/>
      <c r="E320" s="163" t="s">
        <v>559</v>
      </c>
      <c r="F320" s="163">
        <v>100249158</v>
      </c>
      <c r="G320" s="163" t="s">
        <v>652</v>
      </c>
      <c r="H320" s="243">
        <f t="shared" si="1"/>
        <v>3262.08</v>
      </c>
      <c r="I320" s="164">
        <v>3398</v>
      </c>
      <c r="J320" s="165">
        <f t="shared" si="0"/>
        <v>4.0000000000000036E-2</v>
      </c>
      <c r="K320" s="105" t="s">
        <v>648</v>
      </c>
      <c r="L320" s="166"/>
      <c r="M320" s="166" t="s">
        <v>649</v>
      </c>
      <c r="N320" s="105"/>
      <c r="O320" s="105"/>
      <c r="P320" s="105" t="s">
        <v>650</v>
      </c>
      <c r="Q320" s="167" t="s">
        <v>91</v>
      </c>
      <c r="R320" s="105" t="s">
        <v>91</v>
      </c>
      <c r="S320" s="105" t="s">
        <v>91</v>
      </c>
      <c r="T320" s="6" t="s">
        <v>38</v>
      </c>
      <c r="U320" s="167">
        <v>4900</v>
      </c>
      <c r="V320" s="167" t="s">
        <v>407</v>
      </c>
      <c r="W320" s="168"/>
      <c r="X320" s="167"/>
      <c r="Y320" s="105" t="s">
        <v>179</v>
      </c>
      <c r="Z320" s="169">
        <v>2</v>
      </c>
      <c r="AA320" s="170"/>
    </row>
    <row r="321" spans="1:27" ht="28.5" x14ac:dyDescent="0.2">
      <c r="A321" s="246" t="s">
        <v>133</v>
      </c>
      <c r="B321" s="163" t="s">
        <v>646</v>
      </c>
      <c r="C321" s="163" t="s">
        <v>137</v>
      </c>
      <c r="D321" s="163"/>
      <c r="E321" s="163" t="s">
        <v>559</v>
      </c>
      <c r="F321" s="163">
        <v>100249156</v>
      </c>
      <c r="G321" s="163" t="s">
        <v>653</v>
      </c>
      <c r="H321" s="243">
        <f t="shared" si="1"/>
        <v>4741.4399999999996</v>
      </c>
      <c r="I321" s="164">
        <v>4939</v>
      </c>
      <c r="J321" s="165">
        <f t="shared" si="0"/>
        <v>4.0000000000000036E-2</v>
      </c>
      <c r="K321" s="105" t="s">
        <v>648</v>
      </c>
      <c r="L321" s="166"/>
      <c r="M321" s="166" t="s">
        <v>649</v>
      </c>
      <c r="N321" s="105"/>
      <c r="O321" s="105"/>
      <c r="P321" s="105" t="s">
        <v>650</v>
      </c>
      <c r="Q321" s="167" t="s">
        <v>91</v>
      </c>
      <c r="R321" s="105" t="s">
        <v>91</v>
      </c>
      <c r="S321" s="105" t="s">
        <v>91</v>
      </c>
      <c r="T321" s="6" t="s">
        <v>24</v>
      </c>
      <c r="U321" s="167">
        <v>1980</v>
      </c>
      <c r="V321" s="167" t="s">
        <v>407</v>
      </c>
      <c r="W321" s="168"/>
      <c r="X321" s="167"/>
      <c r="Y321" s="105" t="s">
        <v>179</v>
      </c>
      <c r="Z321" s="169">
        <v>2</v>
      </c>
      <c r="AA321" s="170"/>
    </row>
    <row r="322" spans="1:27" ht="28.5" x14ac:dyDescent="0.2">
      <c r="A322" s="246" t="s">
        <v>133</v>
      </c>
      <c r="B322" s="163" t="s">
        <v>646</v>
      </c>
      <c r="C322" s="163" t="s">
        <v>137</v>
      </c>
      <c r="D322" s="163"/>
      <c r="E322" s="163" t="s">
        <v>559</v>
      </c>
      <c r="F322" s="163">
        <v>100160219</v>
      </c>
      <c r="G322" s="163" t="s">
        <v>654</v>
      </c>
      <c r="H322" s="243">
        <f t="shared" si="1"/>
        <v>3707.52</v>
      </c>
      <c r="I322" s="164">
        <v>3862</v>
      </c>
      <c r="J322" s="165">
        <f t="shared" si="0"/>
        <v>4.0000000000000036E-2</v>
      </c>
      <c r="K322" s="105"/>
      <c r="L322" s="166"/>
      <c r="M322" s="166"/>
      <c r="N322" s="105"/>
      <c r="O322" s="105"/>
      <c r="P322" s="105" t="s">
        <v>650</v>
      </c>
      <c r="Q322" s="167" t="s">
        <v>91</v>
      </c>
      <c r="R322" s="105" t="s">
        <v>91</v>
      </c>
      <c r="S322" s="105" t="s">
        <v>91</v>
      </c>
      <c r="T322" s="6" t="s">
        <v>24</v>
      </c>
      <c r="U322" s="167">
        <v>1980</v>
      </c>
      <c r="V322" s="167" t="s">
        <v>407</v>
      </c>
      <c r="W322" s="168"/>
      <c r="X322" s="167"/>
      <c r="Y322" s="105" t="s">
        <v>382</v>
      </c>
      <c r="Z322" s="169">
        <v>2</v>
      </c>
      <c r="AA322" s="170"/>
    </row>
    <row r="323" spans="1:27" ht="28.5" x14ac:dyDescent="0.2">
      <c r="A323" s="246" t="s">
        <v>133</v>
      </c>
      <c r="B323" s="163" t="s">
        <v>646</v>
      </c>
      <c r="C323" s="163" t="s">
        <v>137</v>
      </c>
      <c r="D323" s="163"/>
      <c r="E323" s="163" t="s">
        <v>559</v>
      </c>
      <c r="F323" s="163">
        <v>100245861</v>
      </c>
      <c r="G323" s="163" t="s">
        <v>655</v>
      </c>
      <c r="H323" s="243">
        <f t="shared" si="1"/>
        <v>2200.3199999999997</v>
      </c>
      <c r="I323" s="164">
        <v>2292</v>
      </c>
      <c r="J323" s="165">
        <f t="shared" si="0"/>
        <v>4.0000000000000147E-2</v>
      </c>
      <c r="K323" s="105" t="s">
        <v>656</v>
      </c>
      <c r="L323" s="166"/>
      <c r="M323" s="166"/>
      <c r="N323" s="105"/>
      <c r="O323" s="105"/>
      <c r="P323" s="105" t="s">
        <v>650</v>
      </c>
      <c r="Q323" s="167" t="s">
        <v>91</v>
      </c>
      <c r="R323" s="105" t="s">
        <v>91</v>
      </c>
      <c r="S323" s="105" t="s">
        <v>91</v>
      </c>
      <c r="T323" s="6" t="s">
        <v>38</v>
      </c>
      <c r="U323" s="167">
        <v>400</v>
      </c>
      <c r="V323" s="167" t="s">
        <v>407</v>
      </c>
      <c r="W323" s="168"/>
      <c r="X323" s="167"/>
      <c r="Y323" s="105" t="s">
        <v>382</v>
      </c>
      <c r="Z323" s="169">
        <v>2</v>
      </c>
      <c r="AA323" s="170"/>
    </row>
    <row r="324" spans="1:27" ht="28.5" x14ac:dyDescent="0.2">
      <c r="A324" s="246" t="s">
        <v>133</v>
      </c>
      <c r="B324" s="163" t="s">
        <v>646</v>
      </c>
      <c r="C324" s="163" t="s">
        <v>137</v>
      </c>
      <c r="D324" s="163"/>
      <c r="E324" s="163" t="s">
        <v>559</v>
      </c>
      <c r="F324" s="163">
        <v>100160220</v>
      </c>
      <c r="G324" s="163" t="s">
        <v>657</v>
      </c>
      <c r="H324" s="243">
        <f t="shared" si="1"/>
        <v>4521.5999999999995</v>
      </c>
      <c r="I324" s="164">
        <v>4710</v>
      </c>
      <c r="J324" s="165">
        <f t="shared" si="0"/>
        <v>4.0000000000000147E-2</v>
      </c>
      <c r="K324" s="105" t="s">
        <v>658</v>
      </c>
      <c r="L324" s="166"/>
      <c r="M324" s="166" t="s">
        <v>659</v>
      </c>
      <c r="N324" s="105"/>
      <c r="O324" s="105"/>
      <c r="P324" s="105" t="s">
        <v>650</v>
      </c>
      <c r="Q324" s="167" t="s">
        <v>91</v>
      </c>
      <c r="R324" s="105" t="s">
        <v>91</v>
      </c>
      <c r="S324" s="105" t="s">
        <v>91</v>
      </c>
      <c r="T324" s="6" t="s">
        <v>24</v>
      </c>
      <c r="U324" s="167">
        <v>1980</v>
      </c>
      <c r="V324" s="167" t="s">
        <v>407</v>
      </c>
      <c r="W324" s="168"/>
      <c r="X324" s="167"/>
      <c r="Y324" s="105" t="s">
        <v>382</v>
      </c>
      <c r="Z324" s="169">
        <v>2</v>
      </c>
      <c r="AA324" s="170"/>
    </row>
    <row r="325" spans="1:27" ht="28.5" x14ac:dyDescent="0.2">
      <c r="A325" s="246" t="s">
        <v>133</v>
      </c>
      <c r="B325" s="163" t="s">
        <v>646</v>
      </c>
      <c r="C325" s="163" t="s">
        <v>137</v>
      </c>
      <c r="D325" s="163"/>
      <c r="E325" s="163" t="s">
        <v>559</v>
      </c>
      <c r="F325" s="163">
        <v>100159961</v>
      </c>
      <c r="G325" s="163" t="s">
        <v>660</v>
      </c>
      <c r="H325" s="243">
        <f t="shared" si="1"/>
        <v>3720.96</v>
      </c>
      <c r="I325" s="164">
        <v>3876</v>
      </c>
      <c r="J325" s="165">
        <f t="shared" si="0"/>
        <v>4.0000000000000036E-2</v>
      </c>
      <c r="K325" s="105" t="s">
        <v>648</v>
      </c>
      <c r="L325" s="166"/>
      <c r="M325" s="166" t="s">
        <v>661</v>
      </c>
      <c r="N325" s="105"/>
      <c r="O325" s="105"/>
      <c r="P325" s="105" t="s">
        <v>650</v>
      </c>
      <c r="Q325" s="167" t="s">
        <v>91</v>
      </c>
      <c r="R325" s="105" t="s">
        <v>91</v>
      </c>
      <c r="S325" s="105" t="s">
        <v>91</v>
      </c>
      <c r="T325" s="6" t="s">
        <v>24</v>
      </c>
      <c r="U325" s="167">
        <v>1270</v>
      </c>
      <c r="V325" s="167" t="s">
        <v>407</v>
      </c>
      <c r="W325" s="168"/>
      <c r="X325" s="167"/>
      <c r="Y325" s="105" t="s">
        <v>179</v>
      </c>
      <c r="Z325" s="169">
        <v>2</v>
      </c>
      <c r="AA325" s="170"/>
    </row>
    <row r="326" spans="1:27" ht="28.5" x14ac:dyDescent="0.2">
      <c r="A326" s="246" t="s">
        <v>133</v>
      </c>
      <c r="B326" s="163" t="s">
        <v>646</v>
      </c>
      <c r="C326" s="163" t="s">
        <v>137</v>
      </c>
      <c r="D326" s="163"/>
      <c r="E326" s="163" t="s">
        <v>559</v>
      </c>
      <c r="F326" s="163">
        <v>100154630</v>
      </c>
      <c r="G326" s="163" t="s">
        <v>662</v>
      </c>
      <c r="H326" s="243">
        <f t="shared" si="1"/>
        <v>1013.76</v>
      </c>
      <c r="I326" s="164">
        <v>1056</v>
      </c>
      <c r="J326" s="165">
        <f t="shared" si="0"/>
        <v>4.0000000000000036E-2</v>
      </c>
      <c r="K326" s="105"/>
      <c r="L326" s="166"/>
      <c r="M326" s="166"/>
      <c r="N326" s="105"/>
      <c r="O326" s="105"/>
      <c r="P326" s="105" t="s">
        <v>650</v>
      </c>
      <c r="Q326" s="167" t="s">
        <v>91</v>
      </c>
      <c r="R326" s="105" t="s">
        <v>91</v>
      </c>
      <c r="S326" s="105" t="s">
        <v>91</v>
      </c>
      <c r="T326" s="6" t="s">
        <v>24</v>
      </c>
      <c r="U326" s="167"/>
      <c r="V326" s="167" t="s">
        <v>407</v>
      </c>
      <c r="W326" s="168"/>
      <c r="X326" s="167"/>
      <c r="Y326" s="105" t="s">
        <v>382</v>
      </c>
      <c r="Z326" s="169">
        <v>2</v>
      </c>
      <c r="AA326" s="170"/>
    </row>
    <row r="327" spans="1:27" ht="28.5" x14ac:dyDescent="0.2">
      <c r="A327" s="246" t="s">
        <v>133</v>
      </c>
      <c r="B327" s="163" t="s">
        <v>646</v>
      </c>
      <c r="C327" s="163" t="s">
        <v>123</v>
      </c>
      <c r="D327" s="163"/>
      <c r="E327" s="163" t="s">
        <v>559</v>
      </c>
      <c r="F327" s="163">
        <v>100248622</v>
      </c>
      <c r="G327" s="163" t="s">
        <v>663</v>
      </c>
      <c r="H327" s="243">
        <f>I327*0.96</f>
        <v>1439.04</v>
      </c>
      <c r="I327" s="164">
        <v>1499</v>
      </c>
      <c r="J327" s="165">
        <v>0.04</v>
      </c>
      <c r="K327" s="105" t="s">
        <v>412</v>
      </c>
      <c r="L327" s="166"/>
      <c r="M327" s="166"/>
      <c r="N327" s="105"/>
      <c r="O327" s="105"/>
      <c r="P327" s="105" t="s">
        <v>664</v>
      </c>
      <c r="Q327" s="167" t="s">
        <v>91</v>
      </c>
      <c r="R327" s="105" t="s">
        <v>91</v>
      </c>
      <c r="S327" s="105" t="s">
        <v>91</v>
      </c>
      <c r="T327" s="6" t="s">
        <v>24</v>
      </c>
      <c r="U327" s="167">
        <v>4220</v>
      </c>
      <c r="V327" s="167"/>
      <c r="W327" s="168"/>
      <c r="X327" s="167"/>
      <c r="Y327" s="105" t="s">
        <v>179</v>
      </c>
      <c r="Z327" s="169">
        <v>2</v>
      </c>
      <c r="AA327" s="170"/>
    </row>
  </sheetData>
  <sheetProtection algorithmName="SHA-512" hashValue="RvFPkVYbh7lQKrni1EioMiKnbD79s0FmWZw5EtkCDp9HVs9XjWi/MIuRuhxuFwnPAqRjQ/4PpJveIxG9SjJJMA==" saltValue="xIFNpbBumDlnhIZ1t40WHw==" spinCount="100000" sheet="1" objects="1" scenarios="1" formatCells="0" formatColumns="0" formatRows="0" sort="0" autoFilter="0"/>
  <autoFilter ref="A2:AA327" xr:uid="{00000000-0001-0000-0300-000000000000}"/>
  <dataConsolidate link="1"/>
  <mergeCells count="2">
    <mergeCell ref="A1:J1"/>
    <mergeCell ref="K1:AA1"/>
  </mergeCells>
  <phoneticPr fontId="12" type="noConversion"/>
  <dataValidations count="1">
    <dataValidation type="list" allowBlank="1" showInputMessage="1" showErrorMessage="1" sqref="T315:T327" xr:uid="{04DC2B4D-C14B-42CF-8923-0D31DC23CF2F}">
      <formula1>"YES, NO"</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7B11-6AE5-4B2B-85F1-5157C5E0F617}">
  <sheetPr codeName="Sheet10">
    <tabColor rgb="FF57A8B5"/>
    <outlinePr summaryBelow="0" summaryRight="0"/>
  </sheetPr>
  <dimension ref="A1:AB195"/>
  <sheetViews>
    <sheetView zoomScale="70" zoomScaleNormal="70" workbookViewId="0">
      <selection activeCell="A4" sqref="A4"/>
    </sheetView>
  </sheetViews>
  <sheetFormatPr defaultColWidth="10.28515625" defaultRowHeight="22.15" customHeight="1" x14ac:dyDescent="0.35"/>
  <cols>
    <col min="1" max="1" width="19" style="174" customWidth="1"/>
    <col min="2" max="2" width="16.7109375" style="174" customWidth="1"/>
    <col min="3" max="3" width="17.5703125" style="174" customWidth="1"/>
    <col min="4" max="4" width="13.7109375" style="174" customWidth="1"/>
    <col min="5" max="5" width="22.42578125" style="178" customWidth="1"/>
    <col min="6" max="6" width="68.85546875" style="78" customWidth="1"/>
    <col min="7" max="7" width="43" style="78" bestFit="1" customWidth="1"/>
    <col min="8" max="8" width="17.7109375" style="174" customWidth="1"/>
    <col min="9" max="9" width="13.7109375" style="174" customWidth="1"/>
    <col min="10" max="10" width="17.7109375" style="174" customWidth="1"/>
    <col min="11" max="11" width="23.28515625" style="174" customWidth="1"/>
    <col min="12" max="12" width="10.7109375" style="174" customWidth="1"/>
    <col min="13" max="14" width="17.7109375" style="174" customWidth="1"/>
    <col min="15" max="15" width="15.5703125" style="174" customWidth="1"/>
    <col min="16" max="17" width="13.28515625" style="174" customWidth="1"/>
    <col min="18" max="19" width="20" style="174" customWidth="1"/>
    <col min="20" max="20" width="16.42578125" style="174" customWidth="1"/>
    <col min="21" max="21" width="12.7109375" style="174" customWidth="1"/>
    <col min="22" max="22" width="12.7109375" style="8" customWidth="1"/>
    <col min="23" max="23" width="14.7109375" style="61" customWidth="1"/>
    <col min="24" max="24" width="14.7109375" style="174" customWidth="1"/>
    <col min="25" max="25" width="22.7109375" style="174" customWidth="1"/>
    <col min="26" max="26" width="20" style="174" customWidth="1"/>
    <col min="27" max="27" width="31.7109375" style="174" customWidth="1"/>
    <col min="28" max="35" width="10.28515625" style="174" customWidth="1"/>
    <col min="36" max="16384" width="10.28515625" style="174"/>
  </cols>
  <sheetData>
    <row r="1" spans="1:27" ht="20.25" x14ac:dyDescent="0.2">
      <c r="A1" s="215" t="s">
        <v>406</v>
      </c>
      <c r="B1" s="216"/>
      <c r="C1" s="216"/>
      <c r="D1" s="216"/>
      <c r="E1" s="216"/>
      <c r="F1" s="216"/>
      <c r="G1" s="216"/>
      <c r="H1" s="216"/>
      <c r="I1" s="216"/>
      <c r="J1" s="216"/>
      <c r="K1" s="216" t="s">
        <v>532</v>
      </c>
      <c r="L1" s="216"/>
      <c r="M1" s="216"/>
      <c r="N1" s="216"/>
      <c r="O1" s="216"/>
      <c r="P1" s="216"/>
      <c r="Q1" s="216"/>
      <c r="R1" s="216"/>
      <c r="S1" s="216"/>
      <c r="T1" s="216"/>
      <c r="U1" s="216"/>
      <c r="V1" s="216"/>
      <c r="W1" s="216"/>
      <c r="X1" s="216"/>
      <c r="Y1" s="216"/>
      <c r="Z1" s="216"/>
      <c r="AA1" s="217"/>
    </row>
    <row r="2" spans="1:27" ht="45" x14ac:dyDescent="0.2">
      <c r="A2" s="27" t="s">
        <v>88</v>
      </c>
      <c r="B2" s="27" t="s">
        <v>0</v>
      </c>
      <c r="C2" s="27" t="s">
        <v>1</v>
      </c>
      <c r="D2" s="27" t="s">
        <v>6</v>
      </c>
      <c r="E2" s="27" t="s">
        <v>7</v>
      </c>
      <c r="F2" s="27" t="s">
        <v>172</v>
      </c>
      <c r="G2" s="27" t="s">
        <v>425</v>
      </c>
      <c r="H2" s="56" t="s">
        <v>10</v>
      </c>
      <c r="I2" s="56" t="s">
        <v>8</v>
      </c>
      <c r="J2" s="56" t="s">
        <v>9</v>
      </c>
      <c r="K2" s="56" t="s">
        <v>11</v>
      </c>
      <c r="L2" s="56" t="s">
        <v>12</v>
      </c>
      <c r="M2" s="56" t="s">
        <v>169</v>
      </c>
      <c r="N2" s="56" t="s">
        <v>180</v>
      </c>
      <c r="O2" s="56" t="s">
        <v>13</v>
      </c>
      <c r="P2" s="56" t="s">
        <v>14</v>
      </c>
      <c r="Q2" s="56" t="s">
        <v>15</v>
      </c>
      <c r="R2" s="56" t="s">
        <v>16</v>
      </c>
      <c r="S2" s="56" t="s">
        <v>183</v>
      </c>
      <c r="T2" s="56" t="s">
        <v>17</v>
      </c>
      <c r="U2" s="56" t="s">
        <v>170</v>
      </c>
      <c r="V2" s="56" t="s">
        <v>18</v>
      </c>
      <c r="W2" s="60" t="s">
        <v>19</v>
      </c>
      <c r="X2" s="56" t="s">
        <v>20</v>
      </c>
      <c r="Y2" s="56" t="s">
        <v>21</v>
      </c>
      <c r="Z2" s="56" t="s">
        <v>22</v>
      </c>
      <c r="AA2" s="27" t="s">
        <v>3</v>
      </c>
    </row>
    <row r="3" spans="1:27" ht="29.25" customHeight="1" x14ac:dyDescent="0.2">
      <c r="A3" s="33" t="s">
        <v>118</v>
      </c>
      <c r="B3" s="91" t="s">
        <v>242</v>
      </c>
      <c r="C3" s="156" t="s">
        <v>84</v>
      </c>
      <c r="D3" s="91"/>
      <c r="E3" s="179">
        <v>1000986</v>
      </c>
      <c r="F3" s="62" t="s">
        <v>889</v>
      </c>
      <c r="G3" s="62" t="s">
        <v>426</v>
      </c>
      <c r="H3" s="180">
        <v>26</v>
      </c>
      <c r="I3" s="99">
        <v>28.6</v>
      </c>
      <c r="J3" s="103"/>
      <c r="K3" s="91"/>
      <c r="L3" s="94"/>
      <c r="M3" s="94"/>
      <c r="N3" s="91"/>
      <c r="O3" s="91"/>
      <c r="P3" s="91"/>
      <c r="Q3" s="95"/>
      <c r="R3" s="91"/>
      <c r="S3" s="91"/>
      <c r="T3" s="171"/>
      <c r="U3" s="95"/>
      <c r="V3" s="95"/>
      <c r="W3" s="96"/>
      <c r="X3" s="95"/>
      <c r="Y3" s="91"/>
      <c r="Z3" s="97"/>
      <c r="AA3" s="98"/>
    </row>
    <row r="4" spans="1:27" ht="29.25" customHeight="1" x14ac:dyDescent="0.2">
      <c r="A4" s="33" t="s">
        <v>118</v>
      </c>
      <c r="B4" s="91" t="s">
        <v>242</v>
      </c>
      <c r="C4" s="156" t="s">
        <v>84</v>
      </c>
      <c r="D4" s="91"/>
      <c r="E4" s="179">
        <v>1394139</v>
      </c>
      <c r="F4" s="62" t="s">
        <v>890</v>
      </c>
      <c r="G4" s="62" t="s">
        <v>887</v>
      </c>
      <c r="H4" s="180">
        <v>28</v>
      </c>
      <c r="I4" s="99">
        <v>30.800000000000004</v>
      </c>
      <c r="J4" s="103"/>
      <c r="K4" s="91"/>
      <c r="L4" s="94"/>
      <c r="M4" s="94"/>
      <c r="N4" s="91"/>
      <c r="O4" s="91"/>
      <c r="P4" s="91"/>
      <c r="Q4" s="95"/>
      <c r="R4" s="91"/>
      <c r="S4" s="91"/>
      <c r="T4" s="171"/>
      <c r="U4" s="95"/>
      <c r="V4" s="95"/>
      <c r="W4" s="96"/>
      <c r="X4" s="95"/>
      <c r="Y4" s="91"/>
      <c r="Z4" s="97"/>
      <c r="AA4" s="98"/>
    </row>
    <row r="5" spans="1:27" ht="29.25" customHeight="1" x14ac:dyDescent="0.2">
      <c r="A5" s="33" t="s">
        <v>118</v>
      </c>
      <c r="B5" s="91" t="s">
        <v>242</v>
      </c>
      <c r="C5" s="156" t="s">
        <v>84</v>
      </c>
      <c r="D5" s="91"/>
      <c r="E5" s="179">
        <v>1105652</v>
      </c>
      <c r="F5" s="62" t="s">
        <v>891</v>
      </c>
      <c r="G5" s="62" t="s">
        <v>888</v>
      </c>
      <c r="H5" s="180">
        <v>62.72727272727272</v>
      </c>
      <c r="I5" s="99">
        <v>69</v>
      </c>
      <c r="J5" s="103"/>
      <c r="K5" s="91"/>
      <c r="L5" s="94"/>
      <c r="M5" s="94"/>
      <c r="N5" s="91"/>
      <c r="O5" s="91"/>
      <c r="P5" s="91"/>
      <c r="Q5" s="95"/>
      <c r="R5" s="91"/>
      <c r="S5" s="91"/>
      <c r="T5" s="171"/>
      <c r="U5" s="95"/>
      <c r="V5" s="95"/>
      <c r="W5" s="96"/>
      <c r="X5" s="95"/>
      <c r="Y5" s="91"/>
      <c r="Z5" s="97"/>
      <c r="AA5" s="98"/>
    </row>
    <row r="6" spans="1:27" ht="29.25" customHeight="1" x14ac:dyDescent="0.2">
      <c r="A6" s="33" t="s">
        <v>118</v>
      </c>
      <c r="B6" s="91" t="s">
        <v>242</v>
      </c>
      <c r="C6" s="156" t="s">
        <v>84</v>
      </c>
      <c r="D6" s="91"/>
      <c r="E6" s="179">
        <v>1020006</v>
      </c>
      <c r="F6" s="62" t="s">
        <v>1012</v>
      </c>
      <c r="G6" s="62" t="s">
        <v>1016</v>
      </c>
      <c r="H6" s="180">
        <v>85</v>
      </c>
      <c r="I6" s="99">
        <v>93.500000000000014</v>
      </c>
      <c r="J6" s="103"/>
      <c r="K6" s="91"/>
      <c r="L6" s="94"/>
      <c r="M6" s="94"/>
      <c r="N6" s="91"/>
      <c r="O6" s="91"/>
      <c r="P6" s="91"/>
      <c r="Q6" s="95"/>
      <c r="R6" s="91"/>
      <c r="S6" s="91"/>
      <c r="T6" s="171"/>
      <c r="U6" s="95"/>
      <c r="V6" s="95"/>
      <c r="W6" s="96"/>
      <c r="X6" s="95"/>
      <c r="Y6" s="91"/>
      <c r="Z6" s="97"/>
      <c r="AA6" s="98"/>
    </row>
    <row r="7" spans="1:27" ht="29.25" customHeight="1" x14ac:dyDescent="0.2">
      <c r="A7" s="33" t="s">
        <v>118</v>
      </c>
      <c r="B7" s="91" t="s">
        <v>242</v>
      </c>
      <c r="C7" s="156" t="s">
        <v>84</v>
      </c>
      <c r="D7" s="91"/>
      <c r="E7" s="179">
        <v>1020007</v>
      </c>
      <c r="F7" s="62" t="s">
        <v>1013</v>
      </c>
      <c r="G7" s="62" t="s">
        <v>1017</v>
      </c>
      <c r="H7" s="180">
        <v>85</v>
      </c>
      <c r="I7" s="99">
        <v>93.500000000000014</v>
      </c>
      <c r="J7" s="103"/>
      <c r="K7" s="91"/>
      <c r="L7" s="94"/>
      <c r="M7" s="94"/>
      <c r="N7" s="91"/>
      <c r="O7" s="91"/>
      <c r="P7" s="91"/>
      <c r="Q7" s="95"/>
      <c r="R7" s="91"/>
      <c r="S7" s="91"/>
      <c r="T7" s="171"/>
      <c r="U7" s="95"/>
      <c r="V7" s="95"/>
      <c r="W7" s="96"/>
      <c r="X7" s="95"/>
      <c r="Y7" s="91"/>
      <c r="Z7" s="97"/>
      <c r="AA7" s="98"/>
    </row>
    <row r="8" spans="1:27" ht="29.25" customHeight="1" x14ac:dyDescent="0.2">
      <c r="A8" s="33" t="s">
        <v>118</v>
      </c>
      <c r="B8" s="91" t="s">
        <v>242</v>
      </c>
      <c r="C8" s="156" t="s">
        <v>84</v>
      </c>
      <c r="D8" s="91"/>
      <c r="E8" s="179">
        <v>1001078</v>
      </c>
      <c r="F8" s="62" t="s">
        <v>1127</v>
      </c>
      <c r="G8" s="62" t="s">
        <v>693</v>
      </c>
      <c r="H8" s="180">
        <v>70</v>
      </c>
      <c r="I8" s="99">
        <v>77</v>
      </c>
      <c r="J8" s="103"/>
      <c r="K8" s="91"/>
      <c r="L8" s="94"/>
      <c r="M8" s="94"/>
      <c r="N8" s="91"/>
      <c r="O8" s="91"/>
      <c r="P8" s="91"/>
      <c r="Q8" s="95"/>
      <c r="R8" s="91"/>
      <c r="S8" s="91"/>
      <c r="T8" s="171"/>
      <c r="U8" s="95"/>
      <c r="V8" s="95"/>
      <c r="W8" s="96"/>
      <c r="X8" s="95"/>
      <c r="Y8" s="91"/>
      <c r="Z8" s="97"/>
      <c r="AA8" s="98"/>
    </row>
    <row r="9" spans="1:27" ht="29.25" customHeight="1" x14ac:dyDescent="0.2">
      <c r="A9" s="33" t="s">
        <v>118</v>
      </c>
      <c r="B9" s="91" t="s">
        <v>242</v>
      </c>
      <c r="C9" s="156" t="s">
        <v>84</v>
      </c>
      <c r="D9" s="91"/>
      <c r="E9" s="179">
        <v>1001079</v>
      </c>
      <c r="F9" s="62" t="s">
        <v>1128</v>
      </c>
      <c r="G9" s="62" t="s">
        <v>694</v>
      </c>
      <c r="H9" s="180">
        <v>70</v>
      </c>
      <c r="I9" s="99">
        <v>77</v>
      </c>
      <c r="J9" s="103"/>
      <c r="K9" s="91"/>
      <c r="L9" s="94"/>
      <c r="M9" s="94"/>
      <c r="N9" s="91"/>
      <c r="O9" s="91"/>
      <c r="P9" s="91"/>
      <c r="Q9" s="95"/>
      <c r="R9" s="91"/>
      <c r="S9" s="91"/>
      <c r="T9" s="171"/>
      <c r="U9" s="95"/>
      <c r="V9" s="95"/>
      <c r="W9" s="96"/>
      <c r="X9" s="95"/>
      <c r="Y9" s="91"/>
      <c r="Z9" s="97"/>
      <c r="AA9" s="98"/>
    </row>
    <row r="10" spans="1:27" ht="29.25" customHeight="1" x14ac:dyDescent="0.2">
      <c r="A10" s="33" t="s">
        <v>118</v>
      </c>
      <c r="B10" s="91" t="s">
        <v>242</v>
      </c>
      <c r="C10" s="156" t="s">
        <v>84</v>
      </c>
      <c r="D10" s="91"/>
      <c r="E10" s="179">
        <v>1001080</v>
      </c>
      <c r="F10" s="62" t="s">
        <v>1129</v>
      </c>
      <c r="G10" s="62" t="s">
        <v>695</v>
      </c>
      <c r="H10" s="180">
        <v>70</v>
      </c>
      <c r="I10" s="99">
        <v>77</v>
      </c>
      <c r="J10" s="103"/>
      <c r="K10" s="91"/>
      <c r="L10" s="94"/>
      <c r="M10" s="94"/>
      <c r="N10" s="91"/>
      <c r="O10" s="91"/>
      <c r="P10" s="91"/>
      <c r="Q10" s="95"/>
      <c r="R10" s="91"/>
      <c r="S10" s="91"/>
      <c r="T10" s="171"/>
      <c r="U10" s="95"/>
      <c r="V10" s="95"/>
      <c r="W10" s="96"/>
      <c r="X10" s="95"/>
      <c r="Y10" s="91"/>
      <c r="Z10" s="97"/>
      <c r="AA10" s="98"/>
    </row>
    <row r="11" spans="1:27" ht="29.25" customHeight="1" x14ac:dyDescent="0.2">
      <c r="A11" s="33" t="s">
        <v>118</v>
      </c>
      <c r="B11" s="91" t="s">
        <v>242</v>
      </c>
      <c r="C11" s="156" t="s">
        <v>84</v>
      </c>
      <c r="D11" s="91"/>
      <c r="E11" s="179">
        <v>1874591</v>
      </c>
      <c r="F11" s="62" t="s">
        <v>1309</v>
      </c>
      <c r="G11" s="62" t="s">
        <v>1246</v>
      </c>
      <c r="H11" s="180">
        <v>80</v>
      </c>
      <c r="I11" s="99">
        <v>88</v>
      </c>
      <c r="J11" s="103"/>
      <c r="K11" s="91"/>
      <c r="L11" s="94"/>
      <c r="M11" s="94"/>
      <c r="N11" s="91"/>
      <c r="O11" s="91"/>
      <c r="P11" s="91"/>
      <c r="Q11" s="95"/>
      <c r="R11" s="91"/>
      <c r="S11" s="91"/>
      <c r="T11" s="171"/>
      <c r="U11" s="95"/>
      <c r="V11" s="95"/>
      <c r="W11" s="96"/>
      <c r="X11" s="95"/>
      <c r="Y11" s="91"/>
      <c r="Z11" s="97"/>
      <c r="AA11" s="98"/>
    </row>
    <row r="12" spans="1:27" ht="29.25" customHeight="1" x14ac:dyDescent="0.2">
      <c r="A12" s="33" t="s">
        <v>118</v>
      </c>
      <c r="B12" s="91" t="s">
        <v>242</v>
      </c>
      <c r="C12" s="156" t="s">
        <v>84</v>
      </c>
      <c r="D12" s="91"/>
      <c r="E12" s="179">
        <v>1874592</v>
      </c>
      <c r="F12" s="62" t="s">
        <v>1310</v>
      </c>
      <c r="G12" s="62" t="s">
        <v>1257</v>
      </c>
      <c r="H12" s="180">
        <v>80</v>
      </c>
      <c r="I12" s="99">
        <v>88</v>
      </c>
      <c r="J12" s="103"/>
      <c r="K12" s="91"/>
      <c r="L12" s="94"/>
      <c r="M12" s="94"/>
      <c r="N12" s="91"/>
      <c r="O12" s="91"/>
      <c r="P12" s="91"/>
      <c r="Q12" s="95"/>
      <c r="R12" s="91"/>
      <c r="S12" s="91"/>
      <c r="T12" s="171"/>
      <c r="U12" s="95"/>
      <c r="V12" s="95"/>
      <c r="W12" s="96"/>
      <c r="X12" s="95"/>
      <c r="Y12" s="91"/>
      <c r="Z12" s="97"/>
      <c r="AA12" s="98"/>
    </row>
    <row r="13" spans="1:27" ht="29.25" customHeight="1" x14ac:dyDescent="0.2">
      <c r="A13" s="33" t="s">
        <v>118</v>
      </c>
      <c r="B13" s="91" t="s">
        <v>242</v>
      </c>
      <c r="C13" s="156" t="s">
        <v>84</v>
      </c>
      <c r="D13" s="91"/>
      <c r="E13" s="179">
        <v>1874593</v>
      </c>
      <c r="F13" s="62" t="s">
        <v>1311</v>
      </c>
      <c r="G13" s="62" t="s">
        <v>1270</v>
      </c>
      <c r="H13" s="180">
        <v>80</v>
      </c>
      <c r="I13" s="99">
        <v>88</v>
      </c>
      <c r="J13" s="103"/>
      <c r="K13" s="91"/>
      <c r="L13" s="94"/>
      <c r="M13" s="94"/>
      <c r="N13" s="91"/>
      <c r="O13" s="91"/>
      <c r="P13" s="91"/>
      <c r="Q13" s="95"/>
      <c r="R13" s="91"/>
      <c r="S13" s="91"/>
      <c r="T13" s="171"/>
      <c r="U13" s="95"/>
      <c r="V13" s="95"/>
      <c r="W13" s="96"/>
      <c r="X13" s="95"/>
      <c r="Y13" s="91"/>
      <c r="Z13" s="97"/>
      <c r="AA13" s="98"/>
    </row>
    <row r="14" spans="1:27" ht="29.25" customHeight="1" x14ac:dyDescent="0.2">
      <c r="A14" s="33" t="s">
        <v>118</v>
      </c>
      <c r="B14" s="91" t="s">
        <v>242</v>
      </c>
      <c r="C14" s="156" t="s">
        <v>84</v>
      </c>
      <c r="D14" s="91"/>
      <c r="E14" s="179">
        <v>1874594</v>
      </c>
      <c r="F14" s="62" t="s">
        <v>1312</v>
      </c>
      <c r="G14" s="62" t="s">
        <v>1279</v>
      </c>
      <c r="H14" s="180">
        <v>80</v>
      </c>
      <c r="I14" s="99">
        <v>88</v>
      </c>
      <c r="J14" s="103"/>
      <c r="K14" s="91"/>
      <c r="L14" s="94"/>
      <c r="M14" s="94"/>
      <c r="N14" s="91"/>
      <c r="O14" s="91"/>
      <c r="P14" s="91"/>
      <c r="Q14" s="95"/>
      <c r="R14" s="91"/>
      <c r="S14" s="91"/>
      <c r="T14" s="171"/>
      <c r="U14" s="95"/>
      <c r="V14" s="95"/>
      <c r="W14" s="96"/>
      <c r="X14" s="95"/>
      <c r="Y14" s="91"/>
      <c r="Z14" s="97"/>
      <c r="AA14" s="98"/>
    </row>
    <row r="15" spans="1:27" ht="29.25" customHeight="1" x14ac:dyDescent="0.2">
      <c r="A15" s="33" t="s">
        <v>118</v>
      </c>
      <c r="B15" s="91" t="s">
        <v>242</v>
      </c>
      <c r="C15" s="156" t="s">
        <v>84</v>
      </c>
      <c r="D15" s="91"/>
      <c r="E15" s="179">
        <v>1874579</v>
      </c>
      <c r="F15" s="62" t="s">
        <v>1536</v>
      </c>
      <c r="G15" s="62" t="s">
        <v>1313</v>
      </c>
      <c r="H15" s="180">
        <v>30</v>
      </c>
      <c r="I15" s="99">
        <v>33</v>
      </c>
      <c r="J15" s="103"/>
      <c r="K15" s="91"/>
      <c r="L15" s="94"/>
      <c r="M15" s="94"/>
      <c r="N15" s="91"/>
      <c r="O15" s="91"/>
      <c r="P15" s="91"/>
      <c r="Q15" s="95"/>
      <c r="R15" s="91"/>
      <c r="S15" s="91"/>
      <c r="T15" s="171"/>
      <c r="U15" s="95"/>
      <c r="V15" s="95"/>
      <c r="W15" s="96"/>
      <c r="X15" s="95"/>
      <c r="Y15" s="91"/>
      <c r="Z15" s="97"/>
      <c r="AA15" s="98"/>
    </row>
    <row r="16" spans="1:27" ht="29.25" customHeight="1" x14ac:dyDescent="0.2">
      <c r="A16" s="33" t="s">
        <v>118</v>
      </c>
      <c r="B16" s="91" t="s">
        <v>242</v>
      </c>
      <c r="C16" s="156" t="s">
        <v>84</v>
      </c>
      <c r="D16" s="91"/>
      <c r="E16" s="179">
        <v>1027516</v>
      </c>
      <c r="F16" s="62" t="s">
        <v>526</v>
      </c>
      <c r="G16" s="62" t="s">
        <v>190</v>
      </c>
      <c r="H16" s="180">
        <v>18</v>
      </c>
      <c r="I16" s="99">
        <v>19.8</v>
      </c>
      <c r="J16" s="103"/>
      <c r="K16" s="91"/>
      <c r="L16" s="94"/>
      <c r="M16" s="94"/>
      <c r="N16" s="91"/>
      <c r="O16" s="91"/>
      <c r="P16" s="91"/>
      <c r="Q16" s="95"/>
      <c r="R16" s="91"/>
      <c r="S16" s="91"/>
      <c r="T16" s="171"/>
      <c r="U16" s="95"/>
      <c r="V16" s="95"/>
      <c r="W16" s="96"/>
      <c r="X16" s="95"/>
      <c r="Y16" s="91"/>
      <c r="Z16" s="97"/>
      <c r="AA16" s="98"/>
    </row>
    <row r="17" spans="1:27" ht="29.25" customHeight="1" x14ac:dyDescent="0.2">
      <c r="A17" s="33" t="s">
        <v>118</v>
      </c>
      <c r="B17" s="91" t="s">
        <v>242</v>
      </c>
      <c r="C17" s="156" t="s">
        <v>84</v>
      </c>
      <c r="D17" s="91"/>
      <c r="E17" s="179">
        <v>1000817</v>
      </c>
      <c r="F17" s="62" t="s">
        <v>892</v>
      </c>
      <c r="G17" s="62" t="s">
        <v>192</v>
      </c>
      <c r="H17" s="180">
        <v>35</v>
      </c>
      <c r="I17" s="99">
        <v>27.500000000000004</v>
      </c>
      <c r="J17" s="103"/>
      <c r="K17" s="91"/>
      <c r="L17" s="94"/>
      <c r="M17" s="94"/>
      <c r="N17" s="91"/>
      <c r="O17" s="91"/>
      <c r="P17" s="91"/>
      <c r="Q17" s="95"/>
      <c r="R17" s="91"/>
      <c r="S17" s="91"/>
      <c r="T17" s="171"/>
      <c r="U17" s="95"/>
      <c r="V17" s="95"/>
      <c r="W17" s="96"/>
      <c r="X17" s="95"/>
      <c r="Y17" s="91"/>
      <c r="Z17" s="97"/>
      <c r="AA17" s="98"/>
    </row>
    <row r="18" spans="1:27" ht="29.25" customHeight="1" x14ac:dyDescent="0.2">
      <c r="A18" s="33" t="s">
        <v>118</v>
      </c>
      <c r="B18" s="91" t="s">
        <v>242</v>
      </c>
      <c r="C18" s="156" t="s">
        <v>84</v>
      </c>
      <c r="D18" s="91"/>
      <c r="E18" s="179">
        <v>1001069</v>
      </c>
      <c r="F18" s="62" t="s">
        <v>975</v>
      </c>
      <c r="G18" s="62" t="s">
        <v>977</v>
      </c>
      <c r="H18" s="180">
        <v>25</v>
      </c>
      <c r="I18" s="99">
        <v>27.500000000000004</v>
      </c>
      <c r="J18" s="103"/>
      <c r="K18" s="91"/>
      <c r="L18" s="94"/>
      <c r="M18" s="94"/>
      <c r="N18" s="91"/>
      <c r="O18" s="91"/>
      <c r="P18" s="91"/>
      <c r="Q18" s="95"/>
      <c r="R18" s="91"/>
      <c r="S18" s="91"/>
      <c r="T18" s="171"/>
      <c r="U18" s="95"/>
      <c r="V18" s="95"/>
      <c r="W18" s="96"/>
      <c r="X18" s="95"/>
      <c r="Y18" s="91"/>
      <c r="Z18" s="97"/>
      <c r="AA18" s="98"/>
    </row>
    <row r="19" spans="1:27" ht="29.25" customHeight="1" x14ac:dyDescent="0.2">
      <c r="A19" s="33" t="s">
        <v>118</v>
      </c>
      <c r="B19" s="91" t="s">
        <v>242</v>
      </c>
      <c r="C19" s="156" t="s">
        <v>84</v>
      </c>
      <c r="D19" s="91"/>
      <c r="E19" s="179">
        <v>1001071</v>
      </c>
      <c r="F19" s="62" t="s">
        <v>976</v>
      </c>
      <c r="G19" s="62" t="s">
        <v>510</v>
      </c>
      <c r="H19" s="180">
        <v>15</v>
      </c>
      <c r="I19" s="99">
        <v>16.5</v>
      </c>
      <c r="J19" s="103"/>
      <c r="K19" s="91"/>
      <c r="L19" s="94"/>
      <c r="M19" s="94"/>
      <c r="N19" s="91"/>
      <c r="O19" s="91"/>
      <c r="P19" s="91"/>
      <c r="Q19" s="95"/>
      <c r="R19" s="91"/>
      <c r="S19" s="91"/>
      <c r="T19" s="171"/>
      <c r="U19" s="95"/>
      <c r="V19" s="95"/>
      <c r="W19" s="96"/>
      <c r="X19" s="95"/>
      <c r="Y19" s="91"/>
      <c r="Z19" s="97"/>
      <c r="AA19" s="98"/>
    </row>
    <row r="20" spans="1:27" ht="29.25" customHeight="1" x14ac:dyDescent="0.2">
      <c r="A20" s="33" t="s">
        <v>118</v>
      </c>
      <c r="B20" s="91" t="s">
        <v>242</v>
      </c>
      <c r="C20" s="156" t="s">
        <v>84</v>
      </c>
      <c r="D20" s="91"/>
      <c r="E20" s="179">
        <v>1061453</v>
      </c>
      <c r="F20" s="62" t="s">
        <v>893</v>
      </c>
      <c r="G20" s="62" t="s">
        <v>512</v>
      </c>
      <c r="H20" s="180">
        <v>15</v>
      </c>
      <c r="I20" s="99">
        <v>16.5</v>
      </c>
      <c r="J20" s="103"/>
      <c r="K20" s="91"/>
      <c r="L20" s="94"/>
      <c r="M20" s="94"/>
      <c r="N20" s="91"/>
      <c r="O20" s="91"/>
      <c r="P20" s="91"/>
      <c r="Q20" s="95"/>
      <c r="R20" s="91"/>
      <c r="S20" s="91"/>
      <c r="T20" s="171"/>
      <c r="U20" s="95"/>
      <c r="V20" s="95"/>
      <c r="W20" s="96"/>
      <c r="X20" s="95"/>
      <c r="Y20" s="91"/>
      <c r="Z20" s="97"/>
      <c r="AA20" s="98"/>
    </row>
    <row r="21" spans="1:27" ht="29.25" customHeight="1" x14ac:dyDescent="0.2">
      <c r="A21" s="33" t="s">
        <v>118</v>
      </c>
      <c r="B21" s="91" t="s">
        <v>242</v>
      </c>
      <c r="C21" s="156" t="s">
        <v>84</v>
      </c>
      <c r="D21" s="91"/>
      <c r="E21" s="179">
        <v>1061455</v>
      </c>
      <c r="F21" s="62" t="s">
        <v>894</v>
      </c>
      <c r="G21" s="62" t="s">
        <v>513</v>
      </c>
      <c r="H21" s="180">
        <v>15</v>
      </c>
      <c r="I21" s="99">
        <v>16.5</v>
      </c>
      <c r="J21" s="103"/>
      <c r="K21" s="91"/>
      <c r="L21" s="94"/>
      <c r="M21" s="94"/>
      <c r="N21" s="91"/>
      <c r="O21" s="91"/>
      <c r="P21" s="91"/>
      <c r="Q21" s="95"/>
      <c r="R21" s="91"/>
      <c r="S21" s="91"/>
      <c r="T21" s="171"/>
      <c r="U21" s="95"/>
      <c r="V21" s="95"/>
      <c r="W21" s="96"/>
      <c r="X21" s="95"/>
      <c r="Y21" s="91"/>
      <c r="Z21" s="97"/>
      <c r="AA21" s="98"/>
    </row>
    <row r="22" spans="1:27" ht="29.25" customHeight="1" x14ac:dyDescent="0.2">
      <c r="A22" s="33" t="s">
        <v>118</v>
      </c>
      <c r="B22" s="91" t="s">
        <v>242</v>
      </c>
      <c r="C22" s="156" t="s">
        <v>84</v>
      </c>
      <c r="D22" s="91"/>
      <c r="E22" s="179">
        <v>1105643</v>
      </c>
      <c r="F22" s="62" t="s">
        <v>895</v>
      </c>
      <c r="G22" s="62" t="s">
        <v>693</v>
      </c>
      <c r="H22" s="180">
        <v>71.818181818181813</v>
      </c>
      <c r="I22" s="99">
        <v>79</v>
      </c>
      <c r="J22" s="103"/>
      <c r="K22" s="91"/>
      <c r="L22" s="94"/>
      <c r="M22" s="94"/>
      <c r="N22" s="91"/>
      <c r="O22" s="91"/>
      <c r="P22" s="91"/>
      <c r="Q22" s="95"/>
      <c r="R22" s="91"/>
      <c r="S22" s="91"/>
      <c r="T22" s="171"/>
      <c r="U22" s="95"/>
      <c r="V22" s="95"/>
      <c r="W22" s="96"/>
      <c r="X22" s="95"/>
      <c r="Y22" s="91"/>
      <c r="Z22" s="97"/>
      <c r="AA22" s="98"/>
    </row>
    <row r="23" spans="1:27" ht="29.25" customHeight="1" x14ac:dyDescent="0.2">
      <c r="A23" s="33" t="s">
        <v>118</v>
      </c>
      <c r="B23" s="91" t="s">
        <v>242</v>
      </c>
      <c r="C23" s="156" t="s">
        <v>84</v>
      </c>
      <c r="D23" s="91"/>
      <c r="E23" s="179">
        <v>1105644</v>
      </c>
      <c r="F23" s="62" t="s">
        <v>896</v>
      </c>
      <c r="G23" s="62" t="s">
        <v>693</v>
      </c>
      <c r="H23" s="180">
        <v>71.818181818181813</v>
      </c>
      <c r="I23" s="99">
        <v>79</v>
      </c>
      <c r="J23" s="103"/>
      <c r="K23" s="91"/>
      <c r="L23" s="94"/>
      <c r="M23" s="94"/>
      <c r="N23" s="91"/>
      <c r="O23" s="91"/>
      <c r="P23" s="91"/>
      <c r="Q23" s="95"/>
      <c r="R23" s="91"/>
      <c r="S23" s="91"/>
      <c r="T23" s="171"/>
      <c r="U23" s="95"/>
      <c r="V23" s="95"/>
      <c r="W23" s="96"/>
      <c r="X23" s="95"/>
      <c r="Y23" s="91"/>
      <c r="Z23" s="97"/>
      <c r="AA23" s="98"/>
    </row>
    <row r="24" spans="1:27" ht="29.25" customHeight="1" x14ac:dyDescent="0.2">
      <c r="A24" s="33" t="s">
        <v>118</v>
      </c>
      <c r="B24" s="91" t="s">
        <v>242</v>
      </c>
      <c r="C24" s="156" t="s">
        <v>84</v>
      </c>
      <c r="D24" s="91"/>
      <c r="E24" s="179">
        <v>1105645</v>
      </c>
      <c r="F24" s="62" t="s">
        <v>897</v>
      </c>
      <c r="G24" s="62" t="s">
        <v>694</v>
      </c>
      <c r="H24" s="180">
        <v>71.818181818181813</v>
      </c>
      <c r="I24" s="99">
        <v>79</v>
      </c>
      <c r="J24" s="103"/>
      <c r="K24" s="91"/>
      <c r="L24" s="94"/>
      <c r="M24" s="94"/>
      <c r="N24" s="91"/>
      <c r="O24" s="91"/>
      <c r="P24" s="91"/>
      <c r="Q24" s="95"/>
      <c r="R24" s="91"/>
      <c r="S24" s="91"/>
      <c r="T24" s="171"/>
      <c r="U24" s="95"/>
      <c r="V24" s="95"/>
      <c r="W24" s="96"/>
      <c r="X24" s="95"/>
      <c r="Y24" s="91"/>
      <c r="Z24" s="97"/>
      <c r="AA24" s="98"/>
    </row>
    <row r="25" spans="1:27" ht="29.25" customHeight="1" x14ac:dyDescent="0.2">
      <c r="A25" s="33" t="s">
        <v>118</v>
      </c>
      <c r="B25" s="91" t="s">
        <v>242</v>
      </c>
      <c r="C25" s="156" t="s">
        <v>84</v>
      </c>
      <c r="D25" s="91"/>
      <c r="E25" s="179">
        <v>1105647</v>
      </c>
      <c r="F25" s="62" t="s">
        <v>898</v>
      </c>
      <c r="G25" s="62" t="s">
        <v>695</v>
      </c>
      <c r="H25" s="180">
        <v>71.818181818181813</v>
      </c>
      <c r="I25" s="99">
        <v>79</v>
      </c>
      <c r="J25" s="103"/>
      <c r="K25" s="91"/>
      <c r="L25" s="94"/>
      <c r="M25" s="94"/>
      <c r="N25" s="91"/>
      <c r="O25" s="91"/>
      <c r="P25" s="91"/>
      <c r="Q25" s="95"/>
      <c r="R25" s="91"/>
      <c r="S25" s="91"/>
      <c r="T25" s="171"/>
      <c r="U25" s="95"/>
      <c r="V25" s="95"/>
      <c r="W25" s="96"/>
      <c r="X25" s="95"/>
      <c r="Y25" s="91"/>
      <c r="Z25" s="97"/>
      <c r="AA25" s="98"/>
    </row>
    <row r="26" spans="1:27" ht="29.25" customHeight="1" x14ac:dyDescent="0.2">
      <c r="A26" s="33" t="s">
        <v>118</v>
      </c>
      <c r="B26" s="91" t="s">
        <v>242</v>
      </c>
      <c r="C26" s="156" t="s">
        <v>84</v>
      </c>
      <c r="D26" s="91"/>
      <c r="E26" s="179">
        <v>1105648</v>
      </c>
      <c r="F26" s="62" t="s">
        <v>899</v>
      </c>
      <c r="G26" s="62" t="s">
        <v>695</v>
      </c>
      <c r="H26" s="180">
        <v>71.818181818181813</v>
      </c>
      <c r="I26" s="99">
        <v>79</v>
      </c>
      <c r="J26" s="103"/>
      <c r="K26" s="91"/>
      <c r="L26" s="94"/>
      <c r="M26" s="94"/>
      <c r="N26" s="91"/>
      <c r="O26" s="91"/>
      <c r="P26" s="91"/>
      <c r="Q26" s="95"/>
      <c r="R26" s="91"/>
      <c r="S26" s="91"/>
      <c r="T26" s="171"/>
      <c r="U26" s="95"/>
      <c r="V26" s="95"/>
      <c r="W26" s="96"/>
      <c r="X26" s="95"/>
      <c r="Y26" s="91"/>
      <c r="Z26" s="97"/>
      <c r="AA26" s="98"/>
    </row>
    <row r="27" spans="1:27" ht="29.25" customHeight="1" x14ac:dyDescent="0.2">
      <c r="A27" s="33" t="s">
        <v>118</v>
      </c>
      <c r="B27" s="91" t="s">
        <v>242</v>
      </c>
      <c r="C27" s="156" t="s">
        <v>84</v>
      </c>
      <c r="D27" s="91"/>
      <c r="E27" s="179">
        <v>1105649</v>
      </c>
      <c r="F27" s="62" t="s">
        <v>900</v>
      </c>
      <c r="G27" s="62" t="s">
        <v>696</v>
      </c>
      <c r="H27" s="180">
        <v>71.818181818181813</v>
      </c>
      <c r="I27" s="99">
        <v>79</v>
      </c>
      <c r="J27" s="103"/>
      <c r="K27" s="91"/>
      <c r="L27" s="94"/>
      <c r="M27" s="94"/>
      <c r="N27" s="91"/>
      <c r="O27" s="91"/>
      <c r="P27" s="91"/>
      <c r="Q27" s="95"/>
      <c r="R27" s="91"/>
      <c r="S27" s="91"/>
      <c r="T27" s="171"/>
      <c r="U27" s="95"/>
      <c r="V27" s="95"/>
      <c r="W27" s="96"/>
      <c r="X27" s="95"/>
      <c r="Y27" s="91"/>
      <c r="Z27" s="97"/>
      <c r="AA27" s="98"/>
    </row>
    <row r="28" spans="1:27" ht="29.25" customHeight="1" x14ac:dyDescent="0.2">
      <c r="A28" s="33" t="s">
        <v>118</v>
      </c>
      <c r="B28" s="91" t="s">
        <v>242</v>
      </c>
      <c r="C28" s="156" t="s">
        <v>84</v>
      </c>
      <c r="D28" s="91"/>
      <c r="E28" s="179">
        <v>1105650</v>
      </c>
      <c r="F28" s="62" t="s">
        <v>901</v>
      </c>
      <c r="G28" s="62" t="s">
        <v>696</v>
      </c>
      <c r="H28" s="180">
        <v>71.818181818181813</v>
      </c>
      <c r="I28" s="99">
        <v>79</v>
      </c>
      <c r="J28" s="103"/>
      <c r="K28" s="91"/>
      <c r="L28" s="94"/>
      <c r="M28" s="94"/>
      <c r="N28" s="91"/>
      <c r="O28" s="91"/>
      <c r="P28" s="91"/>
      <c r="Q28" s="95"/>
      <c r="R28" s="91"/>
      <c r="S28" s="91"/>
      <c r="T28" s="171"/>
      <c r="U28" s="95"/>
      <c r="V28" s="95"/>
      <c r="W28" s="96"/>
      <c r="X28" s="95"/>
      <c r="Y28" s="91"/>
      <c r="Z28" s="97"/>
      <c r="AA28" s="98"/>
    </row>
    <row r="29" spans="1:27" ht="29.25" customHeight="1" x14ac:dyDescent="0.2">
      <c r="A29" s="33" t="s">
        <v>118</v>
      </c>
      <c r="B29" s="91" t="s">
        <v>242</v>
      </c>
      <c r="C29" s="156" t="s">
        <v>84</v>
      </c>
      <c r="D29" s="91"/>
      <c r="E29" s="179">
        <v>1607164</v>
      </c>
      <c r="F29" s="62" t="s">
        <v>1314</v>
      </c>
      <c r="G29" s="62" t="s">
        <v>1313</v>
      </c>
      <c r="H29" s="180">
        <v>90</v>
      </c>
      <c r="I29" s="99">
        <v>99.000000000000014</v>
      </c>
      <c r="J29" s="103"/>
      <c r="K29" s="91"/>
      <c r="L29" s="94"/>
      <c r="M29" s="94"/>
      <c r="N29" s="91"/>
      <c r="O29" s="91"/>
      <c r="P29" s="91"/>
      <c r="Q29" s="95"/>
      <c r="R29" s="91"/>
      <c r="S29" s="91"/>
      <c r="T29" s="171"/>
      <c r="U29" s="95"/>
      <c r="V29" s="95"/>
      <c r="W29" s="96"/>
      <c r="X29" s="95"/>
      <c r="Y29" s="91"/>
      <c r="Z29" s="97"/>
      <c r="AA29" s="98"/>
    </row>
    <row r="30" spans="1:27" ht="29.25" customHeight="1" x14ac:dyDescent="0.2">
      <c r="A30" s="33" t="s">
        <v>118</v>
      </c>
      <c r="B30" s="91" t="s">
        <v>242</v>
      </c>
      <c r="C30" s="156" t="s">
        <v>84</v>
      </c>
      <c r="D30" s="91"/>
      <c r="E30" s="179">
        <v>1001082</v>
      </c>
      <c r="F30" s="62" t="s">
        <v>902</v>
      </c>
      <c r="G30" s="62" t="s">
        <v>693</v>
      </c>
      <c r="H30" s="180">
        <v>25</v>
      </c>
      <c r="I30" s="99">
        <v>27.500000000000004</v>
      </c>
      <c r="J30" s="103"/>
      <c r="K30" s="91"/>
      <c r="L30" s="94"/>
      <c r="M30" s="94"/>
      <c r="N30" s="91"/>
      <c r="O30" s="91"/>
      <c r="P30" s="91"/>
      <c r="Q30" s="95"/>
      <c r="R30" s="91"/>
      <c r="S30" s="91"/>
      <c r="T30" s="171"/>
      <c r="U30" s="95"/>
      <c r="V30" s="95"/>
      <c r="W30" s="96"/>
      <c r="X30" s="95"/>
      <c r="Y30" s="91"/>
      <c r="Z30" s="97"/>
      <c r="AA30" s="98"/>
    </row>
    <row r="31" spans="1:27" ht="29.25" customHeight="1" x14ac:dyDescent="0.2">
      <c r="A31" s="33" t="s">
        <v>118</v>
      </c>
      <c r="B31" s="91" t="s">
        <v>242</v>
      </c>
      <c r="C31" s="156" t="s">
        <v>84</v>
      </c>
      <c r="D31" s="91"/>
      <c r="E31" s="179">
        <v>1001083</v>
      </c>
      <c r="F31" s="62" t="s">
        <v>903</v>
      </c>
      <c r="G31" s="62" t="s">
        <v>694</v>
      </c>
      <c r="H31" s="180">
        <v>25</v>
      </c>
      <c r="I31" s="99">
        <v>27.500000000000004</v>
      </c>
      <c r="J31" s="103"/>
      <c r="K31" s="91"/>
      <c r="L31" s="94"/>
      <c r="M31" s="94"/>
      <c r="N31" s="91"/>
      <c r="O31" s="91"/>
      <c r="P31" s="91"/>
      <c r="Q31" s="95"/>
      <c r="R31" s="91"/>
      <c r="S31" s="91"/>
      <c r="T31" s="171"/>
      <c r="U31" s="95"/>
      <c r="V31" s="95"/>
      <c r="W31" s="96"/>
      <c r="X31" s="95"/>
      <c r="Y31" s="91"/>
      <c r="Z31" s="97"/>
      <c r="AA31" s="98"/>
    </row>
    <row r="32" spans="1:27" ht="29.25" customHeight="1" x14ac:dyDescent="0.2">
      <c r="A32" s="33" t="s">
        <v>118</v>
      </c>
      <c r="B32" s="91" t="s">
        <v>242</v>
      </c>
      <c r="C32" s="156" t="s">
        <v>84</v>
      </c>
      <c r="D32" s="91"/>
      <c r="E32" s="179">
        <v>1001084</v>
      </c>
      <c r="F32" s="62" t="s">
        <v>904</v>
      </c>
      <c r="G32" s="62" t="s">
        <v>695</v>
      </c>
      <c r="H32" s="180">
        <v>25</v>
      </c>
      <c r="I32" s="99">
        <v>27.500000000000004</v>
      </c>
      <c r="J32" s="103"/>
      <c r="K32" s="91"/>
      <c r="L32" s="94"/>
      <c r="M32" s="94"/>
      <c r="N32" s="91"/>
      <c r="O32" s="91"/>
      <c r="P32" s="91"/>
      <c r="Q32" s="95"/>
      <c r="R32" s="91"/>
      <c r="S32" s="91"/>
      <c r="T32" s="171"/>
      <c r="U32" s="95"/>
      <c r="V32" s="95"/>
      <c r="W32" s="96"/>
      <c r="X32" s="95"/>
      <c r="Y32" s="91"/>
      <c r="Z32" s="97"/>
      <c r="AA32" s="98"/>
    </row>
    <row r="33" spans="1:27" ht="29.25" customHeight="1" x14ac:dyDescent="0.2">
      <c r="A33" s="33" t="s">
        <v>118</v>
      </c>
      <c r="B33" s="91" t="s">
        <v>242</v>
      </c>
      <c r="C33" s="156" t="s">
        <v>84</v>
      </c>
      <c r="D33" s="91"/>
      <c r="E33" s="179">
        <v>1001085</v>
      </c>
      <c r="F33" s="62" t="s">
        <v>905</v>
      </c>
      <c r="G33" s="62" t="s">
        <v>696</v>
      </c>
      <c r="H33" s="180">
        <v>25</v>
      </c>
      <c r="I33" s="99">
        <v>27.500000000000004</v>
      </c>
      <c r="J33" s="103"/>
      <c r="K33" s="91"/>
      <c r="L33" s="94"/>
      <c r="M33" s="94"/>
      <c r="N33" s="91"/>
      <c r="O33" s="91"/>
      <c r="P33" s="91"/>
      <c r="Q33" s="95"/>
      <c r="R33" s="91"/>
      <c r="S33" s="91"/>
      <c r="T33" s="171"/>
      <c r="U33" s="95"/>
      <c r="V33" s="95"/>
      <c r="W33" s="96"/>
      <c r="X33" s="95"/>
      <c r="Y33" s="91"/>
      <c r="Z33" s="97"/>
      <c r="AA33" s="98"/>
    </row>
    <row r="34" spans="1:27" ht="29.25" customHeight="1" x14ac:dyDescent="0.2">
      <c r="A34" s="33" t="s">
        <v>118</v>
      </c>
      <c r="B34" s="91" t="s">
        <v>242</v>
      </c>
      <c r="C34" s="156" t="s">
        <v>84</v>
      </c>
      <c r="D34" s="91"/>
      <c r="E34" s="179">
        <v>1874599</v>
      </c>
      <c r="F34" s="62" t="s">
        <v>1315</v>
      </c>
      <c r="G34" s="62" t="s">
        <v>1246</v>
      </c>
      <c r="H34" s="180">
        <v>30</v>
      </c>
      <c r="I34" s="99">
        <v>33</v>
      </c>
      <c r="J34" s="103"/>
      <c r="K34" s="91"/>
      <c r="L34" s="94"/>
      <c r="M34" s="94"/>
      <c r="N34" s="91"/>
      <c r="O34" s="91"/>
      <c r="P34" s="91"/>
      <c r="Q34" s="95"/>
      <c r="R34" s="91"/>
      <c r="S34" s="91"/>
      <c r="T34" s="171"/>
      <c r="U34" s="95"/>
      <c r="V34" s="95"/>
      <c r="W34" s="96"/>
      <c r="X34" s="95"/>
      <c r="Y34" s="91"/>
      <c r="Z34" s="97"/>
      <c r="AA34" s="98"/>
    </row>
    <row r="35" spans="1:27" ht="29.25" customHeight="1" x14ac:dyDescent="0.2">
      <c r="A35" s="33" t="s">
        <v>118</v>
      </c>
      <c r="B35" s="91" t="s">
        <v>242</v>
      </c>
      <c r="C35" s="156" t="s">
        <v>84</v>
      </c>
      <c r="D35" s="91"/>
      <c r="E35" s="179">
        <v>1874600</v>
      </c>
      <c r="F35" s="62" t="s">
        <v>1316</v>
      </c>
      <c r="G35" s="62" t="s">
        <v>1257</v>
      </c>
      <c r="H35" s="180">
        <v>30</v>
      </c>
      <c r="I35" s="99">
        <v>33</v>
      </c>
      <c r="J35" s="103"/>
      <c r="K35" s="91"/>
      <c r="L35" s="94"/>
      <c r="M35" s="94"/>
      <c r="N35" s="91"/>
      <c r="O35" s="91"/>
      <c r="P35" s="91"/>
      <c r="Q35" s="95"/>
      <c r="R35" s="91"/>
      <c r="S35" s="91"/>
      <c r="T35" s="171"/>
      <c r="U35" s="95"/>
      <c r="V35" s="95"/>
      <c r="W35" s="96"/>
      <c r="X35" s="95"/>
      <c r="Y35" s="91"/>
      <c r="Z35" s="97"/>
      <c r="AA35" s="98"/>
    </row>
    <row r="36" spans="1:27" ht="29.25" customHeight="1" x14ac:dyDescent="0.2">
      <c r="A36" s="33" t="s">
        <v>118</v>
      </c>
      <c r="B36" s="91" t="s">
        <v>242</v>
      </c>
      <c r="C36" s="156" t="s">
        <v>84</v>
      </c>
      <c r="D36" s="91"/>
      <c r="E36" s="179">
        <v>1874601</v>
      </c>
      <c r="F36" s="62" t="s">
        <v>1317</v>
      </c>
      <c r="G36" s="62" t="s">
        <v>1270</v>
      </c>
      <c r="H36" s="180">
        <v>30</v>
      </c>
      <c r="I36" s="99">
        <v>33</v>
      </c>
      <c r="J36" s="103"/>
      <c r="K36" s="91"/>
      <c r="L36" s="94"/>
      <c r="M36" s="94"/>
      <c r="N36" s="91"/>
      <c r="O36" s="91"/>
      <c r="P36" s="91"/>
      <c r="Q36" s="95"/>
      <c r="R36" s="91"/>
      <c r="S36" s="91"/>
      <c r="T36" s="171"/>
      <c r="U36" s="95"/>
      <c r="V36" s="95"/>
      <c r="W36" s="96"/>
      <c r="X36" s="95"/>
      <c r="Y36" s="91"/>
      <c r="Z36" s="97"/>
      <c r="AA36" s="98"/>
    </row>
    <row r="37" spans="1:27" ht="29.25" customHeight="1" x14ac:dyDescent="0.2">
      <c r="A37" s="33" t="s">
        <v>118</v>
      </c>
      <c r="B37" s="91" t="s">
        <v>242</v>
      </c>
      <c r="C37" s="156" t="s">
        <v>84</v>
      </c>
      <c r="D37" s="91"/>
      <c r="E37" s="179">
        <v>1874602</v>
      </c>
      <c r="F37" s="62" t="s">
        <v>1318</v>
      </c>
      <c r="G37" s="62" t="s">
        <v>1279</v>
      </c>
      <c r="H37" s="180">
        <v>30</v>
      </c>
      <c r="I37" s="99">
        <v>33</v>
      </c>
      <c r="J37" s="103"/>
      <c r="K37" s="91"/>
      <c r="L37" s="94"/>
      <c r="M37" s="94"/>
      <c r="N37" s="91"/>
      <c r="O37" s="91"/>
      <c r="P37" s="91"/>
      <c r="Q37" s="95"/>
      <c r="R37" s="91"/>
      <c r="S37" s="91"/>
      <c r="T37" s="171"/>
      <c r="U37" s="95"/>
      <c r="V37" s="95"/>
      <c r="W37" s="96"/>
      <c r="X37" s="95"/>
      <c r="Y37" s="91"/>
      <c r="Z37" s="97"/>
      <c r="AA37" s="98"/>
    </row>
    <row r="38" spans="1:27" ht="29.25" customHeight="1" x14ac:dyDescent="0.2">
      <c r="A38" s="33" t="s">
        <v>118</v>
      </c>
      <c r="B38" s="91" t="s">
        <v>242</v>
      </c>
      <c r="C38" s="156" t="s">
        <v>84</v>
      </c>
      <c r="D38" s="91"/>
      <c r="E38" s="179">
        <v>1874635</v>
      </c>
      <c r="F38" s="62" t="s">
        <v>1537</v>
      </c>
      <c r="G38" s="62" t="s">
        <v>1246</v>
      </c>
      <c r="H38" s="180">
        <v>70</v>
      </c>
      <c r="I38" s="99">
        <v>77</v>
      </c>
      <c r="J38" s="103"/>
      <c r="K38" s="91"/>
      <c r="L38" s="94"/>
      <c r="M38" s="94"/>
      <c r="N38" s="91"/>
      <c r="O38" s="91"/>
      <c r="P38" s="91"/>
      <c r="Q38" s="95"/>
      <c r="R38" s="91"/>
      <c r="S38" s="91"/>
      <c r="T38" s="171"/>
      <c r="U38" s="95"/>
      <c r="V38" s="95"/>
      <c r="W38" s="96"/>
      <c r="X38" s="95"/>
      <c r="Y38" s="91"/>
      <c r="Z38" s="97"/>
      <c r="AA38" s="98"/>
    </row>
    <row r="39" spans="1:27" ht="29.25" customHeight="1" x14ac:dyDescent="0.2">
      <c r="A39" s="33" t="s">
        <v>118</v>
      </c>
      <c r="B39" s="91" t="s">
        <v>242</v>
      </c>
      <c r="C39" s="156" t="s">
        <v>84</v>
      </c>
      <c r="D39" s="91"/>
      <c r="E39" s="179">
        <v>1874643</v>
      </c>
      <c r="F39" s="62" t="s">
        <v>1538</v>
      </c>
      <c r="G39" s="62" t="s">
        <v>1246</v>
      </c>
      <c r="H39" s="180">
        <v>90</v>
      </c>
      <c r="I39" s="99">
        <v>99.000000000000014</v>
      </c>
      <c r="J39" s="103"/>
      <c r="K39" s="91"/>
      <c r="L39" s="94"/>
      <c r="M39" s="94"/>
      <c r="N39" s="91"/>
      <c r="O39" s="91"/>
      <c r="P39" s="91"/>
      <c r="Q39" s="95"/>
      <c r="R39" s="91"/>
      <c r="S39" s="91"/>
      <c r="T39" s="171"/>
      <c r="U39" s="95"/>
      <c r="V39" s="95"/>
      <c r="W39" s="96"/>
      <c r="X39" s="95"/>
      <c r="Y39" s="91"/>
      <c r="Z39" s="97"/>
      <c r="AA39" s="98"/>
    </row>
    <row r="40" spans="1:27" ht="29.25" customHeight="1" x14ac:dyDescent="0.2">
      <c r="A40" s="33" t="s">
        <v>118</v>
      </c>
      <c r="B40" s="91" t="s">
        <v>242</v>
      </c>
      <c r="C40" s="156" t="s">
        <v>84</v>
      </c>
      <c r="D40" s="91"/>
      <c r="E40" s="179">
        <v>1001067</v>
      </c>
      <c r="F40" s="62" t="s">
        <v>1014</v>
      </c>
      <c r="G40" s="62" t="s">
        <v>1319</v>
      </c>
      <c r="H40" s="180">
        <v>40</v>
      </c>
      <c r="I40" s="99">
        <v>44</v>
      </c>
      <c r="J40" s="103"/>
      <c r="K40" s="91"/>
      <c r="L40" s="94"/>
      <c r="M40" s="94"/>
      <c r="N40" s="91"/>
      <c r="O40" s="91"/>
      <c r="P40" s="91"/>
      <c r="Q40" s="95"/>
      <c r="R40" s="91"/>
      <c r="S40" s="91"/>
      <c r="T40" s="171"/>
      <c r="U40" s="95"/>
      <c r="V40" s="95"/>
      <c r="W40" s="96"/>
      <c r="X40" s="95"/>
      <c r="Y40" s="91"/>
      <c r="Z40" s="97"/>
      <c r="AA40" s="98"/>
    </row>
    <row r="41" spans="1:27" ht="29.25" customHeight="1" x14ac:dyDescent="0.2">
      <c r="A41" s="33" t="s">
        <v>118</v>
      </c>
      <c r="B41" s="91" t="s">
        <v>242</v>
      </c>
      <c r="C41" s="156" t="s">
        <v>84</v>
      </c>
      <c r="D41" s="91"/>
      <c r="E41" s="179">
        <v>1607166</v>
      </c>
      <c r="F41" s="62" t="s">
        <v>1320</v>
      </c>
      <c r="G41" s="62" t="s">
        <v>1319</v>
      </c>
      <c r="H41" s="180">
        <v>100</v>
      </c>
      <c r="I41" s="99">
        <v>110.00000000000001</v>
      </c>
      <c r="J41" s="103"/>
      <c r="K41" s="91"/>
      <c r="L41" s="94"/>
      <c r="M41" s="94"/>
      <c r="N41" s="91"/>
      <c r="O41" s="91"/>
      <c r="P41" s="91"/>
      <c r="Q41" s="95"/>
      <c r="R41" s="91"/>
      <c r="S41" s="91"/>
      <c r="T41" s="171"/>
      <c r="U41" s="95"/>
      <c r="V41" s="95"/>
      <c r="W41" s="96"/>
      <c r="X41" s="95"/>
      <c r="Y41" s="91"/>
      <c r="Z41" s="97"/>
      <c r="AA41" s="98"/>
    </row>
    <row r="42" spans="1:27" ht="29.25" customHeight="1" x14ac:dyDescent="0.2">
      <c r="A42" s="33" t="s">
        <v>118</v>
      </c>
      <c r="B42" s="91" t="s">
        <v>242</v>
      </c>
      <c r="C42" s="156" t="s">
        <v>84</v>
      </c>
      <c r="D42" s="91"/>
      <c r="E42" s="179">
        <v>1061772</v>
      </c>
      <c r="F42" s="62" t="s">
        <v>1321</v>
      </c>
      <c r="G42" s="62" t="s">
        <v>1246</v>
      </c>
      <c r="H42" s="180">
        <v>71.819999999999993</v>
      </c>
      <c r="I42" s="99">
        <v>79.001999999999995</v>
      </c>
      <c r="J42" s="103"/>
      <c r="K42" s="91"/>
      <c r="L42" s="94"/>
      <c r="M42" s="94"/>
      <c r="N42" s="91"/>
      <c r="O42" s="91"/>
      <c r="P42" s="91"/>
      <c r="Q42" s="95"/>
      <c r="R42" s="91"/>
      <c r="S42" s="91"/>
      <c r="T42" s="171"/>
      <c r="U42" s="95"/>
      <c r="V42" s="95"/>
      <c r="W42" s="96"/>
      <c r="X42" s="95"/>
      <c r="Y42" s="91"/>
      <c r="Z42" s="97"/>
      <c r="AA42" s="98"/>
    </row>
    <row r="43" spans="1:27" ht="29.25" customHeight="1" x14ac:dyDescent="0.2">
      <c r="A43" s="33" t="s">
        <v>118</v>
      </c>
      <c r="B43" s="91" t="s">
        <v>242</v>
      </c>
      <c r="C43" s="156" t="s">
        <v>84</v>
      </c>
      <c r="D43" s="91"/>
      <c r="E43" s="179">
        <v>1061773</v>
      </c>
      <c r="F43" s="62" t="s">
        <v>1322</v>
      </c>
      <c r="G43" s="62" t="s">
        <v>1246</v>
      </c>
      <c r="H43" s="180">
        <v>71.819999999999993</v>
      </c>
      <c r="I43" s="99">
        <v>79.001999999999995</v>
      </c>
      <c r="J43" s="103"/>
      <c r="K43" s="91"/>
      <c r="L43" s="94"/>
      <c r="M43" s="94"/>
      <c r="N43" s="91"/>
      <c r="O43" s="91"/>
      <c r="P43" s="91"/>
      <c r="Q43" s="95"/>
      <c r="R43" s="91"/>
      <c r="S43" s="91"/>
      <c r="T43" s="171"/>
      <c r="U43" s="95"/>
      <c r="V43" s="95"/>
      <c r="W43" s="96"/>
      <c r="X43" s="95"/>
      <c r="Y43" s="91"/>
      <c r="Z43" s="97"/>
      <c r="AA43" s="98"/>
    </row>
    <row r="44" spans="1:27" ht="29.25" customHeight="1" x14ac:dyDescent="0.2">
      <c r="A44" s="33" t="s">
        <v>118</v>
      </c>
      <c r="B44" s="91" t="s">
        <v>242</v>
      </c>
      <c r="C44" s="156" t="s">
        <v>84</v>
      </c>
      <c r="D44" s="91"/>
      <c r="E44" s="179">
        <v>1061774</v>
      </c>
      <c r="F44" s="62" t="s">
        <v>1323</v>
      </c>
      <c r="G44" s="62" t="s">
        <v>1270</v>
      </c>
      <c r="H44" s="180">
        <v>71.819999999999993</v>
      </c>
      <c r="I44" s="99">
        <v>79.001999999999995</v>
      </c>
      <c r="J44" s="103"/>
      <c r="K44" s="91"/>
      <c r="L44" s="94"/>
      <c r="M44" s="94"/>
      <c r="N44" s="91"/>
      <c r="O44" s="91"/>
      <c r="P44" s="91"/>
      <c r="Q44" s="95"/>
      <c r="R44" s="91"/>
      <c r="S44" s="91"/>
      <c r="T44" s="171"/>
      <c r="U44" s="95"/>
      <c r="V44" s="95"/>
      <c r="W44" s="96"/>
      <c r="X44" s="95"/>
      <c r="Y44" s="91"/>
      <c r="Z44" s="97"/>
      <c r="AA44" s="98"/>
    </row>
    <row r="45" spans="1:27" ht="29.25" customHeight="1" x14ac:dyDescent="0.2">
      <c r="A45" s="33" t="s">
        <v>118</v>
      </c>
      <c r="B45" s="91" t="s">
        <v>242</v>
      </c>
      <c r="C45" s="156" t="s">
        <v>84</v>
      </c>
      <c r="D45" s="91"/>
      <c r="E45" s="179">
        <v>1061775</v>
      </c>
      <c r="F45" s="62" t="s">
        <v>1324</v>
      </c>
      <c r="G45" s="62" t="s">
        <v>1279</v>
      </c>
      <c r="H45" s="180">
        <v>71.819999999999993</v>
      </c>
      <c r="I45" s="99">
        <v>79.001999999999995</v>
      </c>
      <c r="J45" s="103"/>
      <c r="K45" s="91"/>
      <c r="L45" s="94"/>
      <c r="M45" s="94"/>
      <c r="N45" s="91"/>
      <c r="O45" s="91"/>
      <c r="P45" s="91"/>
      <c r="Q45" s="95"/>
      <c r="R45" s="91"/>
      <c r="S45" s="91"/>
      <c r="T45" s="171"/>
      <c r="U45" s="95"/>
      <c r="V45" s="95"/>
      <c r="W45" s="96"/>
      <c r="X45" s="95"/>
      <c r="Y45" s="91"/>
      <c r="Z45" s="97"/>
      <c r="AA45" s="98"/>
    </row>
    <row r="46" spans="1:27" ht="29.25" customHeight="1" x14ac:dyDescent="0.2">
      <c r="A46" s="33" t="s">
        <v>118</v>
      </c>
      <c r="B46" s="91" t="s">
        <v>242</v>
      </c>
      <c r="C46" s="156" t="s">
        <v>84</v>
      </c>
      <c r="D46" s="91"/>
      <c r="E46" s="179">
        <v>1061776</v>
      </c>
      <c r="F46" s="62" t="s">
        <v>1325</v>
      </c>
      <c r="G46" s="62" t="s">
        <v>1246</v>
      </c>
      <c r="H46" s="180">
        <v>71.819999999999993</v>
      </c>
      <c r="I46" s="99">
        <v>79.001999999999995</v>
      </c>
      <c r="J46" s="103"/>
      <c r="K46" s="91"/>
      <c r="L46" s="94"/>
      <c r="M46" s="94"/>
      <c r="N46" s="91"/>
      <c r="O46" s="91"/>
      <c r="P46" s="91"/>
      <c r="Q46" s="95"/>
      <c r="R46" s="91"/>
      <c r="S46" s="91"/>
      <c r="T46" s="171"/>
      <c r="U46" s="95"/>
      <c r="V46" s="95"/>
      <c r="W46" s="96"/>
      <c r="X46" s="95"/>
      <c r="Y46" s="91"/>
      <c r="Z46" s="97"/>
      <c r="AA46" s="98"/>
    </row>
    <row r="47" spans="1:27" ht="29.25" customHeight="1" x14ac:dyDescent="0.2">
      <c r="A47" s="33" t="s">
        <v>118</v>
      </c>
      <c r="B47" s="91" t="s">
        <v>242</v>
      </c>
      <c r="C47" s="156" t="s">
        <v>84</v>
      </c>
      <c r="D47" s="91"/>
      <c r="E47" s="179">
        <v>1061777</v>
      </c>
      <c r="F47" s="62" t="s">
        <v>1326</v>
      </c>
      <c r="G47" s="62" t="s">
        <v>1279</v>
      </c>
      <c r="H47" s="180">
        <v>71.819999999999993</v>
      </c>
      <c r="I47" s="99">
        <v>79.001999999999995</v>
      </c>
      <c r="J47" s="103"/>
      <c r="K47" s="91"/>
      <c r="L47" s="94"/>
      <c r="M47" s="94"/>
      <c r="N47" s="91"/>
      <c r="O47" s="91"/>
      <c r="P47" s="91"/>
      <c r="Q47" s="95"/>
      <c r="R47" s="91"/>
      <c r="S47" s="91"/>
      <c r="T47" s="171"/>
      <c r="U47" s="95"/>
      <c r="V47" s="95"/>
      <c r="W47" s="96"/>
      <c r="X47" s="95"/>
      <c r="Y47" s="91"/>
      <c r="Z47" s="97"/>
      <c r="AA47" s="98"/>
    </row>
    <row r="48" spans="1:27" ht="29.25" customHeight="1" x14ac:dyDescent="0.2">
      <c r="A48" s="33" t="s">
        <v>118</v>
      </c>
      <c r="B48" s="91" t="s">
        <v>242</v>
      </c>
      <c r="C48" s="156" t="s">
        <v>84</v>
      </c>
      <c r="D48" s="91"/>
      <c r="E48" s="179">
        <v>1061778</v>
      </c>
      <c r="F48" s="62" t="s">
        <v>1327</v>
      </c>
      <c r="G48" s="62" t="s">
        <v>1257</v>
      </c>
      <c r="H48" s="180">
        <v>71.819999999999993</v>
      </c>
      <c r="I48" s="99">
        <v>79.001999999999995</v>
      </c>
      <c r="J48" s="103"/>
      <c r="K48" s="91"/>
      <c r="L48" s="94"/>
      <c r="M48" s="94"/>
      <c r="N48" s="91"/>
      <c r="O48" s="91"/>
      <c r="P48" s="91"/>
      <c r="Q48" s="95"/>
      <c r="R48" s="91"/>
      <c r="S48" s="91"/>
      <c r="T48" s="171"/>
      <c r="U48" s="95"/>
      <c r="V48" s="95"/>
      <c r="W48" s="96"/>
      <c r="X48" s="95"/>
      <c r="Y48" s="91"/>
      <c r="Z48" s="97"/>
      <c r="AA48" s="98"/>
    </row>
    <row r="49" spans="1:27" ht="29.25" customHeight="1" x14ac:dyDescent="0.2">
      <c r="A49" s="33" t="s">
        <v>118</v>
      </c>
      <c r="B49" s="91" t="s">
        <v>242</v>
      </c>
      <c r="C49" s="156" t="s">
        <v>84</v>
      </c>
      <c r="D49" s="91"/>
      <c r="E49" s="179">
        <v>1061779</v>
      </c>
      <c r="F49" s="62" t="s">
        <v>1328</v>
      </c>
      <c r="G49" s="62" t="s">
        <v>1257</v>
      </c>
      <c r="H49" s="180">
        <v>59.09</v>
      </c>
      <c r="I49" s="99">
        <v>64.999000000000009</v>
      </c>
      <c r="J49" s="103"/>
      <c r="K49" s="91"/>
      <c r="L49" s="94"/>
      <c r="M49" s="94"/>
      <c r="N49" s="91"/>
      <c r="O49" s="91"/>
      <c r="P49" s="91"/>
      <c r="Q49" s="95"/>
      <c r="R49" s="91"/>
      <c r="S49" s="91"/>
      <c r="T49" s="171"/>
      <c r="U49" s="95"/>
      <c r="V49" s="95"/>
      <c r="W49" s="96"/>
      <c r="X49" s="95"/>
      <c r="Y49" s="91"/>
      <c r="Z49" s="97"/>
      <c r="AA49" s="98"/>
    </row>
    <row r="50" spans="1:27" ht="29.25" customHeight="1" x14ac:dyDescent="0.2">
      <c r="A50" s="33" t="s">
        <v>118</v>
      </c>
      <c r="B50" s="91" t="s">
        <v>242</v>
      </c>
      <c r="C50" s="156" t="s">
        <v>84</v>
      </c>
      <c r="D50" s="91"/>
      <c r="E50" s="179">
        <v>1001068</v>
      </c>
      <c r="F50" s="62" t="s">
        <v>906</v>
      </c>
      <c r="G50" s="62" t="s">
        <v>527</v>
      </c>
      <c r="H50" s="180">
        <v>50</v>
      </c>
      <c r="I50" s="99">
        <v>55.000000000000007</v>
      </c>
      <c r="J50" s="103"/>
      <c r="K50" s="91"/>
      <c r="L50" s="94"/>
      <c r="M50" s="94"/>
      <c r="N50" s="91"/>
      <c r="O50" s="91"/>
      <c r="P50" s="91"/>
      <c r="Q50" s="95"/>
      <c r="R50" s="91"/>
      <c r="S50" s="91"/>
      <c r="T50" s="171"/>
      <c r="U50" s="95"/>
      <c r="V50" s="95"/>
      <c r="W50" s="96"/>
      <c r="X50" s="95"/>
      <c r="Y50" s="91"/>
      <c r="Z50" s="97"/>
      <c r="AA50" s="98"/>
    </row>
    <row r="51" spans="1:27" ht="29.25" customHeight="1" x14ac:dyDescent="0.2">
      <c r="A51" s="33" t="s">
        <v>118</v>
      </c>
      <c r="B51" s="91" t="s">
        <v>242</v>
      </c>
      <c r="C51" s="156" t="s">
        <v>84</v>
      </c>
      <c r="D51" s="91"/>
      <c r="E51" s="179">
        <v>1001833</v>
      </c>
      <c r="F51" s="62" t="s">
        <v>1329</v>
      </c>
      <c r="G51" s="62" t="s">
        <v>997</v>
      </c>
      <c r="H51" s="180">
        <v>50</v>
      </c>
      <c r="I51" s="99">
        <v>55.000000000000007</v>
      </c>
      <c r="J51" s="103"/>
      <c r="K51" s="91"/>
      <c r="L51" s="94"/>
      <c r="M51" s="94"/>
      <c r="N51" s="91"/>
      <c r="O51" s="91"/>
      <c r="P51" s="91"/>
      <c r="Q51" s="95"/>
      <c r="R51" s="91"/>
      <c r="S51" s="91"/>
      <c r="T51" s="171"/>
      <c r="U51" s="95"/>
      <c r="V51" s="95"/>
      <c r="W51" s="96"/>
      <c r="X51" s="95"/>
      <c r="Y51" s="91"/>
      <c r="Z51" s="97"/>
      <c r="AA51" s="98"/>
    </row>
    <row r="52" spans="1:27" ht="29.25" customHeight="1" x14ac:dyDescent="0.2">
      <c r="A52" s="33" t="s">
        <v>118</v>
      </c>
      <c r="B52" s="91" t="s">
        <v>242</v>
      </c>
      <c r="C52" s="156" t="s">
        <v>84</v>
      </c>
      <c r="D52" s="91"/>
      <c r="E52" s="179">
        <v>1070920</v>
      </c>
      <c r="F52" s="62" t="s">
        <v>907</v>
      </c>
      <c r="G52" s="62" t="s">
        <v>190</v>
      </c>
      <c r="H52" s="180">
        <v>18</v>
      </c>
      <c r="I52" s="99">
        <v>19.8</v>
      </c>
      <c r="J52" s="103"/>
      <c r="K52" s="91"/>
      <c r="L52" s="94"/>
      <c r="M52" s="94"/>
      <c r="N52" s="91"/>
      <c r="O52" s="91"/>
      <c r="P52" s="91"/>
      <c r="Q52" s="95"/>
      <c r="R52" s="91"/>
      <c r="S52" s="91"/>
      <c r="T52" s="171"/>
      <c r="U52" s="95"/>
      <c r="V52" s="95"/>
      <c r="W52" s="96"/>
      <c r="X52" s="95"/>
      <c r="Y52" s="91"/>
      <c r="Z52" s="97"/>
      <c r="AA52" s="98"/>
    </row>
    <row r="53" spans="1:27" ht="29.25" customHeight="1" x14ac:dyDescent="0.2">
      <c r="A53" s="33" t="s">
        <v>118</v>
      </c>
      <c r="B53" s="91" t="s">
        <v>242</v>
      </c>
      <c r="C53" s="156" t="s">
        <v>84</v>
      </c>
      <c r="D53" s="91"/>
      <c r="E53" s="179">
        <v>1874578</v>
      </c>
      <c r="F53" s="62" t="s">
        <v>1163</v>
      </c>
      <c r="G53" s="62" t="s">
        <v>977</v>
      </c>
      <c r="H53" s="180">
        <v>30</v>
      </c>
      <c r="I53" s="99">
        <v>33</v>
      </c>
      <c r="J53" s="103"/>
      <c r="K53" s="91"/>
      <c r="L53" s="94"/>
      <c r="M53" s="94"/>
      <c r="N53" s="91"/>
      <c r="O53" s="91"/>
      <c r="P53" s="91"/>
      <c r="Q53" s="95"/>
      <c r="R53" s="91"/>
      <c r="S53" s="91"/>
      <c r="T53" s="171"/>
      <c r="U53" s="95"/>
      <c r="V53" s="95"/>
      <c r="W53" s="96"/>
      <c r="X53" s="95"/>
      <c r="Y53" s="91"/>
      <c r="Z53" s="97"/>
      <c r="AA53" s="98"/>
    </row>
    <row r="54" spans="1:27" ht="29.25" customHeight="1" x14ac:dyDescent="0.2">
      <c r="A54" s="33" t="s">
        <v>118</v>
      </c>
      <c r="B54" s="91" t="s">
        <v>242</v>
      </c>
      <c r="C54" s="156" t="s">
        <v>84</v>
      </c>
      <c r="D54" s="91"/>
      <c r="E54" s="179">
        <v>1103095</v>
      </c>
      <c r="F54" s="62" t="s">
        <v>1539</v>
      </c>
      <c r="G54" s="62" t="s">
        <v>1540</v>
      </c>
      <c r="H54" s="180">
        <v>30</v>
      </c>
      <c r="I54" s="99">
        <v>33</v>
      </c>
      <c r="J54" s="103"/>
      <c r="K54" s="91"/>
      <c r="L54" s="94"/>
      <c r="M54" s="94"/>
      <c r="N54" s="91"/>
      <c r="O54" s="91"/>
      <c r="P54" s="91"/>
      <c r="Q54" s="95"/>
      <c r="R54" s="91"/>
      <c r="S54" s="91"/>
      <c r="T54" s="171"/>
      <c r="U54" s="95"/>
      <c r="V54" s="95"/>
      <c r="W54" s="96"/>
      <c r="X54" s="95"/>
      <c r="Y54" s="91"/>
      <c r="Z54" s="97"/>
      <c r="AA54" s="98"/>
    </row>
    <row r="55" spans="1:27" ht="29.25" customHeight="1" x14ac:dyDescent="0.2">
      <c r="A55" s="33" t="s">
        <v>118</v>
      </c>
      <c r="B55" s="91" t="s">
        <v>242</v>
      </c>
      <c r="C55" s="156" t="s">
        <v>84</v>
      </c>
      <c r="D55" s="91"/>
      <c r="E55" s="179">
        <v>1079958</v>
      </c>
      <c r="F55" s="62" t="s">
        <v>1164</v>
      </c>
      <c r="G55" s="62" t="s">
        <v>510</v>
      </c>
      <c r="H55" s="180">
        <v>25</v>
      </c>
      <c r="I55" s="99">
        <v>27.500000000000004</v>
      </c>
      <c r="J55" s="103"/>
      <c r="K55" s="91"/>
      <c r="L55" s="94"/>
      <c r="M55" s="94"/>
      <c r="N55" s="91"/>
      <c r="O55" s="91"/>
      <c r="P55" s="91"/>
      <c r="Q55" s="95"/>
      <c r="R55" s="91"/>
      <c r="S55" s="91"/>
      <c r="T55" s="171"/>
      <c r="U55" s="95"/>
      <c r="V55" s="95"/>
      <c r="W55" s="96"/>
      <c r="X55" s="95"/>
      <c r="Y55" s="91"/>
      <c r="Z55" s="97"/>
      <c r="AA55" s="98"/>
    </row>
    <row r="56" spans="1:27" ht="29.25" customHeight="1" x14ac:dyDescent="0.2">
      <c r="A56" s="33" t="s">
        <v>118</v>
      </c>
      <c r="B56" s="91" t="s">
        <v>242</v>
      </c>
      <c r="C56" s="156" t="s">
        <v>84</v>
      </c>
      <c r="D56" s="91"/>
      <c r="E56" s="179">
        <v>1001087</v>
      </c>
      <c r="F56" s="62" t="s">
        <v>908</v>
      </c>
      <c r="G56" s="62" t="s">
        <v>694</v>
      </c>
      <c r="H56" s="180">
        <v>25</v>
      </c>
      <c r="I56" s="99">
        <v>27.500000000000004</v>
      </c>
      <c r="J56" s="103"/>
      <c r="K56" s="91"/>
      <c r="L56" s="94"/>
      <c r="M56" s="94"/>
      <c r="N56" s="91"/>
      <c r="O56" s="91"/>
      <c r="P56" s="91"/>
      <c r="Q56" s="95"/>
      <c r="R56" s="91"/>
      <c r="S56" s="91"/>
      <c r="T56" s="171"/>
      <c r="U56" s="95"/>
      <c r="V56" s="95"/>
      <c r="W56" s="96"/>
      <c r="X56" s="95"/>
      <c r="Y56" s="91"/>
      <c r="Z56" s="97"/>
      <c r="AA56" s="98"/>
    </row>
    <row r="57" spans="1:27" ht="29.25" customHeight="1" x14ac:dyDescent="0.2">
      <c r="A57" s="33" t="s">
        <v>118</v>
      </c>
      <c r="B57" s="91" t="s">
        <v>242</v>
      </c>
      <c r="C57" s="156" t="s">
        <v>84</v>
      </c>
      <c r="D57" s="91"/>
      <c r="E57" s="179">
        <v>1001089</v>
      </c>
      <c r="F57" s="62" t="s">
        <v>909</v>
      </c>
      <c r="G57" s="62" t="s">
        <v>696</v>
      </c>
      <c r="H57" s="180">
        <v>25</v>
      </c>
      <c r="I57" s="99">
        <v>27.500000000000004</v>
      </c>
      <c r="J57" s="103"/>
      <c r="K57" s="91"/>
      <c r="L57" s="94"/>
      <c r="M57" s="94"/>
      <c r="N57" s="91"/>
      <c r="O57" s="91"/>
      <c r="P57" s="91"/>
      <c r="Q57" s="95"/>
      <c r="R57" s="91"/>
      <c r="S57" s="91"/>
      <c r="T57" s="171"/>
      <c r="U57" s="95"/>
      <c r="V57" s="95"/>
      <c r="W57" s="96"/>
      <c r="X57" s="95"/>
      <c r="Y57" s="91"/>
      <c r="Z57" s="97"/>
      <c r="AA57" s="98"/>
    </row>
    <row r="58" spans="1:27" ht="29.25" customHeight="1" x14ac:dyDescent="0.2">
      <c r="A58" s="33" t="s">
        <v>118</v>
      </c>
      <c r="B58" s="91" t="s">
        <v>242</v>
      </c>
      <c r="C58" s="156" t="s">
        <v>84</v>
      </c>
      <c r="D58" s="91"/>
      <c r="E58" s="179">
        <v>1874652</v>
      </c>
      <c r="F58" s="62" t="s">
        <v>1330</v>
      </c>
      <c r="G58" s="62" t="s">
        <v>1246</v>
      </c>
      <c r="H58" s="180">
        <v>20</v>
      </c>
      <c r="I58" s="99">
        <v>22</v>
      </c>
      <c r="J58" s="103"/>
      <c r="K58" s="91"/>
      <c r="L58" s="94"/>
      <c r="M58" s="94"/>
      <c r="N58" s="91"/>
      <c r="O58" s="91"/>
      <c r="P58" s="91"/>
      <c r="Q58" s="95"/>
      <c r="R58" s="91"/>
      <c r="S58" s="91"/>
      <c r="T58" s="171"/>
      <c r="U58" s="95"/>
      <c r="V58" s="95"/>
      <c r="W58" s="96"/>
      <c r="X58" s="95"/>
      <c r="Y58" s="91"/>
      <c r="Z58" s="97"/>
      <c r="AA58" s="98"/>
    </row>
    <row r="59" spans="1:27" ht="29.25" customHeight="1" x14ac:dyDescent="0.2">
      <c r="A59" s="33" t="s">
        <v>118</v>
      </c>
      <c r="B59" s="91" t="s">
        <v>242</v>
      </c>
      <c r="C59" s="156" t="s">
        <v>84</v>
      </c>
      <c r="D59" s="91"/>
      <c r="E59" s="179">
        <v>1874653</v>
      </c>
      <c r="F59" s="62" t="s">
        <v>1331</v>
      </c>
      <c r="G59" s="62" t="s">
        <v>1257</v>
      </c>
      <c r="H59" s="180">
        <v>20</v>
      </c>
      <c r="I59" s="99">
        <v>22</v>
      </c>
      <c r="J59" s="103"/>
      <c r="K59" s="91"/>
      <c r="L59" s="94"/>
      <c r="M59" s="94"/>
      <c r="N59" s="91"/>
      <c r="O59" s="91"/>
      <c r="P59" s="91"/>
      <c r="Q59" s="95"/>
      <c r="R59" s="91"/>
      <c r="S59" s="91"/>
      <c r="T59" s="171"/>
      <c r="U59" s="95"/>
      <c r="V59" s="95"/>
      <c r="W59" s="96"/>
      <c r="X59" s="95"/>
      <c r="Y59" s="91"/>
      <c r="Z59" s="97"/>
      <c r="AA59" s="98"/>
    </row>
    <row r="60" spans="1:27" ht="29.25" customHeight="1" x14ac:dyDescent="0.2">
      <c r="A60" s="33" t="s">
        <v>118</v>
      </c>
      <c r="B60" s="91" t="s">
        <v>242</v>
      </c>
      <c r="C60" s="156" t="s">
        <v>84</v>
      </c>
      <c r="D60" s="91"/>
      <c r="E60" s="179">
        <v>1874654</v>
      </c>
      <c r="F60" s="62" t="s">
        <v>1332</v>
      </c>
      <c r="G60" s="62" t="s">
        <v>1270</v>
      </c>
      <c r="H60" s="180">
        <v>20</v>
      </c>
      <c r="I60" s="99">
        <v>22</v>
      </c>
      <c r="J60" s="103"/>
      <c r="K60" s="91"/>
      <c r="L60" s="94"/>
      <c r="M60" s="94"/>
      <c r="N60" s="91"/>
      <c r="O60" s="91"/>
      <c r="P60" s="91"/>
      <c r="Q60" s="95"/>
      <c r="R60" s="91"/>
      <c r="S60" s="91"/>
      <c r="T60" s="171"/>
      <c r="U60" s="95"/>
      <c r="V60" s="95"/>
      <c r="W60" s="96"/>
      <c r="X60" s="95"/>
      <c r="Y60" s="91"/>
      <c r="Z60" s="97"/>
      <c r="AA60" s="98"/>
    </row>
    <row r="61" spans="1:27" ht="29.25" customHeight="1" x14ac:dyDescent="0.2">
      <c r="A61" s="33" t="s">
        <v>118</v>
      </c>
      <c r="B61" s="91" t="s">
        <v>242</v>
      </c>
      <c r="C61" s="156" t="s">
        <v>84</v>
      </c>
      <c r="D61" s="91"/>
      <c r="E61" s="179">
        <v>1874655</v>
      </c>
      <c r="F61" s="62" t="s">
        <v>1332</v>
      </c>
      <c r="G61" s="62" t="s">
        <v>1279</v>
      </c>
      <c r="H61" s="180">
        <v>20</v>
      </c>
      <c r="I61" s="99">
        <v>22</v>
      </c>
      <c r="J61" s="103"/>
      <c r="K61" s="91"/>
      <c r="L61" s="94"/>
      <c r="M61" s="94"/>
      <c r="N61" s="91"/>
      <c r="O61" s="91"/>
      <c r="P61" s="91"/>
      <c r="Q61" s="95"/>
      <c r="R61" s="91"/>
      <c r="S61" s="91"/>
      <c r="T61" s="171"/>
      <c r="U61" s="95"/>
      <c r="V61" s="95"/>
      <c r="W61" s="96"/>
      <c r="X61" s="95"/>
      <c r="Y61" s="91"/>
      <c r="Z61" s="97"/>
      <c r="AA61" s="98"/>
    </row>
    <row r="62" spans="1:27" ht="29.25" customHeight="1" x14ac:dyDescent="0.2">
      <c r="A62" s="33" t="s">
        <v>118</v>
      </c>
      <c r="B62" s="91" t="s">
        <v>242</v>
      </c>
      <c r="C62" s="156" t="s">
        <v>84</v>
      </c>
      <c r="D62" s="91"/>
      <c r="E62" s="179">
        <v>1000731</v>
      </c>
      <c r="F62" s="62" t="s">
        <v>421</v>
      </c>
      <c r="G62" s="62" t="s">
        <v>427</v>
      </c>
      <c r="H62" s="180">
        <v>244.54545454545453</v>
      </c>
      <c r="I62" s="99">
        <v>269</v>
      </c>
      <c r="J62" s="103"/>
      <c r="K62" s="91"/>
      <c r="L62" s="94"/>
      <c r="M62" s="94"/>
      <c r="N62" s="91"/>
      <c r="O62" s="91"/>
      <c r="P62" s="91"/>
      <c r="Q62" s="95"/>
      <c r="R62" s="91"/>
      <c r="S62" s="91"/>
      <c r="T62" s="171"/>
      <c r="U62" s="95"/>
      <c r="V62" s="95"/>
      <c r="W62" s="96"/>
      <c r="X62" s="95"/>
      <c r="Y62" s="91"/>
      <c r="Z62" s="97"/>
      <c r="AA62" s="98"/>
    </row>
    <row r="63" spans="1:27" ht="29.25" customHeight="1" x14ac:dyDescent="0.2">
      <c r="A63" s="33" t="s">
        <v>118</v>
      </c>
      <c r="B63" s="91" t="s">
        <v>242</v>
      </c>
      <c r="C63" s="156" t="s">
        <v>84</v>
      </c>
      <c r="D63" s="91"/>
      <c r="E63" s="179">
        <v>1001399</v>
      </c>
      <c r="F63" s="62" t="s">
        <v>1015</v>
      </c>
      <c r="G63" s="62" t="s">
        <v>1018</v>
      </c>
      <c r="H63" s="180">
        <v>362.72727272727269</v>
      </c>
      <c r="I63" s="99">
        <v>399</v>
      </c>
      <c r="J63" s="103"/>
      <c r="K63" s="91"/>
      <c r="L63" s="94"/>
      <c r="M63" s="94"/>
      <c r="N63" s="91"/>
      <c r="O63" s="91"/>
      <c r="P63" s="91"/>
      <c r="Q63" s="95"/>
      <c r="R63" s="91"/>
      <c r="S63" s="91"/>
      <c r="T63" s="171"/>
      <c r="U63" s="95"/>
      <c r="V63" s="95"/>
      <c r="W63" s="96"/>
      <c r="X63" s="95"/>
      <c r="Y63" s="91"/>
      <c r="Z63" s="97"/>
      <c r="AA63" s="98"/>
    </row>
    <row r="64" spans="1:27" ht="29.25" customHeight="1" x14ac:dyDescent="0.2">
      <c r="A64" s="33" t="s">
        <v>118</v>
      </c>
      <c r="B64" s="91" t="s">
        <v>242</v>
      </c>
      <c r="C64" s="156" t="s">
        <v>84</v>
      </c>
      <c r="D64" s="91"/>
      <c r="E64" s="179">
        <v>1001105</v>
      </c>
      <c r="F64" s="62" t="s">
        <v>1130</v>
      </c>
      <c r="G64" s="62" t="s">
        <v>1016</v>
      </c>
      <c r="H64" s="180">
        <v>444.5454545454545</v>
      </c>
      <c r="I64" s="99">
        <v>489</v>
      </c>
      <c r="J64" s="103"/>
      <c r="K64" s="91"/>
      <c r="L64" s="94"/>
      <c r="M64" s="94"/>
      <c r="N64" s="91"/>
      <c r="O64" s="91"/>
      <c r="P64" s="91"/>
      <c r="Q64" s="95"/>
      <c r="R64" s="91"/>
      <c r="S64" s="91"/>
      <c r="T64" s="171"/>
      <c r="U64" s="95"/>
      <c r="V64" s="95"/>
      <c r="W64" s="96"/>
      <c r="X64" s="95"/>
      <c r="Y64" s="91"/>
      <c r="Z64" s="97"/>
      <c r="AA64" s="98"/>
    </row>
    <row r="65" spans="1:27" ht="29.25" customHeight="1" x14ac:dyDescent="0.2">
      <c r="A65" s="33" t="s">
        <v>118</v>
      </c>
      <c r="B65" s="91" t="s">
        <v>242</v>
      </c>
      <c r="C65" s="156" t="s">
        <v>84</v>
      </c>
      <c r="D65" s="91"/>
      <c r="E65" s="179">
        <v>1000863</v>
      </c>
      <c r="F65" s="62" t="s">
        <v>1131</v>
      </c>
      <c r="G65" s="62" t="s">
        <v>1017</v>
      </c>
      <c r="H65" s="180">
        <v>526.36363636363637</v>
      </c>
      <c r="I65" s="99">
        <v>579.00000000000011</v>
      </c>
      <c r="J65" s="103"/>
      <c r="K65" s="91"/>
      <c r="L65" s="94"/>
      <c r="M65" s="94"/>
      <c r="N65" s="91"/>
      <c r="O65" s="91"/>
      <c r="P65" s="91"/>
      <c r="Q65" s="95"/>
      <c r="R65" s="91"/>
      <c r="S65" s="91"/>
      <c r="T65" s="171"/>
      <c r="U65" s="95"/>
      <c r="V65" s="95"/>
      <c r="W65" s="96"/>
      <c r="X65" s="95"/>
      <c r="Y65" s="91"/>
      <c r="Z65" s="97"/>
      <c r="AA65" s="98"/>
    </row>
    <row r="66" spans="1:27" ht="29.25" customHeight="1" x14ac:dyDescent="0.2">
      <c r="A66" s="33" t="s">
        <v>118</v>
      </c>
      <c r="B66" s="91" t="s">
        <v>242</v>
      </c>
      <c r="C66" s="156" t="s">
        <v>84</v>
      </c>
      <c r="D66" s="91"/>
      <c r="E66" s="179">
        <v>1105608</v>
      </c>
      <c r="F66" s="62" t="s">
        <v>1333</v>
      </c>
      <c r="G66" s="62" t="s">
        <v>1334</v>
      </c>
      <c r="H66" s="180">
        <v>453.63636363636363</v>
      </c>
      <c r="I66" s="99">
        <v>499.00000000000006</v>
      </c>
      <c r="J66" s="103"/>
      <c r="K66" s="91"/>
      <c r="L66" s="94"/>
      <c r="M66" s="94"/>
      <c r="N66" s="91"/>
      <c r="O66" s="91"/>
      <c r="P66" s="91"/>
      <c r="Q66" s="95"/>
      <c r="R66" s="91"/>
      <c r="S66" s="91"/>
      <c r="T66" s="171"/>
      <c r="U66" s="95"/>
      <c r="V66" s="95"/>
      <c r="W66" s="96"/>
      <c r="X66" s="95"/>
      <c r="Y66" s="91"/>
      <c r="Z66" s="97"/>
      <c r="AA66" s="98"/>
    </row>
    <row r="67" spans="1:27" ht="29.25" customHeight="1" x14ac:dyDescent="0.2">
      <c r="A67" s="33" t="s">
        <v>118</v>
      </c>
      <c r="B67" s="91" t="s">
        <v>242</v>
      </c>
      <c r="C67" s="156" t="s">
        <v>84</v>
      </c>
      <c r="D67" s="91"/>
      <c r="E67" s="179">
        <v>1105610</v>
      </c>
      <c r="F67" s="62" t="s">
        <v>1335</v>
      </c>
      <c r="G67" s="62" t="s">
        <v>1336</v>
      </c>
      <c r="H67" s="180">
        <v>527.27</v>
      </c>
      <c r="I67" s="99">
        <v>579.99700000000007</v>
      </c>
      <c r="J67" s="103"/>
      <c r="K67" s="91"/>
      <c r="L67" s="94"/>
      <c r="M67" s="94"/>
      <c r="N67" s="91"/>
      <c r="O67" s="91"/>
      <c r="P67" s="91"/>
      <c r="Q67" s="95"/>
      <c r="R67" s="91"/>
      <c r="S67" s="91"/>
      <c r="T67" s="171"/>
      <c r="U67" s="95"/>
      <c r="V67" s="95"/>
      <c r="W67" s="96"/>
      <c r="X67" s="95"/>
      <c r="Y67" s="91"/>
      <c r="Z67" s="97"/>
      <c r="AA67" s="98"/>
    </row>
    <row r="68" spans="1:27" ht="29.25" customHeight="1" x14ac:dyDescent="0.2">
      <c r="A68" s="33" t="s">
        <v>118</v>
      </c>
      <c r="B68" s="91" t="s">
        <v>242</v>
      </c>
      <c r="C68" s="156" t="s">
        <v>84</v>
      </c>
      <c r="D68" s="91"/>
      <c r="E68" s="179">
        <v>1061780</v>
      </c>
      <c r="F68" s="62" t="s">
        <v>1337</v>
      </c>
      <c r="G68" s="62" t="s">
        <v>1338</v>
      </c>
      <c r="H68" s="180">
        <v>408.18181818181813</v>
      </c>
      <c r="I68" s="99">
        <v>449</v>
      </c>
      <c r="J68" s="103"/>
      <c r="K68" s="91"/>
      <c r="L68" s="94"/>
      <c r="M68" s="94"/>
      <c r="N68" s="91"/>
      <c r="O68" s="91"/>
      <c r="P68" s="91"/>
      <c r="Q68" s="95"/>
      <c r="R68" s="91"/>
      <c r="S68" s="91"/>
      <c r="T68" s="171"/>
      <c r="U68" s="95"/>
      <c r="V68" s="95"/>
      <c r="W68" s="96"/>
      <c r="X68" s="95"/>
      <c r="Y68" s="91"/>
      <c r="Z68" s="97"/>
      <c r="AA68" s="98"/>
    </row>
    <row r="69" spans="1:27" ht="29.25" customHeight="1" x14ac:dyDescent="0.2">
      <c r="A69" s="33" t="s">
        <v>118</v>
      </c>
      <c r="B69" s="91" t="s">
        <v>242</v>
      </c>
      <c r="C69" s="156" t="s">
        <v>84</v>
      </c>
      <c r="D69" s="91"/>
      <c r="E69" s="179">
        <v>1061781</v>
      </c>
      <c r="F69" s="62" t="s">
        <v>1339</v>
      </c>
      <c r="G69" s="62" t="s">
        <v>1340</v>
      </c>
      <c r="H69" s="180">
        <v>453.63636363636363</v>
      </c>
      <c r="I69" s="99">
        <v>499.00000000000006</v>
      </c>
      <c r="J69" s="103"/>
      <c r="K69" s="91"/>
      <c r="L69" s="94"/>
      <c r="M69" s="94"/>
      <c r="N69" s="91"/>
      <c r="O69" s="91"/>
      <c r="P69" s="91"/>
      <c r="Q69" s="95"/>
      <c r="R69" s="91"/>
      <c r="S69" s="91"/>
      <c r="T69" s="171"/>
      <c r="U69" s="95"/>
      <c r="V69" s="95"/>
      <c r="W69" s="96"/>
      <c r="X69" s="95"/>
      <c r="Y69" s="91"/>
      <c r="Z69" s="97"/>
      <c r="AA69" s="98"/>
    </row>
    <row r="70" spans="1:27" ht="29.25" customHeight="1" x14ac:dyDescent="0.2">
      <c r="A70" s="33" t="s">
        <v>118</v>
      </c>
      <c r="B70" s="91" t="s">
        <v>242</v>
      </c>
      <c r="C70" s="156" t="s">
        <v>84</v>
      </c>
      <c r="D70" s="91"/>
      <c r="E70" s="179">
        <v>1061764</v>
      </c>
      <c r="F70" s="62" t="s">
        <v>1341</v>
      </c>
      <c r="G70" s="62" t="s">
        <v>1338</v>
      </c>
      <c r="H70" s="180">
        <v>408.18181818181813</v>
      </c>
      <c r="I70" s="99">
        <v>449</v>
      </c>
      <c r="J70" s="103"/>
      <c r="K70" s="91"/>
      <c r="L70" s="94"/>
      <c r="M70" s="94"/>
      <c r="N70" s="91"/>
      <c r="O70" s="91"/>
      <c r="P70" s="91"/>
      <c r="Q70" s="95"/>
      <c r="R70" s="91"/>
      <c r="S70" s="91"/>
      <c r="T70" s="171"/>
      <c r="U70" s="95"/>
      <c r="V70" s="95"/>
      <c r="W70" s="96"/>
      <c r="X70" s="95"/>
      <c r="Y70" s="91"/>
      <c r="Z70" s="97"/>
      <c r="AA70" s="98"/>
    </row>
    <row r="71" spans="1:27" ht="29.25" customHeight="1" x14ac:dyDescent="0.2">
      <c r="A71" s="33" t="s">
        <v>118</v>
      </c>
      <c r="B71" s="91" t="s">
        <v>242</v>
      </c>
      <c r="C71" s="156" t="s">
        <v>84</v>
      </c>
      <c r="D71" s="91"/>
      <c r="E71" s="179">
        <v>1115047</v>
      </c>
      <c r="F71" s="62" t="s">
        <v>422</v>
      </c>
      <c r="G71" s="62" t="s">
        <v>428</v>
      </c>
      <c r="H71" s="180">
        <v>199.09</v>
      </c>
      <c r="I71" s="99">
        <v>218.99900000000002</v>
      </c>
      <c r="J71" s="103"/>
      <c r="K71" s="91"/>
      <c r="L71" s="94"/>
      <c r="M71" s="94"/>
      <c r="N71" s="91"/>
      <c r="O71" s="91"/>
      <c r="P71" s="91"/>
      <c r="Q71" s="95"/>
      <c r="R71" s="91"/>
      <c r="S71" s="91"/>
      <c r="T71" s="171"/>
      <c r="U71" s="95"/>
      <c r="V71" s="95"/>
      <c r="W71" s="96"/>
      <c r="X71" s="95"/>
      <c r="Y71" s="91"/>
      <c r="Z71" s="97"/>
      <c r="AA71" s="98"/>
    </row>
    <row r="72" spans="1:27" ht="29.25" customHeight="1" x14ac:dyDescent="0.2">
      <c r="A72" s="33" t="s">
        <v>118</v>
      </c>
      <c r="B72" s="91" t="s">
        <v>242</v>
      </c>
      <c r="C72" s="156" t="s">
        <v>84</v>
      </c>
      <c r="D72" s="91"/>
      <c r="E72" s="179">
        <v>1001303</v>
      </c>
      <c r="F72" s="62" t="s">
        <v>423</v>
      </c>
      <c r="G72" s="62" t="s">
        <v>428</v>
      </c>
      <c r="H72" s="180">
        <v>262.72727272727269</v>
      </c>
      <c r="I72" s="99">
        <v>289</v>
      </c>
      <c r="J72" s="103"/>
      <c r="K72" s="91"/>
      <c r="L72" s="94"/>
      <c r="M72" s="94"/>
      <c r="N72" s="91"/>
      <c r="O72" s="91"/>
      <c r="P72" s="91"/>
      <c r="Q72" s="95"/>
      <c r="R72" s="91"/>
      <c r="S72" s="91"/>
      <c r="T72" s="171"/>
      <c r="U72" s="95"/>
      <c r="V72" s="95"/>
      <c r="W72" s="96"/>
      <c r="X72" s="95"/>
      <c r="Y72" s="91"/>
      <c r="Z72" s="97"/>
      <c r="AA72" s="98"/>
    </row>
    <row r="73" spans="1:27" ht="29.25" customHeight="1" x14ac:dyDescent="0.2">
      <c r="A73" s="33" t="s">
        <v>118</v>
      </c>
      <c r="B73" s="91" t="s">
        <v>242</v>
      </c>
      <c r="C73" s="156" t="s">
        <v>84</v>
      </c>
      <c r="D73" s="91"/>
      <c r="E73" s="179">
        <v>1105641</v>
      </c>
      <c r="F73" s="62" t="s">
        <v>910</v>
      </c>
      <c r="G73" s="62" t="s">
        <v>428</v>
      </c>
      <c r="H73" s="180">
        <v>199.09090909090907</v>
      </c>
      <c r="I73" s="99">
        <v>219</v>
      </c>
      <c r="J73" s="103"/>
      <c r="K73" s="91"/>
      <c r="L73" s="94"/>
      <c r="M73" s="94"/>
      <c r="N73" s="91"/>
      <c r="O73" s="91"/>
      <c r="P73" s="91"/>
      <c r="Q73" s="95"/>
      <c r="R73" s="91"/>
      <c r="S73" s="91"/>
      <c r="T73" s="171"/>
      <c r="U73" s="95"/>
      <c r="V73" s="95"/>
      <c r="W73" s="96"/>
      <c r="X73" s="95"/>
      <c r="Y73" s="91"/>
      <c r="Z73" s="97"/>
      <c r="AA73" s="98"/>
    </row>
    <row r="74" spans="1:27" ht="29.25" customHeight="1" x14ac:dyDescent="0.2">
      <c r="A74" s="33" t="s">
        <v>118</v>
      </c>
      <c r="B74" s="91" t="s">
        <v>242</v>
      </c>
      <c r="C74" s="156" t="s">
        <v>84</v>
      </c>
      <c r="D74" s="91"/>
      <c r="E74" s="179">
        <v>1105642</v>
      </c>
      <c r="F74" s="62" t="s">
        <v>911</v>
      </c>
      <c r="G74" s="62" t="s">
        <v>428</v>
      </c>
      <c r="H74" s="180">
        <v>271.81818181818181</v>
      </c>
      <c r="I74" s="99">
        <v>299</v>
      </c>
      <c r="J74" s="103"/>
      <c r="K74" s="91"/>
      <c r="L74" s="94"/>
      <c r="M74" s="94"/>
      <c r="N74" s="91"/>
      <c r="O74" s="91"/>
      <c r="P74" s="91"/>
      <c r="Q74" s="95"/>
      <c r="R74" s="91"/>
      <c r="S74" s="91"/>
      <c r="T74" s="171"/>
      <c r="U74" s="95"/>
      <c r="V74" s="95"/>
      <c r="W74" s="96"/>
      <c r="X74" s="95"/>
      <c r="Y74" s="91"/>
      <c r="Z74" s="97"/>
      <c r="AA74" s="98"/>
    </row>
    <row r="75" spans="1:27" ht="29.25" customHeight="1" x14ac:dyDescent="0.2">
      <c r="A75" s="33" t="s">
        <v>118</v>
      </c>
      <c r="B75" s="91" t="s">
        <v>242</v>
      </c>
      <c r="C75" s="156" t="s">
        <v>84</v>
      </c>
      <c r="D75" s="91"/>
      <c r="E75" s="179">
        <v>1105589</v>
      </c>
      <c r="F75" s="62" t="s">
        <v>912</v>
      </c>
      <c r="G75" s="62" t="s">
        <v>428</v>
      </c>
      <c r="H75" s="180">
        <v>362.72727272727269</v>
      </c>
      <c r="I75" s="99">
        <v>399</v>
      </c>
      <c r="J75" s="103"/>
      <c r="K75" s="91"/>
      <c r="L75" s="94"/>
      <c r="M75" s="94"/>
      <c r="N75" s="91"/>
      <c r="O75" s="91"/>
      <c r="P75" s="91"/>
      <c r="Q75" s="95"/>
      <c r="R75" s="91"/>
      <c r="S75" s="91"/>
      <c r="T75" s="171"/>
      <c r="U75" s="95"/>
      <c r="V75" s="95"/>
      <c r="W75" s="96"/>
      <c r="X75" s="95"/>
      <c r="Y75" s="91"/>
      <c r="Z75" s="97"/>
      <c r="AA75" s="98"/>
    </row>
    <row r="76" spans="1:27" ht="29.25" customHeight="1" x14ac:dyDescent="0.2">
      <c r="A76" s="33" t="s">
        <v>118</v>
      </c>
      <c r="B76" s="91" t="s">
        <v>242</v>
      </c>
      <c r="C76" s="156" t="s">
        <v>84</v>
      </c>
      <c r="D76" s="91"/>
      <c r="E76" s="179">
        <v>1061770</v>
      </c>
      <c r="F76" s="62" t="s">
        <v>1342</v>
      </c>
      <c r="G76" s="62" t="s">
        <v>428</v>
      </c>
      <c r="H76" s="180">
        <v>390</v>
      </c>
      <c r="I76" s="99">
        <v>429.00000000000006</v>
      </c>
      <c r="J76" s="103"/>
      <c r="K76" s="91"/>
      <c r="L76" s="94"/>
      <c r="M76" s="94"/>
      <c r="N76" s="91"/>
      <c r="O76" s="91"/>
      <c r="P76" s="91"/>
      <c r="Q76" s="95"/>
      <c r="R76" s="91"/>
      <c r="S76" s="91"/>
      <c r="T76" s="171"/>
      <c r="U76" s="95"/>
      <c r="V76" s="95"/>
      <c r="W76" s="96"/>
      <c r="X76" s="95"/>
      <c r="Y76" s="91"/>
      <c r="Z76" s="97"/>
      <c r="AA76" s="98"/>
    </row>
    <row r="77" spans="1:27" ht="29.25" customHeight="1" x14ac:dyDescent="0.2">
      <c r="A77" s="33" t="s">
        <v>118</v>
      </c>
      <c r="B77" s="91" t="s">
        <v>242</v>
      </c>
      <c r="C77" s="156" t="s">
        <v>84</v>
      </c>
      <c r="D77" s="91"/>
      <c r="E77" s="179">
        <v>1001097</v>
      </c>
      <c r="F77" s="62" t="s">
        <v>424</v>
      </c>
      <c r="G77" s="62" t="s">
        <v>194</v>
      </c>
      <c r="H77" s="180">
        <v>26</v>
      </c>
      <c r="I77" s="99">
        <v>28.6</v>
      </c>
      <c r="J77" s="103"/>
      <c r="K77" s="91"/>
      <c r="L77" s="94"/>
      <c r="M77" s="94"/>
      <c r="N77" s="91"/>
      <c r="O77" s="91"/>
      <c r="P77" s="91"/>
      <c r="Q77" s="95"/>
      <c r="R77" s="91"/>
      <c r="S77" s="91"/>
      <c r="T77" s="171"/>
      <c r="U77" s="95"/>
      <c r="V77" s="95"/>
      <c r="W77" s="96"/>
      <c r="X77" s="95"/>
      <c r="Y77" s="91"/>
      <c r="Z77" s="97"/>
      <c r="AA77" s="98"/>
    </row>
    <row r="78" spans="1:27" ht="29.25" customHeight="1" x14ac:dyDescent="0.2">
      <c r="A78" s="33" t="s">
        <v>118</v>
      </c>
      <c r="B78" s="91" t="s">
        <v>242</v>
      </c>
      <c r="C78" s="156" t="s">
        <v>84</v>
      </c>
      <c r="D78" s="91"/>
      <c r="E78" s="179">
        <v>1001092</v>
      </c>
      <c r="F78" s="62" t="s">
        <v>913</v>
      </c>
      <c r="G78" s="62" t="s">
        <v>978</v>
      </c>
      <c r="H78" s="180">
        <v>26</v>
      </c>
      <c r="I78" s="99">
        <v>28.6</v>
      </c>
      <c r="J78" s="103"/>
      <c r="K78" s="91"/>
      <c r="L78" s="94"/>
      <c r="M78" s="94"/>
      <c r="N78" s="91"/>
      <c r="O78" s="91"/>
      <c r="P78" s="91"/>
      <c r="Q78" s="95"/>
      <c r="R78" s="91"/>
      <c r="S78" s="91"/>
      <c r="T78" s="171"/>
      <c r="U78" s="95"/>
      <c r="V78" s="95"/>
      <c r="W78" s="96"/>
      <c r="X78" s="95"/>
      <c r="Y78" s="91"/>
      <c r="Z78" s="97"/>
      <c r="AA78" s="98"/>
    </row>
    <row r="79" spans="1:27" ht="29.25" customHeight="1" x14ac:dyDescent="0.2">
      <c r="A79" s="33" t="s">
        <v>118</v>
      </c>
      <c r="B79" s="91" t="s">
        <v>242</v>
      </c>
      <c r="C79" s="156" t="s">
        <v>84</v>
      </c>
      <c r="D79" s="91"/>
      <c r="E79" s="179">
        <v>1105607</v>
      </c>
      <c r="F79" s="62" t="s">
        <v>914</v>
      </c>
      <c r="G79" s="62" t="s">
        <v>1343</v>
      </c>
      <c r="H79" s="180">
        <v>200</v>
      </c>
      <c r="I79" s="99">
        <v>220.00000000000003</v>
      </c>
      <c r="J79" s="103"/>
      <c r="K79" s="91"/>
      <c r="L79" s="94"/>
      <c r="M79" s="94"/>
      <c r="N79" s="91"/>
      <c r="O79" s="91"/>
      <c r="P79" s="91"/>
      <c r="Q79" s="95"/>
      <c r="R79" s="91"/>
      <c r="S79" s="91"/>
      <c r="T79" s="171"/>
      <c r="U79" s="95"/>
      <c r="V79" s="95"/>
      <c r="W79" s="96"/>
      <c r="X79" s="95"/>
      <c r="Y79" s="91"/>
      <c r="Z79" s="97"/>
      <c r="AA79" s="98"/>
    </row>
    <row r="80" spans="1:27" ht="29.25" customHeight="1" x14ac:dyDescent="0.2">
      <c r="A80" s="33" t="s">
        <v>118</v>
      </c>
      <c r="B80" s="91" t="s">
        <v>242</v>
      </c>
      <c r="C80" s="156" t="s">
        <v>84</v>
      </c>
      <c r="D80" s="91"/>
      <c r="E80" s="179">
        <v>1105606</v>
      </c>
      <c r="F80" s="62" t="s">
        <v>1165</v>
      </c>
      <c r="G80" s="62" t="s">
        <v>1167</v>
      </c>
      <c r="H80" s="180">
        <v>126</v>
      </c>
      <c r="I80" s="99">
        <v>138.60000000000002</v>
      </c>
      <c r="J80" s="103"/>
      <c r="K80" s="91"/>
      <c r="L80" s="94"/>
      <c r="M80" s="94"/>
      <c r="N80" s="91"/>
      <c r="O80" s="91"/>
      <c r="P80" s="91"/>
      <c r="Q80" s="95"/>
      <c r="R80" s="91"/>
      <c r="S80" s="91"/>
      <c r="T80" s="171"/>
      <c r="U80" s="95"/>
      <c r="V80" s="95"/>
      <c r="W80" s="96"/>
      <c r="X80" s="95"/>
      <c r="Y80" s="91"/>
      <c r="Z80" s="97"/>
      <c r="AA80" s="98"/>
    </row>
    <row r="81" spans="1:27" ht="29.25" customHeight="1" x14ac:dyDescent="0.2">
      <c r="A81" s="33" t="s">
        <v>118</v>
      </c>
      <c r="B81" s="91" t="s">
        <v>242</v>
      </c>
      <c r="C81" s="156" t="s">
        <v>84</v>
      </c>
      <c r="D81" s="91"/>
      <c r="E81" s="179">
        <v>1105654</v>
      </c>
      <c r="F81" s="62" t="s">
        <v>1344</v>
      </c>
      <c r="G81" s="62" t="s">
        <v>428</v>
      </c>
      <c r="H81" s="180">
        <v>444.55</v>
      </c>
      <c r="I81" s="99">
        <v>489.00500000000005</v>
      </c>
      <c r="J81" s="103"/>
      <c r="K81" s="91"/>
      <c r="L81" s="94"/>
      <c r="M81" s="94"/>
      <c r="N81" s="91"/>
      <c r="O81" s="91"/>
      <c r="P81" s="91"/>
      <c r="Q81" s="95"/>
      <c r="R81" s="91"/>
      <c r="S81" s="91"/>
      <c r="T81" s="171"/>
      <c r="U81" s="95"/>
      <c r="V81" s="95"/>
      <c r="W81" s="96"/>
      <c r="X81" s="95"/>
      <c r="Y81" s="91"/>
      <c r="Z81" s="97"/>
      <c r="AA81" s="98"/>
    </row>
    <row r="82" spans="1:27" ht="29.25" customHeight="1" x14ac:dyDescent="0.2">
      <c r="A82" s="33" t="s">
        <v>118</v>
      </c>
      <c r="B82" s="91" t="s">
        <v>242</v>
      </c>
      <c r="C82" s="156" t="s">
        <v>84</v>
      </c>
      <c r="D82" s="91"/>
      <c r="E82" s="179">
        <v>1105655</v>
      </c>
      <c r="F82" s="62" t="s">
        <v>1345</v>
      </c>
      <c r="G82" s="62" t="s">
        <v>428</v>
      </c>
      <c r="H82" s="180">
        <v>444.55</v>
      </c>
      <c r="I82" s="99">
        <v>489.00500000000005</v>
      </c>
      <c r="J82" s="103"/>
      <c r="K82" s="91"/>
      <c r="L82" s="94"/>
      <c r="M82" s="94"/>
      <c r="N82" s="91"/>
      <c r="O82" s="91"/>
      <c r="P82" s="91"/>
      <c r="Q82" s="95"/>
      <c r="R82" s="91"/>
      <c r="S82" s="91"/>
      <c r="T82" s="171"/>
      <c r="U82" s="95"/>
      <c r="V82" s="95"/>
      <c r="W82" s="96"/>
      <c r="X82" s="95"/>
      <c r="Y82" s="91"/>
      <c r="Z82" s="97"/>
      <c r="AA82" s="98"/>
    </row>
    <row r="83" spans="1:27" ht="29.25" customHeight="1" x14ac:dyDescent="0.2">
      <c r="A83" s="33" t="s">
        <v>118</v>
      </c>
      <c r="B83" s="91" t="s">
        <v>242</v>
      </c>
      <c r="C83" s="156" t="s">
        <v>84</v>
      </c>
      <c r="D83" s="91"/>
      <c r="E83" s="179">
        <v>1105656</v>
      </c>
      <c r="F83" s="62" t="s">
        <v>1346</v>
      </c>
      <c r="G83" s="62" t="s">
        <v>428</v>
      </c>
      <c r="H83" s="180">
        <v>490</v>
      </c>
      <c r="I83" s="99">
        <v>539</v>
      </c>
      <c r="J83" s="103"/>
      <c r="K83" s="91"/>
      <c r="L83" s="94"/>
      <c r="M83" s="94"/>
      <c r="N83" s="91"/>
      <c r="O83" s="91"/>
      <c r="P83" s="91"/>
      <c r="Q83" s="95"/>
      <c r="R83" s="91"/>
      <c r="S83" s="91"/>
      <c r="T83" s="171"/>
      <c r="U83" s="95"/>
      <c r="V83" s="95"/>
      <c r="W83" s="96"/>
      <c r="X83" s="95"/>
      <c r="Y83" s="91"/>
      <c r="Z83" s="97"/>
      <c r="AA83" s="98"/>
    </row>
    <row r="84" spans="1:27" ht="29.25" customHeight="1" x14ac:dyDescent="0.2">
      <c r="A84" s="33" t="s">
        <v>118</v>
      </c>
      <c r="B84" s="91" t="s">
        <v>242</v>
      </c>
      <c r="C84" s="156" t="s">
        <v>84</v>
      </c>
      <c r="D84" s="91"/>
      <c r="E84" s="179">
        <v>1105657</v>
      </c>
      <c r="F84" s="62" t="s">
        <v>1347</v>
      </c>
      <c r="G84" s="62" t="s">
        <v>428</v>
      </c>
      <c r="H84" s="180">
        <v>490</v>
      </c>
      <c r="I84" s="99">
        <v>539</v>
      </c>
      <c r="J84" s="103"/>
      <c r="K84" s="91"/>
      <c r="L84" s="94"/>
      <c r="M84" s="94"/>
      <c r="N84" s="91"/>
      <c r="O84" s="91"/>
      <c r="P84" s="91"/>
      <c r="Q84" s="95"/>
      <c r="R84" s="91"/>
      <c r="S84" s="91"/>
      <c r="T84" s="171"/>
      <c r="U84" s="95"/>
      <c r="V84" s="95"/>
      <c r="W84" s="96"/>
      <c r="X84" s="95"/>
      <c r="Y84" s="91"/>
      <c r="Z84" s="97"/>
      <c r="AA84" s="98"/>
    </row>
    <row r="85" spans="1:27" ht="29.25" customHeight="1" x14ac:dyDescent="0.2">
      <c r="A85" s="33" t="s">
        <v>118</v>
      </c>
      <c r="B85" s="91" t="s">
        <v>242</v>
      </c>
      <c r="C85" s="156" t="s">
        <v>84</v>
      </c>
      <c r="D85" s="91"/>
      <c r="E85" s="179">
        <v>1105658</v>
      </c>
      <c r="F85" s="62" t="s">
        <v>1348</v>
      </c>
      <c r="G85" s="62" t="s">
        <v>428</v>
      </c>
      <c r="H85" s="180">
        <v>771.82</v>
      </c>
      <c r="I85" s="99">
        <v>849.00200000000018</v>
      </c>
      <c r="J85" s="103"/>
      <c r="K85" s="91"/>
      <c r="L85" s="94"/>
      <c r="M85" s="94"/>
      <c r="N85" s="91"/>
      <c r="O85" s="91"/>
      <c r="P85" s="91"/>
      <c r="Q85" s="95"/>
      <c r="R85" s="91"/>
      <c r="S85" s="91"/>
      <c r="T85" s="171"/>
      <c r="U85" s="95"/>
      <c r="V85" s="95"/>
      <c r="W85" s="96"/>
      <c r="X85" s="95"/>
      <c r="Y85" s="91"/>
      <c r="Z85" s="97"/>
      <c r="AA85" s="98"/>
    </row>
    <row r="86" spans="1:27" ht="29.25" customHeight="1" x14ac:dyDescent="0.2">
      <c r="A86" s="33" t="s">
        <v>118</v>
      </c>
      <c r="B86" s="91" t="s">
        <v>242</v>
      </c>
      <c r="C86" s="156" t="s">
        <v>84</v>
      </c>
      <c r="D86" s="91"/>
      <c r="E86" s="179">
        <v>1105659</v>
      </c>
      <c r="F86" s="62" t="s">
        <v>1349</v>
      </c>
      <c r="G86" s="62" t="s">
        <v>428</v>
      </c>
      <c r="H86" s="180">
        <v>771.82</v>
      </c>
      <c r="I86" s="99">
        <v>849.00200000000018</v>
      </c>
      <c r="J86" s="103"/>
      <c r="K86" s="91"/>
      <c r="L86" s="94"/>
      <c r="M86" s="94"/>
      <c r="N86" s="91"/>
      <c r="O86" s="91"/>
      <c r="P86" s="91"/>
      <c r="Q86" s="95"/>
      <c r="R86" s="91"/>
      <c r="S86" s="91"/>
      <c r="T86" s="171"/>
      <c r="U86" s="95"/>
      <c r="V86" s="95"/>
      <c r="W86" s="96"/>
      <c r="X86" s="95"/>
      <c r="Y86" s="91"/>
      <c r="Z86" s="97"/>
      <c r="AA86" s="98"/>
    </row>
    <row r="87" spans="1:27" ht="29.25" customHeight="1" x14ac:dyDescent="0.2">
      <c r="A87" s="33" t="s">
        <v>118</v>
      </c>
      <c r="B87" s="91" t="s">
        <v>242</v>
      </c>
      <c r="C87" s="156" t="s">
        <v>84</v>
      </c>
      <c r="D87" s="91"/>
      <c r="E87" s="179">
        <v>1105660</v>
      </c>
      <c r="F87" s="62" t="s">
        <v>1350</v>
      </c>
      <c r="G87" s="62" t="s">
        <v>428</v>
      </c>
      <c r="H87" s="180">
        <v>771.82</v>
      </c>
      <c r="I87" s="99">
        <v>849.00200000000018</v>
      </c>
      <c r="J87" s="103"/>
      <c r="K87" s="91"/>
      <c r="L87" s="94"/>
      <c r="M87" s="94"/>
      <c r="N87" s="91"/>
      <c r="O87" s="91"/>
      <c r="P87" s="91"/>
      <c r="Q87" s="95"/>
      <c r="R87" s="91"/>
      <c r="S87" s="91"/>
      <c r="T87" s="171"/>
      <c r="U87" s="95"/>
      <c r="V87" s="95"/>
      <c r="W87" s="96"/>
      <c r="X87" s="95"/>
      <c r="Y87" s="91"/>
      <c r="Z87" s="97"/>
      <c r="AA87" s="98"/>
    </row>
    <row r="88" spans="1:27" ht="29.25" customHeight="1" x14ac:dyDescent="0.2">
      <c r="A88" s="33" t="s">
        <v>118</v>
      </c>
      <c r="B88" s="91" t="s">
        <v>242</v>
      </c>
      <c r="C88" s="156" t="s">
        <v>84</v>
      </c>
      <c r="D88" s="91"/>
      <c r="E88" s="179">
        <v>1105661</v>
      </c>
      <c r="F88" s="62" t="s">
        <v>1351</v>
      </c>
      <c r="G88" s="62" t="s">
        <v>428</v>
      </c>
      <c r="H88" s="180">
        <v>771.82</v>
      </c>
      <c r="I88" s="99">
        <v>849.00200000000018</v>
      </c>
      <c r="J88" s="103"/>
      <c r="K88" s="91"/>
      <c r="L88" s="94"/>
      <c r="M88" s="94"/>
      <c r="N88" s="91"/>
      <c r="O88" s="91"/>
      <c r="P88" s="91"/>
      <c r="Q88" s="95"/>
      <c r="R88" s="91"/>
      <c r="S88" s="91"/>
      <c r="T88" s="171"/>
      <c r="U88" s="95"/>
      <c r="V88" s="95"/>
      <c r="W88" s="96"/>
      <c r="X88" s="95"/>
      <c r="Y88" s="91"/>
      <c r="Z88" s="97"/>
      <c r="AA88" s="98"/>
    </row>
    <row r="89" spans="1:27" ht="29.25" customHeight="1" x14ac:dyDescent="0.2">
      <c r="A89" s="33" t="s">
        <v>118</v>
      </c>
      <c r="B89" s="91" t="s">
        <v>242</v>
      </c>
      <c r="C89" s="156" t="s">
        <v>84</v>
      </c>
      <c r="D89" s="91"/>
      <c r="E89" s="179">
        <v>1105662</v>
      </c>
      <c r="F89" s="62" t="s">
        <v>1352</v>
      </c>
      <c r="G89" s="62" t="s">
        <v>428</v>
      </c>
      <c r="H89" s="180">
        <v>817.27</v>
      </c>
      <c r="I89" s="99">
        <v>898.99700000000007</v>
      </c>
      <c r="J89" s="103"/>
      <c r="K89" s="91"/>
      <c r="L89" s="94"/>
      <c r="M89" s="94"/>
      <c r="N89" s="91"/>
      <c r="O89" s="91"/>
      <c r="P89" s="91"/>
      <c r="Q89" s="95"/>
      <c r="R89" s="91"/>
      <c r="S89" s="91"/>
      <c r="T89" s="171"/>
      <c r="U89" s="95"/>
      <c r="V89" s="95"/>
      <c r="W89" s="96"/>
      <c r="X89" s="95"/>
      <c r="Y89" s="91"/>
      <c r="Z89" s="97"/>
      <c r="AA89" s="98"/>
    </row>
    <row r="90" spans="1:27" ht="29.25" customHeight="1" x14ac:dyDescent="0.2">
      <c r="A90" s="33" t="s">
        <v>118</v>
      </c>
      <c r="B90" s="91" t="s">
        <v>242</v>
      </c>
      <c r="C90" s="156" t="s">
        <v>84</v>
      </c>
      <c r="D90" s="91"/>
      <c r="E90" s="179">
        <v>1105663</v>
      </c>
      <c r="F90" s="62" t="s">
        <v>1353</v>
      </c>
      <c r="G90" s="62" t="s">
        <v>428</v>
      </c>
      <c r="H90" s="180">
        <v>817.27</v>
      </c>
      <c r="I90" s="99">
        <v>898.99700000000007</v>
      </c>
      <c r="J90" s="103"/>
      <c r="K90" s="91"/>
      <c r="L90" s="94"/>
      <c r="M90" s="94"/>
      <c r="N90" s="91"/>
      <c r="O90" s="91"/>
      <c r="P90" s="91"/>
      <c r="Q90" s="95"/>
      <c r="R90" s="91"/>
      <c r="S90" s="91"/>
      <c r="T90" s="171"/>
      <c r="U90" s="95"/>
      <c r="V90" s="95"/>
      <c r="W90" s="96"/>
      <c r="X90" s="95"/>
      <c r="Y90" s="91"/>
      <c r="Z90" s="97"/>
      <c r="AA90" s="98"/>
    </row>
    <row r="91" spans="1:27" ht="29.25" customHeight="1" x14ac:dyDescent="0.2">
      <c r="A91" s="33" t="s">
        <v>118</v>
      </c>
      <c r="B91" s="91" t="s">
        <v>242</v>
      </c>
      <c r="C91" s="156" t="s">
        <v>84</v>
      </c>
      <c r="D91" s="91"/>
      <c r="E91" s="179">
        <v>1105664</v>
      </c>
      <c r="F91" s="62" t="s">
        <v>1354</v>
      </c>
      <c r="G91" s="62" t="s">
        <v>428</v>
      </c>
      <c r="H91" s="180">
        <v>817.27</v>
      </c>
      <c r="I91" s="99">
        <v>898.99700000000007</v>
      </c>
      <c r="J91" s="103"/>
      <c r="K91" s="91"/>
      <c r="L91" s="94"/>
      <c r="M91" s="94"/>
      <c r="N91" s="91"/>
      <c r="O91" s="91"/>
      <c r="P91" s="91"/>
      <c r="Q91" s="95"/>
      <c r="R91" s="91"/>
      <c r="S91" s="91"/>
      <c r="T91" s="171"/>
      <c r="U91" s="95"/>
      <c r="V91" s="95"/>
      <c r="W91" s="96"/>
      <c r="X91" s="95"/>
      <c r="Y91" s="91"/>
      <c r="Z91" s="97"/>
      <c r="AA91" s="98"/>
    </row>
    <row r="92" spans="1:27" ht="29.25" customHeight="1" x14ac:dyDescent="0.2">
      <c r="A92" s="33" t="s">
        <v>118</v>
      </c>
      <c r="B92" s="91" t="s">
        <v>242</v>
      </c>
      <c r="C92" s="156" t="s">
        <v>84</v>
      </c>
      <c r="D92" s="91"/>
      <c r="E92" s="179">
        <v>1105665</v>
      </c>
      <c r="F92" s="62" t="s">
        <v>1355</v>
      </c>
      <c r="G92" s="62" t="s">
        <v>428</v>
      </c>
      <c r="H92" s="180">
        <v>817.27</v>
      </c>
      <c r="I92" s="99">
        <v>898.99700000000007</v>
      </c>
      <c r="J92" s="103"/>
      <c r="K92" s="91"/>
      <c r="L92" s="94"/>
      <c r="M92" s="94"/>
      <c r="N92" s="91"/>
      <c r="O92" s="91"/>
      <c r="P92" s="91"/>
      <c r="Q92" s="95"/>
      <c r="R92" s="91"/>
      <c r="S92" s="91"/>
      <c r="T92" s="171"/>
      <c r="U92" s="95"/>
      <c r="V92" s="95"/>
      <c r="W92" s="96"/>
      <c r="X92" s="95"/>
      <c r="Y92" s="91"/>
      <c r="Z92" s="97"/>
      <c r="AA92" s="98"/>
    </row>
    <row r="93" spans="1:27" ht="29.25" customHeight="1" x14ac:dyDescent="0.2">
      <c r="A93" s="33" t="s">
        <v>118</v>
      </c>
      <c r="B93" s="91" t="s">
        <v>242</v>
      </c>
      <c r="C93" s="156" t="s">
        <v>84</v>
      </c>
      <c r="D93" s="91"/>
      <c r="E93" s="179">
        <v>1105666</v>
      </c>
      <c r="F93" s="62" t="s">
        <v>1356</v>
      </c>
      <c r="G93" s="62" t="s">
        <v>428</v>
      </c>
      <c r="H93" s="180">
        <v>1271.82</v>
      </c>
      <c r="I93" s="99">
        <v>1399.002</v>
      </c>
      <c r="J93" s="103"/>
      <c r="K93" s="91"/>
      <c r="L93" s="94"/>
      <c r="M93" s="94"/>
      <c r="N93" s="91"/>
      <c r="O93" s="91"/>
      <c r="P93" s="91"/>
      <c r="Q93" s="95"/>
      <c r="R93" s="91"/>
      <c r="S93" s="91"/>
      <c r="T93" s="171"/>
      <c r="U93" s="95"/>
      <c r="V93" s="95"/>
      <c r="W93" s="96"/>
      <c r="X93" s="95"/>
      <c r="Y93" s="91"/>
      <c r="Z93" s="97"/>
      <c r="AA93" s="98"/>
    </row>
    <row r="94" spans="1:27" ht="29.25" customHeight="1" x14ac:dyDescent="0.2">
      <c r="A94" s="33" t="s">
        <v>118</v>
      </c>
      <c r="B94" s="91" t="s">
        <v>242</v>
      </c>
      <c r="C94" s="156" t="s">
        <v>84</v>
      </c>
      <c r="D94" s="91"/>
      <c r="E94" s="179">
        <v>1105667</v>
      </c>
      <c r="F94" s="62" t="s">
        <v>1357</v>
      </c>
      <c r="G94" s="62" t="s">
        <v>428</v>
      </c>
      <c r="H94" s="180">
        <v>1271.82</v>
      </c>
      <c r="I94" s="99">
        <v>1399.002</v>
      </c>
      <c r="J94" s="103"/>
      <c r="K94" s="91"/>
      <c r="L94" s="94"/>
      <c r="M94" s="94"/>
      <c r="N94" s="91"/>
      <c r="O94" s="91"/>
      <c r="P94" s="91"/>
      <c r="Q94" s="95"/>
      <c r="R94" s="91"/>
      <c r="S94" s="91"/>
      <c r="T94" s="171"/>
      <c r="U94" s="95"/>
      <c r="V94" s="95"/>
      <c r="W94" s="96"/>
      <c r="X94" s="95"/>
      <c r="Y94" s="91"/>
      <c r="Z94" s="97"/>
      <c r="AA94" s="98"/>
    </row>
    <row r="95" spans="1:27" ht="29.25" customHeight="1" x14ac:dyDescent="0.2">
      <c r="A95" s="33" t="s">
        <v>118</v>
      </c>
      <c r="B95" s="91" t="s">
        <v>242</v>
      </c>
      <c r="C95" s="156" t="s">
        <v>84</v>
      </c>
      <c r="D95" s="91"/>
      <c r="E95" s="179">
        <v>1105668</v>
      </c>
      <c r="F95" s="62" t="s">
        <v>1358</v>
      </c>
      <c r="G95" s="62" t="s">
        <v>428</v>
      </c>
      <c r="H95" s="180">
        <v>1271.82</v>
      </c>
      <c r="I95" s="99">
        <v>1399.002</v>
      </c>
      <c r="J95" s="103"/>
      <c r="K95" s="91"/>
      <c r="L95" s="94"/>
      <c r="M95" s="94"/>
      <c r="N95" s="91"/>
      <c r="O95" s="91"/>
      <c r="P95" s="91"/>
      <c r="Q95" s="95"/>
      <c r="R95" s="91"/>
      <c r="S95" s="91"/>
      <c r="T95" s="171"/>
      <c r="U95" s="95"/>
      <c r="V95" s="95"/>
      <c r="W95" s="96"/>
      <c r="X95" s="95"/>
      <c r="Y95" s="91"/>
      <c r="Z95" s="97"/>
      <c r="AA95" s="98"/>
    </row>
    <row r="96" spans="1:27" ht="29.25" customHeight="1" x14ac:dyDescent="0.2">
      <c r="A96" s="33" t="s">
        <v>118</v>
      </c>
      <c r="B96" s="91" t="s">
        <v>242</v>
      </c>
      <c r="C96" s="156" t="s">
        <v>84</v>
      </c>
      <c r="D96" s="91"/>
      <c r="E96" s="179">
        <v>1105669</v>
      </c>
      <c r="F96" s="62" t="s">
        <v>1359</v>
      </c>
      <c r="G96" s="62" t="s">
        <v>428</v>
      </c>
      <c r="H96" s="180">
        <v>1271.82</v>
      </c>
      <c r="I96" s="99">
        <v>1399.002</v>
      </c>
      <c r="J96" s="103"/>
      <c r="K96" s="91"/>
      <c r="L96" s="94"/>
      <c r="M96" s="94"/>
      <c r="N96" s="91"/>
      <c r="O96" s="91"/>
      <c r="P96" s="91"/>
      <c r="Q96" s="95"/>
      <c r="R96" s="91"/>
      <c r="S96" s="91"/>
      <c r="T96" s="171"/>
      <c r="U96" s="95"/>
      <c r="V96" s="95"/>
      <c r="W96" s="96"/>
      <c r="X96" s="95"/>
      <c r="Y96" s="91"/>
      <c r="Z96" s="97"/>
      <c r="AA96" s="98"/>
    </row>
    <row r="97" spans="1:27" ht="29.25" customHeight="1" x14ac:dyDescent="0.2">
      <c r="A97" s="33" t="s">
        <v>118</v>
      </c>
      <c r="B97" s="91" t="s">
        <v>242</v>
      </c>
      <c r="C97" s="156" t="s">
        <v>84</v>
      </c>
      <c r="D97" s="91"/>
      <c r="E97" s="179">
        <v>1105670</v>
      </c>
      <c r="F97" s="62" t="s">
        <v>1360</v>
      </c>
      <c r="G97" s="62" t="s">
        <v>428</v>
      </c>
      <c r="H97" s="180">
        <v>1271.82</v>
      </c>
      <c r="I97" s="99">
        <v>1399.002</v>
      </c>
      <c r="J97" s="103"/>
      <c r="K97" s="91"/>
      <c r="L97" s="94"/>
      <c r="M97" s="94"/>
      <c r="N97" s="91"/>
      <c r="O97" s="91"/>
      <c r="P97" s="91"/>
      <c r="Q97" s="95"/>
      <c r="R97" s="91"/>
      <c r="S97" s="91"/>
      <c r="T97" s="171"/>
      <c r="U97" s="95"/>
      <c r="V97" s="95"/>
      <c r="W97" s="96"/>
      <c r="X97" s="95"/>
      <c r="Y97" s="91"/>
      <c r="Z97" s="97"/>
      <c r="AA97" s="98"/>
    </row>
    <row r="98" spans="1:27" ht="29.25" customHeight="1" x14ac:dyDescent="0.2">
      <c r="A98" s="33" t="s">
        <v>118</v>
      </c>
      <c r="B98" s="91" t="s">
        <v>242</v>
      </c>
      <c r="C98" s="156" t="s">
        <v>84</v>
      </c>
      <c r="D98" s="91"/>
      <c r="E98" s="179">
        <v>1105671</v>
      </c>
      <c r="F98" s="62" t="s">
        <v>1361</v>
      </c>
      <c r="G98" s="62" t="s">
        <v>428</v>
      </c>
      <c r="H98" s="180">
        <v>1408.18</v>
      </c>
      <c r="I98" s="99">
        <v>1548.9980000000003</v>
      </c>
      <c r="J98" s="103"/>
      <c r="K98" s="91"/>
      <c r="L98" s="94"/>
      <c r="M98" s="94"/>
      <c r="N98" s="91"/>
      <c r="O98" s="91"/>
      <c r="P98" s="91"/>
      <c r="Q98" s="95"/>
      <c r="R98" s="91"/>
      <c r="S98" s="91"/>
      <c r="T98" s="171"/>
      <c r="U98" s="95"/>
      <c r="V98" s="95"/>
      <c r="W98" s="96"/>
      <c r="X98" s="95"/>
      <c r="Y98" s="91"/>
      <c r="Z98" s="97"/>
      <c r="AA98" s="98"/>
    </row>
    <row r="99" spans="1:27" ht="29.25" customHeight="1" x14ac:dyDescent="0.2">
      <c r="A99" s="33" t="s">
        <v>118</v>
      </c>
      <c r="B99" s="91" t="s">
        <v>242</v>
      </c>
      <c r="C99" s="156" t="s">
        <v>84</v>
      </c>
      <c r="D99" s="91"/>
      <c r="E99" s="179">
        <v>1105672</v>
      </c>
      <c r="F99" s="62" t="s">
        <v>1362</v>
      </c>
      <c r="G99" s="62" t="s">
        <v>428</v>
      </c>
      <c r="H99" s="180">
        <v>1408.18</v>
      </c>
      <c r="I99" s="99">
        <v>1548.9980000000003</v>
      </c>
      <c r="J99" s="103"/>
      <c r="K99" s="91"/>
      <c r="L99" s="94"/>
      <c r="M99" s="94"/>
      <c r="N99" s="91"/>
      <c r="O99" s="91"/>
      <c r="P99" s="91"/>
      <c r="Q99" s="95"/>
      <c r="R99" s="91"/>
      <c r="S99" s="91"/>
      <c r="T99" s="171"/>
      <c r="U99" s="95"/>
      <c r="V99" s="95"/>
      <c r="W99" s="96"/>
      <c r="X99" s="95"/>
      <c r="Y99" s="91"/>
      <c r="Z99" s="97"/>
      <c r="AA99" s="98"/>
    </row>
    <row r="100" spans="1:27" ht="29.25" customHeight="1" x14ac:dyDescent="0.2">
      <c r="A100" s="33" t="s">
        <v>118</v>
      </c>
      <c r="B100" s="91" t="s">
        <v>242</v>
      </c>
      <c r="C100" s="156" t="s">
        <v>84</v>
      </c>
      <c r="D100" s="91"/>
      <c r="E100" s="179">
        <v>1105673</v>
      </c>
      <c r="F100" s="62" t="s">
        <v>1363</v>
      </c>
      <c r="G100" s="62" t="s">
        <v>428</v>
      </c>
      <c r="H100" s="180">
        <v>1271.82</v>
      </c>
      <c r="I100" s="99">
        <v>1399.002</v>
      </c>
      <c r="J100" s="103"/>
      <c r="K100" s="91"/>
      <c r="L100" s="94"/>
      <c r="M100" s="94"/>
      <c r="N100" s="91"/>
      <c r="O100" s="91"/>
      <c r="P100" s="91"/>
      <c r="Q100" s="95"/>
      <c r="R100" s="91"/>
      <c r="S100" s="91"/>
      <c r="T100" s="171"/>
      <c r="U100" s="95"/>
      <c r="V100" s="95"/>
      <c r="W100" s="96"/>
      <c r="X100" s="95"/>
      <c r="Y100" s="91"/>
      <c r="Z100" s="97"/>
      <c r="AA100" s="98"/>
    </row>
    <row r="101" spans="1:27" ht="29.25" customHeight="1" x14ac:dyDescent="0.2">
      <c r="A101" s="33" t="s">
        <v>118</v>
      </c>
      <c r="B101" s="91" t="s">
        <v>242</v>
      </c>
      <c r="C101" s="156" t="s">
        <v>84</v>
      </c>
      <c r="D101" s="91"/>
      <c r="E101" s="179">
        <v>1105674</v>
      </c>
      <c r="F101" s="62" t="s">
        <v>1364</v>
      </c>
      <c r="G101" s="62" t="s">
        <v>428</v>
      </c>
      <c r="H101" s="180">
        <v>1271.82</v>
      </c>
      <c r="I101" s="99">
        <v>1399.002</v>
      </c>
      <c r="J101" s="103"/>
      <c r="K101" s="91"/>
      <c r="L101" s="94"/>
      <c r="M101" s="94"/>
      <c r="N101" s="91"/>
      <c r="O101" s="91"/>
      <c r="P101" s="91"/>
      <c r="Q101" s="95"/>
      <c r="R101" s="91"/>
      <c r="S101" s="91"/>
      <c r="T101" s="171"/>
      <c r="U101" s="95"/>
      <c r="V101" s="95"/>
      <c r="W101" s="96"/>
      <c r="X101" s="95"/>
      <c r="Y101" s="91"/>
      <c r="Z101" s="97"/>
      <c r="AA101" s="98"/>
    </row>
    <row r="102" spans="1:27" ht="29.25" customHeight="1" x14ac:dyDescent="0.2">
      <c r="A102" s="33" t="s">
        <v>118</v>
      </c>
      <c r="B102" s="91" t="s">
        <v>242</v>
      </c>
      <c r="C102" s="156" t="s">
        <v>84</v>
      </c>
      <c r="D102" s="91"/>
      <c r="E102" s="179">
        <v>1105675</v>
      </c>
      <c r="F102" s="62" t="s">
        <v>1365</v>
      </c>
      <c r="G102" s="62" t="s">
        <v>428</v>
      </c>
      <c r="H102" s="180">
        <v>1271.82</v>
      </c>
      <c r="I102" s="99">
        <v>1399.002</v>
      </c>
      <c r="J102" s="103"/>
      <c r="K102" s="91"/>
      <c r="L102" s="94"/>
      <c r="M102" s="94"/>
      <c r="N102" s="91"/>
      <c r="O102" s="91"/>
      <c r="P102" s="91"/>
      <c r="Q102" s="95"/>
      <c r="R102" s="91"/>
      <c r="S102" s="91"/>
      <c r="T102" s="171"/>
      <c r="U102" s="95"/>
      <c r="V102" s="95"/>
      <c r="W102" s="96"/>
      <c r="X102" s="95"/>
      <c r="Y102" s="91"/>
      <c r="Z102" s="97"/>
      <c r="AA102" s="98"/>
    </row>
    <row r="103" spans="1:27" ht="29.25" customHeight="1" x14ac:dyDescent="0.2">
      <c r="A103" s="33" t="s">
        <v>118</v>
      </c>
      <c r="B103" s="91" t="s">
        <v>242</v>
      </c>
      <c r="C103" s="156" t="s">
        <v>84</v>
      </c>
      <c r="D103" s="91"/>
      <c r="E103" s="179">
        <v>1105676</v>
      </c>
      <c r="F103" s="62" t="s">
        <v>1366</v>
      </c>
      <c r="G103" s="62" t="s">
        <v>428</v>
      </c>
      <c r="H103" s="180">
        <v>1271.82</v>
      </c>
      <c r="I103" s="99">
        <v>1399.002</v>
      </c>
      <c r="J103" s="103"/>
      <c r="K103" s="91"/>
      <c r="L103" s="94"/>
      <c r="M103" s="94"/>
      <c r="N103" s="91"/>
      <c r="O103" s="91"/>
      <c r="P103" s="91"/>
      <c r="Q103" s="95"/>
      <c r="R103" s="91"/>
      <c r="S103" s="91"/>
      <c r="T103" s="171"/>
      <c r="U103" s="95"/>
      <c r="V103" s="95"/>
      <c r="W103" s="96"/>
      <c r="X103" s="95"/>
      <c r="Y103" s="91"/>
      <c r="Z103" s="97"/>
      <c r="AA103" s="98"/>
    </row>
    <row r="104" spans="1:27" ht="29.25" customHeight="1" x14ac:dyDescent="0.2">
      <c r="A104" s="33" t="s">
        <v>118</v>
      </c>
      <c r="B104" s="91" t="s">
        <v>242</v>
      </c>
      <c r="C104" s="156" t="s">
        <v>84</v>
      </c>
      <c r="D104" s="91"/>
      <c r="E104" s="179">
        <v>1105677</v>
      </c>
      <c r="F104" s="62" t="s">
        <v>1367</v>
      </c>
      <c r="G104" s="62" t="s">
        <v>428</v>
      </c>
      <c r="H104" s="180">
        <v>1271.82</v>
      </c>
      <c r="I104" s="99">
        <v>1399.002</v>
      </c>
      <c r="J104" s="103"/>
      <c r="K104" s="91"/>
      <c r="L104" s="94"/>
      <c r="M104" s="94"/>
      <c r="N104" s="91"/>
      <c r="O104" s="91"/>
      <c r="P104" s="91"/>
      <c r="Q104" s="95"/>
      <c r="R104" s="91"/>
      <c r="S104" s="91"/>
      <c r="T104" s="171"/>
      <c r="U104" s="95"/>
      <c r="V104" s="95"/>
      <c r="W104" s="96"/>
      <c r="X104" s="95"/>
      <c r="Y104" s="91"/>
      <c r="Z104" s="97"/>
      <c r="AA104" s="98"/>
    </row>
    <row r="105" spans="1:27" ht="29.25" customHeight="1" x14ac:dyDescent="0.2">
      <c r="A105" s="33" t="s">
        <v>118</v>
      </c>
      <c r="B105" s="91" t="s">
        <v>242</v>
      </c>
      <c r="C105" s="156" t="s">
        <v>84</v>
      </c>
      <c r="D105" s="91"/>
      <c r="E105" s="179">
        <v>1105678</v>
      </c>
      <c r="F105" s="62" t="s">
        <v>1368</v>
      </c>
      <c r="G105" s="62" t="s">
        <v>428</v>
      </c>
      <c r="H105" s="180">
        <v>1408.18</v>
      </c>
      <c r="I105" s="99">
        <v>1548.9980000000003</v>
      </c>
      <c r="J105" s="103"/>
      <c r="K105" s="91"/>
      <c r="L105" s="94"/>
      <c r="M105" s="94"/>
      <c r="N105" s="91"/>
      <c r="O105" s="91"/>
      <c r="P105" s="91"/>
      <c r="Q105" s="95"/>
      <c r="R105" s="91"/>
      <c r="S105" s="91"/>
      <c r="T105" s="171"/>
      <c r="U105" s="95"/>
      <c r="V105" s="95"/>
      <c r="W105" s="96"/>
      <c r="X105" s="95"/>
      <c r="Y105" s="91"/>
      <c r="Z105" s="97"/>
      <c r="AA105" s="98"/>
    </row>
    <row r="106" spans="1:27" ht="29.25" customHeight="1" x14ac:dyDescent="0.2">
      <c r="A106" s="33" t="s">
        <v>118</v>
      </c>
      <c r="B106" s="91" t="s">
        <v>242</v>
      </c>
      <c r="C106" s="156" t="s">
        <v>84</v>
      </c>
      <c r="D106" s="91"/>
      <c r="E106" s="179">
        <v>1105679</v>
      </c>
      <c r="F106" s="62" t="s">
        <v>1369</v>
      </c>
      <c r="G106" s="62" t="s">
        <v>428</v>
      </c>
      <c r="H106" s="180">
        <v>1408.18</v>
      </c>
      <c r="I106" s="99">
        <v>1548.9980000000003</v>
      </c>
      <c r="J106" s="103"/>
      <c r="K106" s="91"/>
      <c r="L106" s="94"/>
      <c r="M106" s="94"/>
      <c r="N106" s="91"/>
      <c r="O106" s="91"/>
      <c r="P106" s="91"/>
      <c r="Q106" s="95"/>
      <c r="R106" s="91"/>
      <c r="S106" s="91"/>
      <c r="T106" s="171"/>
      <c r="U106" s="95"/>
      <c r="V106" s="95"/>
      <c r="W106" s="96"/>
      <c r="X106" s="95"/>
      <c r="Y106" s="91"/>
      <c r="Z106" s="97"/>
      <c r="AA106" s="98"/>
    </row>
    <row r="107" spans="1:27" ht="29.25" customHeight="1" x14ac:dyDescent="0.2">
      <c r="A107" s="33" t="s">
        <v>118</v>
      </c>
      <c r="B107" s="91" t="s">
        <v>242</v>
      </c>
      <c r="C107" s="156" t="s">
        <v>87</v>
      </c>
      <c r="D107" s="91"/>
      <c r="E107" s="179">
        <v>1071944</v>
      </c>
      <c r="F107" s="62" t="s">
        <v>915</v>
      </c>
      <c r="G107" s="62" t="s">
        <v>528</v>
      </c>
      <c r="H107" s="180">
        <v>60</v>
      </c>
      <c r="I107" s="99">
        <v>66</v>
      </c>
      <c r="J107" s="103"/>
      <c r="K107" s="91"/>
      <c r="L107" s="94"/>
      <c r="M107" s="94"/>
      <c r="N107" s="91"/>
      <c r="O107" s="91"/>
      <c r="P107" s="91"/>
      <c r="Q107" s="95"/>
      <c r="R107" s="91"/>
      <c r="S107" s="91"/>
      <c r="T107" s="171"/>
      <c r="U107" s="95"/>
      <c r="V107" s="95"/>
      <c r="W107" s="96"/>
      <c r="X107" s="95"/>
      <c r="Y107" s="91"/>
      <c r="Z107" s="97"/>
      <c r="AA107" s="98"/>
    </row>
    <row r="108" spans="1:27" ht="29.25" customHeight="1" x14ac:dyDescent="0.2">
      <c r="A108" s="33" t="s">
        <v>118</v>
      </c>
      <c r="B108" s="91" t="s">
        <v>242</v>
      </c>
      <c r="C108" s="156" t="s">
        <v>87</v>
      </c>
      <c r="D108" s="91"/>
      <c r="E108" s="179">
        <v>1020012</v>
      </c>
      <c r="F108" s="62" t="s">
        <v>916</v>
      </c>
      <c r="G108" s="62" t="s">
        <v>928</v>
      </c>
      <c r="H108" s="180">
        <v>45</v>
      </c>
      <c r="I108" s="99">
        <v>49.500000000000007</v>
      </c>
      <c r="J108" s="103"/>
      <c r="K108" s="91"/>
      <c r="L108" s="94"/>
      <c r="M108" s="94"/>
      <c r="N108" s="91"/>
      <c r="O108" s="91"/>
      <c r="P108" s="91"/>
      <c r="Q108" s="95"/>
      <c r="R108" s="91"/>
      <c r="S108" s="91"/>
      <c r="T108" s="171"/>
      <c r="U108" s="95"/>
      <c r="V108" s="95"/>
      <c r="W108" s="96"/>
      <c r="X108" s="95"/>
      <c r="Y108" s="91"/>
      <c r="Z108" s="97"/>
      <c r="AA108" s="98"/>
    </row>
    <row r="109" spans="1:27" ht="29.25" customHeight="1" x14ac:dyDescent="0.2">
      <c r="A109" s="33" t="s">
        <v>118</v>
      </c>
      <c r="B109" s="91" t="s">
        <v>242</v>
      </c>
      <c r="C109" s="156" t="s">
        <v>87</v>
      </c>
      <c r="D109" s="91"/>
      <c r="E109" s="179">
        <v>1103274</v>
      </c>
      <c r="F109" s="62" t="s">
        <v>1370</v>
      </c>
      <c r="G109" s="62" t="s">
        <v>984</v>
      </c>
      <c r="H109" s="180">
        <v>40</v>
      </c>
      <c r="I109" s="99">
        <v>44</v>
      </c>
      <c r="J109" s="103"/>
      <c r="K109" s="91"/>
      <c r="L109" s="94"/>
      <c r="M109" s="94"/>
      <c r="N109" s="91"/>
      <c r="O109" s="91"/>
      <c r="P109" s="91"/>
      <c r="Q109" s="95"/>
      <c r="R109" s="91"/>
      <c r="S109" s="91"/>
      <c r="T109" s="171"/>
      <c r="U109" s="95"/>
      <c r="V109" s="95"/>
      <c r="W109" s="96"/>
      <c r="X109" s="95"/>
      <c r="Y109" s="91"/>
      <c r="Z109" s="97"/>
      <c r="AA109" s="98"/>
    </row>
    <row r="110" spans="1:27" ht="29.25" customHeight="1" x14ac:dyDescent="0.2">
      <c r="A110" s="33" t="s">
        <v>118</v>
      </c>
      <c r="B110" s="91" t="s">
        <v>242</v>
      </c>
      <c r="C110" s="156" t="s">
        <v>87</v>
      </c>
      <c r="D110" s="91"/>
      <c r="E110" s="179">
        <v>1061702</v>
      </c>
      <c r="F110" s="62" t="s">
        <v>1541</v>
      </c>
      <c r="G110" s="62" t="s">
        <v>1422</v>
      </c>
      <c r="H110" s="180">
        <v>60</v>
      </c>
      <c r="I110" s="99">
        <v>66</v>
      </c>
      <c r="J110" s="103"/>
      <c r="K110" s="91"/>
      <c r="L110" s="94"/>
      <c r="M110" s="94"/>
      <c r="N110" s="91"/>
      <c r="O110" s="91"/>
      <c r="P110" s="91"/>
      <c r="Q110" s="95"/>
      <c r="R110" s="91"/>
      <c r="S110" s="91"/>
      <c r="T110" s="171"/>
      <c r="U110" s="95"/>
      <c r="V110" s="95"/>
      <c r="W110" s="96"/>
      <c r="X110" s="95"/>
      <c r="Y110" s="91"/>
      <c r="Z110" s="97"/>
      <c r="AA110" s="98"/>
    </row>
    <row r="111" spans="1:27" ht="29.25" customHeight="1" x14ac:dyDescent="0.2">
      <c r="A111" s="33" t="s">
        <v>118</v>
      </c>
      <c r="B111" s="91" t="s">
        <v>242</v>
      </c>
      <c r="C111" s="156" t="s">
        <v>87</v>
      </c>
      <c r="D111" s="91"/>
      <c r="E111" s="179">
        <v>1607115</v>
      </c>
      <c r="F111" s="62" t="s">
        <v>1132</v>
      </c>
      <c r="G111" s="62" t="s">
        <v>1133</v>
      </c>
      <c r="H111" s="180">
        <v>60</v>
      </c>
      <c r="I111" s="99">
        <v>66</v>
      </c>
      <c r="J111" s="103"/>
      <c r="K111" s="91"/>
      <c r="L111" s="94"/>
      <c r="M111" s="94"/>
      <c r="N111" s="91"/>
      <c r="O111" s="91"/>
      <c r="P111" s="91"/>
      <c r="Q111" s="95"/>
      <c r="R111" s="91"/>
      <c r="S111" s="91"/>
      <c r="T111" s="171"/>
      <c r="U111" s="95"/>
      <c r="V111" s="95"/>
      <c r="W111" s="96"/>
      <c r="X111" s="95"/>
      <c r="Y111" s="91"/>
      <c r="Z111" s="97"/>
      <c r="AA111" s="98"/>
    </row>
    <row r="112" spans="1:27" ht="29.25" customHeight="1" x14ac:dyDescent="0.2">
      <c r="A112" s="33" t="s">
        <v>118</v>
      </c>
      <c r="B112" s="91" t="s">
        <v>242</v>
      </c>
      <c r="C112" s="156" t="s">
        <v>87</v>
      </c>
      <c r="D112" s="91"/>
      <c r="E112" s="179">
        <v>1850887</v>
      </c>
      <c r="F112" s="62" t="s">
        <v>979</v>
      </c>
      <c r="G112" s="62" t="s">
        <v>985</v>
      </c>
      <c r="H112" s="180">
        <v>65</v>
      </c>
      <c r="I112" s="99">
        <v>71.5</v>
      </c>
      <c r="J112" s="103"/>
      <c r="K112" s="91"/>
      <c r="L112" s="94"/>
      <c r="M112" s="94"/>
      <c r="N112" s="91"/>
      <c r="O112" s="91"/>
      <c r="P112" s="91"/>
      <c r="Q112" s="95"/>
      <c r="R112" s="91"/>
      <c r="S112" s="91"/>
      <c r="T112" s="171"/>
      <c r="U112" s="95"/>
      <c r="V112" s="95"/>
      <c r="W112" s="96"/>
      <c r="X112" s="95"/>
      <c r="Y112" s="91"/>
      <c r="Z112" s="97"/>
      <c r="AA112" s="98"/>
    </row>
    <row r="113" spans="1:27" ht="29.25" customHeight="1" x14ac:dyDescent="0.2">
      <c r="A113" s="33" t="s">
        <v>118</v>
      </c>
      <c r="B113" s="91" t="s">
        <v>242</v>
      </c>
      <c r="C113" s="91" t="s">
        <v>87</v>
      </c>
      <c r="D113" s="91"/>
      <c r="E113" s="86">
        <v>1850888</v>
      </c>
      <c r="F113" s="62" t="s">
        <v>980</v>
      </c>
      <c r="G113" s="62" t="s">
        <v>986</v>
      </c>
      <c r="H113" s="180">
        <v>65</v>
      </c>
      <c r="I113" s="99">
        <v>71.5</v>
      </c>
      <c r="J113" s="103"/>
      <c r="K113" s="91"/>
      <c r="L113" s="94"/>
      <c r="M113" s="94"/>
      <c r="N113" s="91"/>
      <c r="O113" s="91"/>
      <c r="P113" s="91"/>
      <c r="Q113" s="95"/>
      <c r="R113" s="91"/>
      <c r="S113" s="91"/>
      <c r="T113" s="171"/>
      <c r="U113" s="95"/>
      <c r="V113" s="95"/>
      <c r="W113" s="96"/>
      <c r="X113" s="95"/>
      <c r="Y113" s="91"/>
      <c r="Z113" s="97"/>
      <c r="AA113" s="98"/>
    </row>
    <row r="114" spans="1:27" ht="29.25" customHeight="1" x14ac:dyDescent="0.2">
      <c r="A114" s="33" t="s">
        <v>118</v>
      </c>
      <c r="B114" s="91" t="s">
        <v>242</v>
      </c>
      <c r="C114" s="91" t="s">
        <v>87</v>
      </c>
      <c r="D114" s="91"/>
      <c r="E114" s="86">
        <v>1850889</v>
      </c>
      <c r="F114" s="62" t="s">
        <v>981</v>
      </c>
      <c r="G114" s="62" t="s">
        <v>987</v>
      </c>
      <c r="H114" s="180">
        <v>65</v>
      </c>
      <c r="I114" s="99">
        <v>71.5</v>
      </c>
      <c r="J114" s="103"/>
      <c r="K114" s="91"/>
      <c r="L114" s="94"/>
      <c r="M114" s="94"/>
      <c r="N114" s="91"/>
      <c r="O114" s="91"/>
      <c r="P114" s="91"/>
      <c r="Q114" s="95"/>
      <c r="R114" s="91"/>
      <c r="S114" s="91"/>
      <c r="T114" s="171"/>
      <c r="U114" s="95"/>
      <c r="V114" s="95"/>
      <c r="W114" s="96"/>
      <c r="X114" s="95"/>
      <c r="Y114" s="91"/>
      <c r="Z114" s="97"/>
      <c r="AA114" s="98"/>
    </row>
    <row r="115" spans="1:27" ht="29.25" customHeight="1" x14ac:dyDescent="0.2">
      <c r="A115" s="33" t="s">
        <v>118</v>
      </c>
      <c r="B115" s="91" t="s">
        <v>242</v>
      </c>
      <c r="C115" s="91" t="s">
        <v>87</v>
      </c>
      <c r="D115" s="91"/>
      <c r="E115" s="86">
        <v>1061701</v>
      </c>
      <c r="F115" s="62" t="s">
        <v>1371</v>
      </c>
      <c r="G115" s="62" t="s">
        <v>1372</v>
      </c>
      <c r="H115" s="180">
        <v>70</v>
      </c>
      <c r="I115" s="99">
        <v>77</v>
      </c>
      <c r="J115" s="103"/>
      <c r="K115" s="91"/>
      <c r="L115" s="94"/>
      <c r="M115" s="94"/>
      <c r="N115" s="91"/>
      <c r="O115" s="91"/>
      <c r="P115" s="91"/>
      <c r="Q115" s="95"/>
      <c r="R115" s="91"/>
      <c r="S115" s="91"/>
      <c r="T115" s="171"/>
      <c r="U115" s="95"/>
      <c r="V115" s="95"/>
      <c r="W115" s="96"/>
      <c r="X115" s="95"/>
      <c r="Y115" s="91"/>
      <c r="Z115" s="97"/>
      <c r="AA115" s="98"/>
    </row>
    <row r="116" spans="1:27" ht="29.25" customHeight="1" x14ac:dyDescent="0.2">
      <c r="A116" s="33" t="s">
        <v>118</v>
      </c>
      <c r="B116" s="91" t="s">
        <v>242</v>
      </c>
      <c r="C116" s="91" t="s">
        <v>87</v>
      </c>
      <c r="D116" s="91"/>
      <c r="E116" s="86">
        <v>1607167</v>
      </c>
      <c r="F116" s="62" t="s">
        <v>1373</v>
      </c>
      <c r="G116" s="62" t="s">
        <v>1134</v>
      </c>
      <c r="H116" s="180">
        <v>80</v>
      </c>
      <c r="I116" s="99">
        <v>88</v>
      </c>
      <c r="J116" s="103"/>
      <c r="K116" s="91"/>
      <c r="L116" s="94"/>
      <c r="M116" s="94"/>
      <c r="N116" s="91"/>
      <c r="O116" s="91"/>
      <c r="P116" s="91"/>
      <c r="Q116" s="95"/>
      <c r="R116" s="91"/>
      <c r="S116" s="91"/>
      <c r="T116" s="171"/>
      <c r="U116" s="95"/>
      <c r="V116" s="95"/>
      <c r="W116" s="96"/>
      <c r="X116" s="95"/>
      <c r="Y116" s="91"/>
      <c r="Z116" s="97"/>
      <c r="AA116" s="98"/>
    </row>
    <row r="117" spans="1:27" ht="29.25" customHeight="1" x14ac:dyDescent="0.2">
      <c r="A117" s="33" t="s">
        <v>118</v>
      </c>
      <c r="B117" s="91" t="s">
        <v>242</v>
      </c>
      <c r="C117" s="91" t="s">
        <v>87</v>
      </c>
      <c r="D117" s="91"/>
      <c r="E117" s="86">
        <v>1103275</v>
      </c>
      <c r="F117" s="62" t="s">
        <v>982</v>
      </c>
      <c r="G117" s="62" t="s">
        <v>984</v>
      </c>
      <c r="H117" s="180">
        <v>25</v>
      </c>
      <c r="I117" s="99">
        <v>27.500000000000004</v>
      </c>
      <c r="J117" s="103"/>
      <c r="K117" s="91"/>
      <c r="L117" s="94"/>
      <c r="M117" s="94"/>
      <c r="N117" s="91"/>
      <c r="O117" s="91"/>
      <c r="P117" s="91"/>
      <c r="Q117" s="95"/>
      <c r="R117" s="91"/>
      <c r="S117" s="91"/>
      <c r="T117" s="171"/>
      <c r="U117" s="95"/>
      <c r="V117" s="95"/>
      <c r="W117" s="96"/>
      <c r="X117" s="95"/>
      <c r="Y117" s="91"/>
      <c r="Z117" s="97"/>
      <c r="AA117" s="98"/>
    </row>
    <row r="118" spans="1:27" ht="29.25" customHeight="1" x14ac:dyDescent="0.2">
      <c r="A118" s="33" t="s">
        <v>118</v>
      </c>
      <c r="B118" s="91" t="s">
        <v>242</v>
      </c>
      <c r="C118" s="91" t="s">
        <v>87</v>
      </c>
      <c r="D118" s="91"/>
      <c r="E118" s="86">
        <v>1061293</v>
      </c>
      <c r="F118" s="62" t="s">
        <v>917</v>
      </c>
      <c r="G118" s="62" t="s">
        <v>983</v>
      </c>
      <c r="H118" s="180">
        <v>12</v>
      </c>
      <c r="I118" s="99">
        <v>13.200000000000001</v>
      </c>
      <c r="J118" s="103"/>
      <c r="K118" s="91"/>
      <c r="L118" s="94"/>
      <c r="M118" s="94"/>
      <c r="N118" s="91"/>
      <c r="O118" s="91"/>
      <c r="P118" s="91"/>
      <c r="Q118" s="95"/>
      <c r="R118" s="91"/>
      <c r="S118" s="91"/>
      <c r="T118" s="171"/>
      <c r="U118" s="95"/>
      <c r="V118" s="95"/>
      <c r="W118" s="96"/>
      <c r="X118" s="95"/>
      <c r="Y118" s="91"/>
      <c r="Z118" s="97"/>
      <c r="AA118" s="98"/>
    </row>
    <row r="119" spans="1:27" ht="29.25" customHeight="1" x14ac:dyDescent="0.2">
      <c r="A119" s="33" t="s">
        <v>118</v>
      </c>
      <c r="B119" s="91" t="s">
        <v>242</v>
      </c>
      <c r="C119" s="91" t="s">
        <v>87</v>
      </c>
      <c r="D119" s="91"/>
      <c r="E119" s="86">
        <v>1061294</v>
      </c>
      <c r="F119" s="62" t="s">
        <v>918</v>
      </c>
      <c r="G119" s="62" t="s">
        <v>928</v>
      </c>
      <c r="H119" s="180">
        <v>12</v>
      </c>
      <c r="I119" s="99">
        <v>13.200000000000001</v>
      </c>
      <c r="J119" s="103"/>
      <c r="K119" s="91"/>
      <c r="L119" s="94"/>
      <c r="M119" s="94"/>
      <c r="N119" s="91"/>
      <c r="O119" s="91"/>
      <c r="P119" s="91"/>
      <c r="Q119" s="95"/>
      <c r="R119" s="91"/>
      <c r="S119" s="91"/>
      <c r="T119" s="171"/>
      <c r="U119" s="95"/>
      <c r="V119" s="95"/>
      <c r="W119" s="96"/>
      <c r="X119" s="95"/>
      <c r="Y119" s="91"/>
      <c r="Z119" s="97"/>
      <c r="AA119" s="98"/>
    </row>
    <row r="120" spans="1:27" ht="29.25" customHeight="1" x14ac:dyDescent="0.2">
      <c r="A120" s="33" t="s">
        <v>118</v>
      </c>
      <c r="B120" s="91" t="s">
        <v>242</v>
      </c>
      <c r="C120" s="91" t="s">
        <v>87</v>
      </c>
      <c r="D120" s="91"/>
      <c r="E120" s="86">
        <v>1061182</v>
      </c>
      <c r="F120" s="62" t="s">
        <v>919</v>
      </c>
      <c r="G120" s="62" t="s">
        <v>929</v>
      </c>
      <c r="H120" s="180">
        <v>20</v>
      </c>
      <c r="I120" s="99">
        <v>22</v>
      </c>
      <c r="J120" s="103"/>
      <c r="K120" s="91"/>
      <c r="L120" s="94"/>
      <c r="M120" s="94"/>
      <c r="N120" s="91"/>
      <c r="O120" s="91"/>
      <c r="P120" s="91"/>
      <c r="Q120" s="95"/>
      <c r="R120" s="91"/>
      <c r="S120" s="91"/>
      <c r="T120" s="171"/>
      <c r="U120" s="95"/>
      <c r="V120" s="95"/>
      <c r="W120" s="96"/>
      <c r="X120" s="95"/>
      <c r="Y120" s="91"/>
      <c r="Z120" s="97"/>
      <c r="AA120" s="98"/>
    </row>
    <row r="121" spans="1:27" ht="29.25" customHeight="1" x14ac:dyDescent="0.2">
      <c r="A121" s="33" t="s">
        <v>118</v>
      </c>
      <c r="B121" s="91" t="s">
        <v>242</v>
      </c>
      <c r="C121" s="91" t="s">
        <v>87</v>
      </c>
      <c r="D121" s="91"/>
      <c r="E121" s="86">
        <v>1061296</v>
      </c>
      <c r="F121" s="62" t="s">
        <v>920</v>
      </c>
      <c r="G121" s="62" t="s">
        <v>983</v>
      </c>
      <c r="H121" s="180">
        <v>12</v>
      </c>
      <c r="I121" s="99">
        <v>13.200000000000001</v>
      </c>
      <c r="J121" s="103"/>
      <c r="K121" s="91"/>
      <c r="L121" s="94"/>
      <c r="M121" s="94"/>
      <c r="N121" s="91"/>
      <c r="O121" s="91"/>
      <c r="P121" s="91"/>
      <c r="Q121" s="95"/>
      <c r="R121" s="91"/>
      <c r="S121" s="91"/>
      <c r="T121" s="171"/>
      <c r="U121" s="95"/>
      <c r="V121" s="95"/>
      <c r="W121" s="96"/>
      <c r="X121" s="95"/>
      <c r="Y121" s="91"/>
      <c r="Z121" s="97"/>
      <c r="AA121" s="98"/>
    </row>
    <row r="122" spans="1:27" ht="29.25" customHeight="1" x14ac:dyDescent="0.2">
      <c r="A122" s="33" t="s">
        <v>118</v>
      </c>
      <c r="B122" s="91" t="s">
        <v>242</v>
      </c>
      <c r="C122" s="91" t="s">
        <v>87</v>
      </c>
      <c r="D122" s="91"/>
      <c r="E122" s="86">
        <v>1061297</v>
      </c>
      <c r="F122" s="62" t="s">
        <v>921</v>
      </c>
      <c r="G122" s="62" t="s">
        <v>928</v>
      </c>
      <c r="H122" s="180">
        <v>12</v>
      </c>
      <c r="I122" s="99">
        <v>13.200000000000001</v>
      </c>
      <c r="J122" s="103"/>
      <c r="K122" s="91"/>
      <c r="L122" s="94"/>
      <c r="M122" s="94"/>
      <c r="N122" s="91"/>
      <c r="O122" s="91"/>
      <c r="P122" s="91"/>
      <c r="Q122" s="95"/>
      <c r="R122" s="91"/>
      <c r="S122" s="91"/>
      <c r="T122" s="171"/>
      <c r="U122" s="95"/>
      <c r="V122" s="95"/>
      <c r="W122" s="96"/>
      <c r="X122" s="95"/>
      <c r="Y122" s="91"/>
      <c r="Z122" s="97"/>
      <c r="AA122" s="98"/>
    </row>
    <row r="123" spans="1:27" ht="29.25" customHeight="1" x14ac:dyDescent="0.2">
      <c r="A123" s="33" t="s">
        <v>118</v>
      </c>
      <c r="B123" s="91" t="s">
        <v>242</v>
      </c>
      <c r="C123" s="91" t="s">
        <v>87</v>
      </c>
      <c r="D123" s="91"/>
      <c r="E123" s="86">
        <v>1000950</v>
      </c>
      <c r="F123" s="62" t="s">
        <v>529</v>
      </c>
      <c r="G123" s="62" t="s">
        <v>528</v>
      </c>
      <c r="H123" s="180">
        <v>300</v>
      </c>
      <c r="I123" s="99">
        <v>330</v>
      </c>
      <c r="J123" s="103"/>
      <c r="K123" s="91"/>
      <c r="L123" s="94"/>
      <c r="M123" s="94"/>
      <c r="N123" s="91"/>
      <c r="O123" s="91"/>
      <c r="P123" s="91"/>
      <c r="Q123" s="95"/>
      <c r="R123" s="91"/>
      <c r="S123" s="91"/>
      <c r="T123" s="171"/>
      <c r="U123" s="95"/>
      <c r="V123" s="95"/>
      <c r="W123" s="96"/>
      <c r="X123" s="95"/>
      <c r="Y123" s="91"/>
      <c r="Z123" s="97"/>
      <c r="AA123" s="98"/>
    </row>
    <row r="124" spans="1:27" ht="29.25" customHeight="1" x14ac:dyDescent="0.2">
      <c r="A124" s="33" t="s">
        <v>118</v>
      </c>
      <c r="B124" s="91" t="s">
        <v>242</v>
      </c>
      <c r="C124" s="91" t="s">
        <v>87</v>
      </c>
      <c r="D124" s="91"/>
      <c r="E124" s="86">
        <v>1103266</v>
      </c>
      <c r="F124" s="62" t="s">
        <v>922</v>
      </c>
      <c r="G124" s="62" t="s">
        <v>528</v>
      </c>
      <c r="H124" s="180">
        <v>362.73</v>
      </c>
      <c r="I124" s="99">
        <v>399</v>
      </c>
      <c r="J124" s="103"/>
      <c r="K124" s="91"/>
      <c r="L124" s="94"/>
      <c r="M124" s="94"/>
      <c r="N124" s="91"/>
      <c r="O124" s="91"/>
      <c r="P124" s="91"/>
      <c r="Q124" s="95"/>
      <c r="R124" s="91"/>
      <c r="S124" s="91"/>
      <c r="T124" s="171"/>
      <c r="U124" s="95"/>
      <c r="V124" s="95"/>
      <c r="W124" s="96"/>
      <c r="X124" s="95"/>
      <c r="Y124" s="91"/>
      <c r="Z124" s="97"/>
      <c r="AA124" s="98"/>
    </row>
    <row r="125" spans="1:27" ht="29.25" customHeight="1" x14ac:dyDescent="0.2">
      <c r="A125" s="33" t="s">
        <v>118</v>
      </c>
      <c r="B125" s="91" t="s">
        <v>242</v>
      </c>
      <c r="C125" s="91" t="s">
        <v>87</v>
      </c>
      <c r="D125" s="91"/>
      <c r="E125" s="86">
        <v>1394131</v>
      </c>
      <c r="F125" s="62" t="s">
        <v>923</v>
      </c>
      <c r="G125" s="62" t="s">
        <v>528</v>
      </c>
      <c r="H125" s="180">
        <v>610</v>
      </c>
      <c r="I125" s="99">
        <v>671</v>
      </c>
      <c r="J125" s="103"/>
      <c r="K125" s="91"/>
      <c r="L125" s="94"/>
      <c r="M125" s="94"/>
      <c r="N125" s="91"/>
      <c r="O125" s="91"/>
      <c r="P125" s="91"/>
      <c r="Q125" s="95"/>
      <c r="R125" s="91"/>
      <c r="S125" s="91"/>
      <c r="T125" s="171"/>
      <c r="U125" s="95"/>
      <c r="V125" s="95"/>
      <c r="W125" s="96"/>
      <c r="X125" s="95"/>
      <c r="Y125" s="91"/>
      <c r="Z125" s="97"/>
      <c r="AA125" s="98"/>
    </row>
    <row r="126" spans="1:27" ht="29.25" customHeight="1" x14ac:dyDescent="0.2">
      <c r="A126" s="33" t="s">
        <v>118</v>
      </c>
      <c r="B126" s="91" t="s">
        <v>242</v>
      </c>
      <c r="C126" s="91" t="s">
        <v>87</v>
      </c>
      <c r="D126" s="91"/>
      <c r="E126" s="86">
        <v>1394133</v>
      </c>
      <c r="F126" s="62" t="s">
        <v>924</v>
      </c>
      <c r="G126" s="62" t="s">
        <v>528</v>
      </c>
      <c r="H126" s="180">
        <v>690</v>
      </c>
      <c r="I126" s="99">
        <v>759.00000000000011</v>
      </c>
      <c r="J126" s="103"/>
      <c r="K126" s="91"/>
      <c r="L126" s="94"/>
      <c r="M126" s="94"/>
      <c r="N126" s="91"/>
      <c r="O126" s="91"/>
      <c r="P126" s="91"/>
      <c r="Q126" s="95"/>
      <c r="R126" s="91"/>
      <c r="S126" s="91"/>
      <c r="T126" s="171"/>
      <c r="U126" s="95"/>
      <c r="V126" s="95"/>
      <c r="W126" s="96"/>
      <c r="X126" s="95"/>
      <c r="Y126" s="91"/>
      <c r="Z126" s="97"/>
      <c r="AA126" s="98"/>
    </row>
    <row r="127" spans="1:27" ht="29.25" customHeight="1" x14ac:dyDescent="0.2">
      <c r="A127" s="33" t="s">
        <v>118</v>
      </c>
      <c r="B127" s="91" t="s">
        <v>242</v>
      </c>
      <c r="C127" s="91" t="s">
        <v>87</v>
      </c>
      <c r="D127" s="91"/>
      <c r="E127" s="86">
        <v>1001054</v>
      </c>
      <c r="F127" s="62" t="s">
        <v>925</v>
      </c>
      <c r="G127" s="62" t="s">
        <v>528</v>
      </c>
      <c r="H127" s="180">
        <v>1180.9090909090908</v>
      </c>
      <c r="I127" s="99">
        <v>1299</v>
      </c>
      <c r="J127" s="103"/>
      <c r="K127" s="91"/>
      <c r="L127" s="94"/>
      <c r="M127" s="94"/>
      <c r="N127" s="91"/>
      <c r="O127" s="91"/>
      <c r="P127" s="91"/>
      <c r="Q127" s="95"/>
      <c r="R127" s="91"/>
      <c r="S127" s="91"/>
      <c r="T127" s="171"/>
      <c r="U127" s="95"/>
      <c r="V127" s="95"/>
      <c r="W127" s="96"/>
      <c r="X127" s="95"/>
      <c r="Y127" s="91"/>
      <c r="Z127" s="97"/>
      <c r="AA127" s="98"/>
    </row>
    <row r="128" spans="1:27" ht="29.25" customHeight="1" x14ac:dyDescent="0.2">
      <c r="A128" s="33" t="s">
        <v>118</v>
      </c>
      <c r="B128" s="91" t="s">
        <v>242</v>
      </c>
      <c r="C128" s="91" t="s">
        <v>87</v>
      </c>
      <c r="D128" s="91"/>
      <c r="E128" s="86">
        <v>1001057</v>
      </c>
      <c r="F128" s="62" t="s">
        <v>926</v>
      </c>
      <c r="G128" s="62" t="s">
        <v>528</v>
      </c>
      <c r="H128" s="180">
        <v>590</v>
      </c>
      <c r="I128" s="99">
        <v>649</v>
      </c>
      <c r="J128" s="103"/>
      <c r="K128" s="91"/>
      <c r="L128" s="94"/>
      <c r="M128" s="94"/>
      <c r="N128" s="91"/>
      <c r="O128" s="91"/>
      <c r="P128" s="91"/>
      <c r="Q128" s="95"/>
      <c r="R128" s="91"/>
      <c r="S128" s="91"/>
      <c r="T128" s="171"/>
      <c r="U128" s="95"/>
      <c r="V128" s="95"/>
      <c r="W128" s="96"/>
      <c r="X128" s="95"/>
      <c r="Y128" s="91"/>
      <c r="Z128" s="97"/>
      <c r="AA128" s="98"/>
    </row>
    <row r="129" spans="1:27" ht="29.25" customHeight="1" x14ac:dyDescent="0.2">
      <c r="A129" s="33" t="s">
        <v>118</v>
      </c>
      <c r="B129" s="91" t="s">
        <v>242</v>
      </c>
      <c r="C129" s="91" t="s">
        <v>87</v>
      </c>
      <c r="D129" s="91"/>
      <c r="E129" s="86">
        <v>1001055</v>
      </c>
      <c r="F129" s="62" t="s">
        <v>927</v>
      </c>
      <c r="G129" s="62" t="s">
        <v>528</v>
      </c>
      <c r="H129" s="180">
        <v>635.45454545454538</v>
      </c>
      <c r="I129" s="99">
        <v>699</v>
      </c>
      <c r="J129" s="103"/>
      <c r="K129" s="91"/>
      <c r="L129" s="94"/>
      <c r="M129" s="94"/>
      <c r="N129" s="91"/>
      <c r="O129" s="91"/>
      <c r="P129" s="91"/>
      <c r="Q129" s="95"/>
      <c r="R129" s="91"/>
      <c r="S129" s="91"/>
      <c r="T129" s="171"/>
      <c r="U129" s="95"/>
      <c r="V129" s="95"/>
      <c r="W129" s="96"/>
      <c r="X129" s="95"/>
      <c r="Y129" s="91"/>
      <c r="Z129" s="97"/>
      <c r="AA129" s="98"/>
    </row>
    <row r="130" spans="1:27" ht="29.25" customHeight="1" x14ac:dyDescent="0.2">
      <c r="A130" s="33" t="s">
        <v>118</v>
      </c>
      <c r="B130" s="91" t="s">
        <v>242</v>
      </c>
      <c r="C130" s="91" t="s">
        <v>87</v>
      </c>
      <c r="D130" s="91"/>
      <c r="E130" s="86">
        <v>1069962</v>
      </c>
      <c r="F130" s="62" t="s">
        <v>1374</v>
      </c>
      <c r="G130" s="62" t="s">
        <v>528</v>
      </c>
      <c r="H130" s="180">
        <v>1180.9100000000001</v>
      </c>
      <c r="I130" s="99">
        <v>1299.0010000000002</v>
      </c>
      <c r="J130" s="103"/>
      <c r="K130" s="91"/>
      <c r="L130" s="94"/>
      <c r="M130" s="94"/>
      <c r="N130" s="91"/>
      <c r="O130" s="91"/>
      <c r="P130" s="91"/>
      <c r="Q130" s="95"/>
      <c r="R130" s="91"/>
      <c r="S130" s="91"/>
      <c r="T130" s="171"/>
      <c r="U130" s="95"/>
      <c r="V130" s="95"/>
      <c r="W130" s="96"/>
      <c r="X130" s="95"/>
      <c r="Y130" s="91"/>
      <c r="Z130" s="97"/>
      <c r="AA130" s="98"/>
    </row>
    <row r="131" spans="1:27" ht="29.25" customHeight="1" x14ac:dyDescent="0.2">
      <c r="A131" s="33" t="s">
        <v>118</v>
      </c>
      <c r="B131" s="91" t="s">
        <v>242</v>
      </c>
      <c r="C131" s="91" t="s">
        <v>87</v>
      </c>
      <c r="D131" s="91"/>
      <c r="E131" s="86">
        <v>1069959</v>
      </c>
      <c r="F131" s="62" t="s">
        <v>1375</v>
      </c>
      <c r="G131" s="62" t="s">
        <v>528</v>
      </c>
      <c r="H131" s="180">
        <v>908.18</v>
      </c>
      <c r="I131" s="99">
        <v>998.99800000000005</v>
      </c>
      <c r="J131" s="103"/>
      <c r="K131" s="91"/>
      <c r="L131" s="94"/>
      <c r="M131" s="94"/>
      <c r="N131" s="91"/>
      <c r="O131" s="91"/>
      <c r="P131" s="91"/>
      <c r="Q131" s="95"/>
      <c r="R131" s="91"/>
      <c r="S131" s="91"/>
      <c r="T131" s="171"/>
      <c r="U131" s="95"/>
      <c r="V131" s="95"/>
      <c r="W131" s="96"/>
      <c r="X131" s="95"/>
      <c r="Y131" s="91"/>
      <c r="Z131" s="97"/>
      <c r="AA131" s="98"/>
    </row>
    <row r="132" spans="1:27" ht="29.25" customHeight="1" x14ac:dyDescent="0.2">
      <c r="A132" s="33" t="s">
        <v>118</v>
      </c>
      <c r="B132" s="91" t="s">
        <v>242</v>
      </c>
      <c r="C132" s="91" t="s">
        <v>87</v>
      </c>
      <c r="D132" s="91"/>
      <c r="E132" s="86">
        <v>1069957</v>
      </c>
      <c r="F132" s="62" t="s">
        <v>1376</v>
      </c>
      <c r="G132" s="62" t="s">
        <v>528</v>
      </c>
      <c r="H132" s="180">
        <v>726.36</v>
      </c>
      <c r="I132" s="99">
        <v>798.99600000000009</v>
      </c>
      <c r="J132" s="103"/>
      <c r="K132" s="91"/>
      <c r="L132" s="94"/>
      <c r="M132" s="94"/>
      <c r="N132" s="91"/>
      <c r="O132" s="91"/>
      <c r="P132" s="91"/>
      <c r="Q132" s="95"/>
      <c r="R132" s="91"/>
      <c r="S132" s="91"/>
      <c r="T132" s="171"/>
      <c r="U132" s="95"/>
      <c r="V132" s="95"/>
      <c r="W132" s="96"/>
      <c r="X132" s="95"/>
      <c r="Y132" s="91"/>
      <c r="Z132" s="97"/>
      <c r="AA132" s="98"/>
    </row>
    <row r="133" spans="1:27" ht="29.25" customHeight="1" x14ac:dyDescent="0.2">
      <c r="A133" s="33" t="s">
        <v>118</v>
      </c>
      <c r="B133" s="91" t="s">
        <v>242</v>
      </c>
      <c r="C133" s="91" t="s">
        <v>87</v>
      </c>
      <c r="D133" s="91"/>
      <c r="E133" s="86">
        <v>1069957</v>
      </c>
      <c r="F133" s="62" t="s">
        <v>1377</v>
      </c>
      <c r="G133" s="62" t="s">
        <v>528</v>
      </c>
      <c r="H133" s="180">
        <v>680.91</v>
      </c>
      <c r="I133" s="99">
        <v>749.00099999999998</v>
      </c>
      <c r="J133" s="103"/>
      <c r="K133" s="91"/>
      <c r="L133" s="94"/>
      <c r="M133" s="94"/>
      <c r="N133" s="91"/>
      <c r="O133" s="91"/>
      <c r="P133" s="91"/>
      <c r="Q133" s="95"/>
      <c r="R133" s="91"/>
      <c r="S133" s="91"/>
      <c r="T133" s="171"/>
      <c r="U133" s="95"/>
      <c r="V133" s="95"/>
      <c r="W133" s="96"/>
      <c r="X133" s="95"/>
      <c r="Y133" s="91"/>
      <c r="Z133" s="97"/>
      <c r="AA133" s="98"/>
    </row>
    <row r="134" spans="1:27" ht="29.25" customHeight="1" x14ac:dyDescent="0.2">
      <c r="A134" s="33" t="s">
        <v>118</v>
      </c>
      <c r="B134" s="91" t="s">
        <v>242</v>
      </c>
      <c r="C134" s="91" t="s">
        <v>530</v>
      </c>
      <c r="D134" s="91"/>
      <c r="E134" s="86">
        <v>1001090</v>
      </c>
      <c r="F134" s="62" t="s">
        <v>930</v>
      </c>
      <c r="G134" s="62" t="s">
        <v>531</v>
      </c>
      <c r="H134" s="180">
        <v>28</v>
      </c>
      <c r="I134" s="99">
        <v>30.800000000000004</v>
      </c>
      <c r="J134" s="103"/>
      <c r="K134" s="91"/>
      <c r="L134" s="94"/>
      <c r="M134" s="94"/>
      <c r="N134" s="91"/>
      <c r="O134" s="91"/>
      <c r="P134" s="91"/>
      <c r="Q134" s="95"/>
      <c r="R134" s="91"/>
      <c r="S134" s="91"/>
      <c r="T134" s="171"/>
      <c r="U134" s="95"/>
      <c r="V134" s="95"/>
      <c r="W134" s="96"/>
      <c r="X134" s="95"/>
      <c r="Y134" s="91"/>
      <c r="Z134" s="97"/>
      <c r="AA134" s="98"/>
    </row>
    <row r="135" spans="1:27" ht="29.25" customHeight="1" x14ac:dyDescent="0.2">
      <c r="A135" s="33" t="s">
        <v>118</v>
      </c>
      <c r="B135" s="91" t="s">
        <v>242</v>
      </c>
      <c r="C135" s="91" t="s">
        <v>530</v>
      </c>
      <c r="D135" s="91"/>
      <c r="E135" s="86">
        <v>1071405</v>
      </c>
      <c r="F135" s="62" t="s">
        <v>931</v>
      </c>
      <c r="G135" s="62" t="s">
        <v>937</v>
      </c>
      <c r="H135" s="180">
        <v>18</v>
      </c>
      <c r="I135" s="99">
        <v>19.8</v>
      </c>
      <c r="J135" s="103"/>
      <c r="K135" s="91"/>
      <c r="L135" s="94"/>
      <c r="M135" s="94"/>
      <c r="N135" s="91"/>
      <c r="O135" s="91"/>
      <c r="P135" s="91"/>
      <c r="Q135" s="95"/>
      <c r="R135" s="91"/>
      <c r="S135" s="91"/>
      <c r="T135" s="171"/>
      <c r="U135" s="95"/>
      <c r="V135" s="95"/>
      <c r="W135" s="96"/>
      <c r="X135" s="95"/>
      <c r="Y135" s="91"/>
      <c r="Z135" s="97"/>
      <c r="AA135" s="98"/>
    </row>
    <row r="136" spans="1:27" ht="29.25" customHeight="1" x14ac:dyDescent="0.2">
      <c r="A136" s="33" t="s">
        <v>118</v>
      </c>
      <c r="B136" s="91" t="s">
        <v>242</v>
      </c>
      <c r="C136" s="91" t="s">
        <v>530</v>
      </c>
      <c r="D136" s="91"/>
      <c r="E136" s="86">
        <v>1874561</v>
      </c>
      <c r="F136" s="62" t="s">
        <v>932</v>
      </c>
      <c r="G136" s="62"/>
      <c r="H136" s="180">
        <v>2140.04</v>
      </c>
      <c r="I136" s="99">
        <v>2354.0440000000003</v>
      </c>
      <c r="J136" s="103"/>
      <c r="K136" s="91"/>
      <c r="L136" s="94"/>
      <c r="M136" s="94"/>
      <c r="N136" s="91"/>
      <c r="O136" s="91"/>
      <c r="P136" s="91"/>
      <c r="Q136" s="95"/>
      <c r="R136" s="91"/>
      <c r="S136" s="91"/>
      <c r="T136" s="171"/>
      <c r="U136" s="95"/>
      <c r="V136" s="95"/>
      <c r="W136" s="96"/>
      <c r="X136" s="95"/>
      <c r="Y136" s="91"/>
      <c r="Z136" s="97"/>
      <c r="AA136" s="98"/>
    </row>
    <row r="137" spans="1:27" ht="29.25" customHeight="1" x14ac:dyDescent="0.2">
      <c r="A137" s="33" t="s">
        <v>118</v>
      </c>
      <c r="B137" s="91" t="s">
        <v>242</v>
      </c>
      <c r="C137" s="91" t="s">
        <v>530</v>
      </c>
      <c r="D137" s="91"/>
      <c r="E137" s="86">
        <v>1874562</v>
      </c>
      <c r="F137" s="62" t="s">
        <v>933</v>
      </c>
      <c r="G137" s="62"/>
      <c r="H137" s="180">
        <v>2930.59</v>
      </c>
      <c r="I137" s="99">
        <v>3223.6490000000003</v>
      </c>
      <c r="J137" s="103"/>
      <c r="K137" s="91"/>
      <c r="L137" s="94"/>
      <c r="M137" s="94"/>
      <c r="N137" s="91"/>
      <c r="O137" s="91"/>
      <c r="P137" s="91"/>
      <c r="Q137" s="95"/>
      <c r="R137" s="91"/>
      <c r="S137" s="91"/>
      <c r="T137" s="171"/>
      <c r="U137" s="95"/>
      <c r="V137" s="95"/>
      <c r="W137" s="96"/>
      <c r="X137" s="95"/>
      <c r="Y137" s="91"/>
      <c r="Z137" s="97"/>
      <c r="AA137" s="98"/>
    </row>
    <row r="138" spans="1:27" ht="29.25" customHeight="1" x14ac:dyDescent="0.2">
      <c r="A138" s="33" t="s">
        <v>118</v>
      </c>
      <c r="B138" s="91" t="s">
        <v>242</v>
      </c>
      <c r="C138" s="91" t="s">
        <v>530</v>
      </c>
      <c r="D138" s="91"/>
      <c r="E138" s="86">
        <v>1874563</v>
      </c>
      <c r="F138" s="62" t="s">
        <v>934</v>
      </c>
      <c r="G138" s="62"/>
      <c r="H138" s="180">
        <v>888.75</v>
      </c>
      <c r="I138" s="99">
        <v>977.62500000000011</v>
      </c>
      <c r="J138" s="103"/>
      <c r="K138" s="91"/>
      <c r="L138" s="94"/>
      <c r="M138" s="94"/>
      <c r="N138" s="91"/>
      <c r="O138" s="91"/>
      <c r="P138" s="91"/>
      <c r="Q138" s="95"/>
      <c r="R138" s="91"/>
      <c r="S138" s="91"/>
      <c r="T138" s="171"/>
      <c r="U138" s="95"/>
      <c r="V138" s="95"/>
      <c r="W138" s="96"/>
      <c r="X138" s="95"/>
      <c r="Y138" s="91"/>
      <c r="Z138" s="97"/>
      <c r="AA138" s="98"/>
    </row>
    <row r="139" spans="1:27" ht="29.25" customHeight="1" x14ac:dyDescent="0.2">
      <c r="A139" s="33" t="s">
        <v>118</v>
      </c>
      <c r="B139" s="91" t="s">
        <v>242</v>
      </c>
      <c r="C139" s="91" t="s">
        <v>530</v>
      </c>
      <c r="D139" s="91"/>
      <c r="E139" s="86">
        <v>1874564</v>
      </c>
      <c r="F139" s="62" t="s">
        <v>935</v>
      </c>
      <c r="G139" s="62"/>
      <c r="H139" s="180">
        <v>184.04</v>
      </c>
      <c r="I139" s="99">
        <v>202.44400000000002</v>
      </c>
      <c r="J139" s="103"/>
      <c r="K139" s="91"/>
      <c r="L139" s="94"/>
      <c r="M139" s="94"/>
      <c r="N139" s="91"/>
      <c r="O139" s="91"/>
      <c r="P139" s="91"/>
      <c r="Q139" s="95"/>
      <c r="R139" s="91"/>
      <c r="S139" s="91"/>
      <c r="T139" s="171"/>
      <c r="U139" s="95"/>
      <c r="V139" s="95"/>
      <c r="W139" s="96"/>
      <c r="X139" s="95"/>
      <c r="Y139" s="91"/>
      <c r="Z139" s="97"/>
      <c r="AA139" s="98"/>
    </row>
    <row r="140" spans="1:27" ht="29.25" customHeight="1" x14ac:dyDescent="0.2">
      <c r="A140" s="33" t="s">
        <v>118</v>
      </c>
      <c r="B140" s="91" t="s">
        <v>242</v>
      </c>
      <c r="C140" s="91" t="s">
        <v>530</v>
      </c>
      <c r="D140" s="91"/>
      <c r="E140" s="86">
        <v>1874565</v>
      </c>
      <c r="F140" s="62" t="s">
        <v>1166</v>
      </c>
      <c r="G140" s="62"/>
      <c r="H140" s="180">
        <v>354.28</v>
      </c>
      <c r="I140" s="99">
        <v>389.70800000000003</v>
      </c>
      <c r="J140" s="103"/>
      <c r="K140" s="91"/>
      <c r="L140" s="94"/>
      <c r="M140" s="94"/>
      <c r="N140" s="91"/>
      <c r="O140" s="91"/>
      <c r="P140" s="91"/>
      <c r="Q140" s="95"/>
      <c r="R140" s="91"/>
      <c r="S140" s="91"/>
      <c r="T140" s="171"/>
      <c r="U140" s="95"/>
      <c r="V140" s="95"/>
      <c r="W140" s="96"/>
      <c r="X140" s="95"/>
      <c r="Y140" s="91"/>
      <c r="Z140" s="97"/>
      <c r="AA140" s="98"/>
    </row>
    <row r="141" spans="1:27" ht="29.25" customHeight="1" x14ac:dyDescent="0.2">
      <c r="A141" s="33" t="s">
        <v>118</v>
      </c>
      <c r="B141" s="91" t="s">
        <v>242</v>
      </c>
      <c r="C141" s="91" t="s">
        <v>530</v>
      </c>
      <c r="D141" s="91"/>
      <c r="E141" s="86">
        <v>1874566</v>
      </c>
      <c r="F141" s="62" t="s">
        <v>936</v>
      </c>
      <c r="G141" s="62"/>
      <c r="H141" s="180">
        <v>153.65</v>
      </c>
      <c r="I141" s="99">
        <v>169.01500000000001</v>
      </c>
      <c r="J141" s="103"/>
      <c r="K141" s="91"/>
      <c r="L141" s="94"/>
      <c r="M141" s="94"/>
      <c r="N141" s="91"/>
      <c r="O141" s="91"/>
      <c r="P141" s="91"/>
      <c r="Q141" s="95"/>
      <c r="R141" s="91"/>
      <c r="S141" s="91"/>
      <c r="T141" s="171"/>
      <c r="U141" s="95"/>
      <c r="V141" s="95"/>
      <c r="W141" s="96"/>
      <c r="X141" s="95"/>
      <c r="Y141" s="91"/>
      <c r="Z141" s="97"/>
      <c r="AA141" s="98"/>
    </row>
    <row r="142" spans="1:27" ht="29.25" customHeight="1" x14ac:dyDescent="0.2">
      <c r="A142" s="33" t="s">
        <v>118</v>
      </c>
      <c r="B142" s="91" t="s">
        <v>242</v>
      </c>
      <c r="C142" s="91" t="s">
        <v>25</v>
      </c>
      <c r="D142" s="91"/>
      <c r="E142" s="86">
        <v>1026182</v>
      </c>
      <c r="F142" s="62" t="s">
        <v>1378</v>
      </c>
      <c r="G142" s="62" t="s">
        <v>1168</v>
      </c>
      <c r="H142" s="180">
        <v>55</v>
      </c>
      <c r="I142" s="99">
        <v>60.500000000000007</v>
      </c>
      <c r="J142" s="103"/>
      <c r="K142" s="91"/>
      <c r="L142" s="94"/>
      <c r="M142" s="94"/>
      <c r="N142" s="91"/>
      <c r="O142" s="91"/>
      <c r="P142" s="91"/>
      <c r="Q142" s="95"/>
      <c r="R142" s="91"/>
      <c r="S142" s="91"/>
      <c r="T142" s="171"/>
      <c r="U142" s="95"/>
      <c r="V142" s="95"/>
      <c r="W142" s="96"/>
      <c r="X142" s="95"/>
      <c r="Y142" s="91"/>
      <c r="Z142" s="97"/>
      <c r="AA142" s="98"/>
    </row>
    <row r="143" spans="1:27" s="181" customFormat="1" ht="29.25" customHeight="1" x14ac:dyDescent="0.25">
      <c r="A143" s="35" t="s">
        <v>133</v>
      </c>
      <c r="B143" s="62" t="s">
        <v>242</v>
      </c>
      <c r="C143" s="62" t="s">
        <v>108</v>
      </c>
      <c r="D143" s="62"/>
      <c r="E143" s="62"/>
      <c r="F143" s="62">
        <v>100253571</v>
      </c>
      <c r="G143" s="62" t="s">
        <v>552</v>
      </c>
      <c r="H143" s="180">
        <v>214.62</v>
      </c>
      <c r="I143" s="92">
        <v>219</v>
      </c>
      <c r="J143" s="93">
        <v>0.02</v>
      </c>
      <c r="K143" s="91"/>
      <c r="L143" s="94"/>
      <c r="M143" s="94"/>
      <c r="N143" s="91"/>
      <c r="O143" s="91"/>
      <c r="P143" s="91"/>
      <c r="Q143" s="95"/>
      <c r="R143" s="91"/>
      <c r="S143" s="91"/>
      <c r="T143" s="171"/>
      <c r="U143" s="95"/>
      <c r="V143" s="95"/>
      <c r="W143" s="96"/>
      <c r="X143" s="95"/>
      <c r="Y143" s="91"/>
      <c r="Z143" s="97"/>
      <c r="AA143" s="98"/>
    </row>
    <row r="144" spans="1:27" s="181" customFormat="1" ht="29.25" customHeight="1" x14ac:dyDescent="0.25">
      <c r="A144" s="35" t="s">
        <v>133</v>
      </c>
      <c r="B144" s="62" t="s">
        <v>242</v>
      </c>
      <c r="C144" s="62" t="s">
        <v>108</v>
      </c>
      <c r="D144" s="62"/>
      <c r="E144" s="62"/>
      <c r="F144" s="62">
        <v>100253576</v>
      </c>
      <c r="G144" s="62" t="s">
        <v>553</v>
      </c>
      <c r="H144" s="180">
        <v>155.82</v>
      </c>
      <c r="I144" s="92">
        <v>159</v>
      </c>
      <c r="J144" s="93">
        <v>0.02</v>
      </c>
      <c r="K144" s="91"/>
      <c r="L144" s="94"/>
      <c r="M144" s="94"/>
      <c r="N144" s="91"/>
      <c r="O144" s="91"/>
      <c r="P144" s="91"/>
      <c r="Q144" s="95"/>
      <c r="R144" s="91"/>
      <c r="S144" s="91"/>
      <c r="T144" s="171"/>
      <c r="U144" s="95"/>
      <c r="V144" s="95"/>
      <c r="W144" s="96"/>
      <c r="X144" s="95"/>
      <c r="Y144" s="91"/>
      <c r="Z144" s="97"/>
      <c r="AA144" s="98"/>
    </row>
    <row r="145" spans="1:28" s="181" customFormat="1" ht="29.25" customHeight="1" x14ac:dyDescent="0.25">
      <c r="A145" s="35" t="s">
        <v>133</v>
      </c>
      <c r="B145" s="62" t="s">
        <v>242</v>
      </c>
      <c r="C145" s="62" t="s">
        <v>108</v>
      </c>
      <c r="D145" s="62"/>
      <c r="E145" s="62"/>
      <c r="F145" s="62">
        <v>100253574</v>
      </c>
      <c r="G145" s="62" t="s">
        <v>554</v>
      </c>
      <c r="H145" s="180">
        <v>126.42</v>
      </c>
      <c r="I145" s="92">
        <v>129</v>
      </c>
      <c r="J145" s="93">
        <v>0.02</v>
      </c>
      <c r="K145" s="91"/>
      <c r="L145" s="94"/>
      <c r="M145" s="94"/>
      <c r="N145" s="91"/>
      <c r="O145" s="91"/>
      <c r="P145" s="91"/>
      <c r="Q145" s="95"/>
      <c r="R145" s="91"/>
      <c r="S145" s="91"/>
      <c r="T145" s="171"/>
      <c r="U145" s="95"/>
      <c r="V145" s="95"/>
      <c r="W145" s="96"/>
      <c r="X145" s="95"/>
      <c r="Y145" s="91"/>
      <c r="Z145" s="97"/>
      <c r="AA145" s="98"/>
    </row>
    <row r="146" spans="1:28" s="181" customFormat="1" ht="29.25" customHeight="1" x14ac:dyDescent="0.25">
      <c r="A146" s="35" t="s">
        <v>133</v>
      </c>
      <c r="B146" s="62" t="s">
        <v>242</v>
      </c>
      <c r="C146" s="62" t="s">
        <v>108</v>
      </c>
      <c r="D146" s="62"/>
      <c r="E146" s="62"/>
      <c r="F146" s="62">
        <v>100253575</v>
      </c>
      <c r="G146" s="62" t="s">
        <v>555</v>
      </c>
      <c r="H146" s="180">
        <v>155.82</v>
      </c>
      <c r="I146" s="92">
        <v>159</v>
      </c>
      <c r="J146" s="93">
        <v>0.02</v>
      </c>
      <c r="K146" s="91"/>
      <c r="L146" s="94"/>
      <c r="M146" s="94"/>
      <c r="N146" s="91"/>
      <c r="O146" s="91"/>
      <c r="P146" s="91"/>
      <c r="Q146" s="95"/>
      <c r="R146" s="91"/>
      <c r="S146" s="91"/>
      <c r="T146" s="171"/>
      <c r="U146" s="95"/>
      <c r="V146" s="95"/>
      <c r="W146" s="96"/>
      <c r="X146" s="95"/>
      <c r="Y146" s="91"/>
      <c r="Z146" s="97"/>
      <c r="AA146" s="98"/>
    </row>
    <row r="147" spans="1:28" s="181" customFormat="1" ht="29.25" customHeight="1" x14ac:dyDescent="0.25">
      <c r="A147" s="35" t="s">
        <v>133</v>
      </c>
      <c r="B147" s="62" t="s">
        <v>242</v>
      </c>
      <c r="C147" s="62" t="s">
        <v>108</v>
      </c>
      <c r="D147" s="62"/>
      <c r="E147" s="62"/>
      <c r="F147" s="62">
        <v>100253573</v>
      </c>
      <c r="G147" s="62" t="s">
        <v>556</v>
      </c>
      <c r="H147" s="180">
        <v>126.42</v>
      </c>
      <c r="I147" s="92">
        <v>129</v>
      </c>
      <c r="J147" s="93">
        <v>0.02</v>
      </c>
      <c r="K147" s="91"/>
      <c r="L147" s="94"/>
      <c r="M147" s="94"/>
      <c r="N147" s="91"/>
      <c r="O147" s="91"/>
      <c r="P147" s="91"/>
      <c r="Q147" s="95"/>
      <c r="R147" s="91"/>
      <c r="S147" s="91"/>
      <c r="T147" s="171"/>
      <c r="U147" s="95"/>
      <c r="V147" s="95"/>
      <c r="W147" s="96"/>
      <c r="X147" s="95"/>
      <c r="Y147" s="91"/>
      <c r="Z147" s="97"/>
      <c r="AA147" s="98"/>
    </row>
    <row r="148" spans="1:28" s="181" customFormat="1" ht="29.25" customHeight="1" x14ac:dyDescent="0.25">
      <c r="A148" s="35" t="s">
        <v>133</v>
      </c>
      <c r="B148" s="62" t="s">
        <v>242</v>
      </c>
      <c r="C148" s="62" t="s">
        <v>108</v>
      </c>
      <c r="D148" s="62"/>
      <c r="E148" s="62"/>
      <c r="F148" s="62">
        <v>100253598</v>
      </c>
      <c r="G148" s="62" t="s">
        <v>557</v>
      </c>
      <c r="H148" s="180">
        <v>567.41999999999996</v>
      </c>
      <c r="I148" s="92">
        <v>579</v>
      </c>
      <c r="J148" s="93">
        <v>0.02</v>
      </c>
      <c r="K148" s="91"/>
      <c r="L148" s="94"/>
      <c r="M148" s="94"/>
      <c r="N148" s="91"/>
      <c r="O148" s="91"/>
      <c r="P148" s="91"/>
      <c r="Q148" s="95"/>
      <c r="R148" s="91"/>
      <c r="S148" s="91"/>
      <c r="T148" s="171"/>
      <c r="U148" s="95"/>
      <c r="V148" s="95"/>
      <c r="W148" s="96"/>
      <c r="X148" s="95"/>
      <c r="Y148" s="91"/>
      <c r="Z148" s="97"/>
      <c r="AA148" s="98"/>
    </row>
    <row r="149" spans="1:28" s="181" customFormat="1" ht="29.25" customHeight="1" x14ac:dyDescent="0.25">
      <c r="A149" s="35" t="s">
        <v>133</v>
      </c>
      <c r="B149" s="62" t="s">
        <v>242</v>
      </c>
      <c r="C149" s="62" t="s">
        <v>108</v>
      </c>
      <c r="D149" s="62"/>
      <c r="E149" s="62"/>
      <c r="F149" s="62">
        <v>100253597</v>
      </c>
      <c r="G149" s="62" t="s">
        <v>558</v>
      </c>
      <c r="H149" s="180">
        <v>489.02</v>
      </c>
      <c r="I149" s="92">
        <v>499</v>
      </c>
      <c r="J149" s="93">
        <v>0.02</v>
      </c>
      <c r="K149" s="91"/>
      <c r="L149" s="94"/>
      <c r="M149" s="94"/>
      <c r="N149" s="91"/>
      <c r="O149" s="91"/>
      <c r="P149" s="91"/>
      <c r="Q149" s="95"/>
      <c r="R149" s="91"/>
      <c r="S149" s="91"/>
      <c r="T149" s="171"/>
      <c r="U149" s="95"/>
      <c r="V149" s="95"/>
      <c r="W149" s="96"/>
      <c r="X149" s="95"/>
      <c r="Y149" s="91"/>
      <c r="Z149" s="97"/>
      <c r="AA149" s="98"/>
    </row>
    <row r="150" spans="1:28" s="181" customFormat="1" ht="29.25" customHeight="1" x14ac:dyDescent="0.25">
      <c r="A150" s="35" t="s">
        <v>133</v>
      </c>
      <c r="B150" s="62" t="s">
        <v>242</v>
      </c>
      <c r="C150" s="62" t="s">
        <v>108</v>
      </c>
      <c r="D150" s="62"/>
      <c r="E150" s="62"/>
      <c r="F150" s="62">
        <v>100245810</v>
      </c>
      <c r="G150" s="62" t="s">
        <v>417</v>
      </c>
      <c r="H150" s="180">
        <v>26.46</v>
      </c>
      <c r="I150" s="92">
        <v>27</v>
      </c>
      <c r="J150" s="93">
        <v>2.0000000000000018E-2</v>
      </c>
      <c r="K150" s="91"/>
      <c r="L150" s="94"/>
      <c r="M150" s="94"/>
      <c r="N150" s="91"/>
      <c r="O150" s="91"/>
      <c r="P150" s="91"/>
      <c r="Q150" s="95"/>
      <c r="R150" s="91"/>
      <c r="S150" s="91"/>
      <c r="T150" s="171"/>
      <c r="U150" s="95"/>
      <c r="V150" s="95"/>
      <c r="W150" s="96"/>
      <c r="X150" s="95"/>
      <c r="Y150" s="91" t="s">
        <v>559</v>
      </c>
      <c r="Z150" s="97">
        <v>1</v>
      </c>
      <c r="AA150" s="98"/>
    </row>
    <row r="151" spans="1:28" s="181" customFormat="1" ht="29.25" customHeight="1" x14ac:dyDescent="0.25">
      <c r="A151" s="35" t="s">
        <v>133</v>
      </c>
      <c r="B151" s="62" t="s">
        <v>242</v>
      </c>
      <c r="C151" s="62" t="s">
        <v>109</v>
      </c>
      <c r="D151" s="62"/>
      <c r="E151" s="62"/>
      <c r="F151" s="62">
        <v>100247029</v>
      </c>
      <c r="G151" s="62" t="s">
        <v>418</v>
      </c>
      <c r="H151" s="180">
        <v>23.04</v>
      </c>
      <c r="I151" s="92">
        <v>24</v>
      </c>
      <c r="J151" s="93">
        <v>4.0000000000000036E-2</v>
      </c>
      <c r="K151" s="91"/>
      <c r="L151" s="94"/>
      <c r="M151" s="94"/>
      <c r="N151" s="91"/>
      <c r="O151" s="91"/>
      <c r="P151" s="91"/>
      <c r="Q151" s="95"/>
      <c r="R151" s="91"/>
      <c r="S151" s="91"/>
      <c r="T151" s="171"/>
      <c r="U151" s="95"/>
      <c r="V151" s="95"/>
      <c r="W151" s="96"/>
      <c r="X151" s="95"/>
      <c r="Y151" s="91" t="s">
        <v>559</v>
      </c>
      <c r="Z151" s="97">
        <v>1</v>
      </c>
      <c r="AA151" s="98"/>
    </row>
    <row r="152" spans="1:28" s="181" customFormat="1" ht="29.25" customHeight="1" x14ac:dyDescent="0.25">
      <c r="A152" s="35" t="s">
        <v>133</v>
      </c>
      <c r="B152" s="62" t="s">
        <v>242</v>
      </c>
      <c r="C152" s="62" t="s">
        <v>419</v>
      </c>
      <c r="D152" s="62"/>
      <c r="E152" s="62"/>
      <c r="F152" s="62">
        <v>100254220</v>
      </c>
      <c r="G152" s="62" t="s">
        <v>560</v>
      </c>
      <c r="H152" s="180">
        <v>33.552</v>
      </c>
      <c r="I152" s="92">
        <v>34.950000000000003</v>
      </c>
      <c r="J152" s="93">
        <v>0.04</v>
      </c>
      <c r="K152" s="91"/>
      <c r="L152" s="94"/>
      <c r="M152" s="94"/>
      <c r="N152" s="91"/>
      <c r="O152" s="91"/>
      <c r="P152" s="91"/>
      <c r="Q152" s="95"/>
      <c r="R152" s="91"/>
      <c r="S152" s="91"/>
      <c r="T152" s="171"/>
      <c r="U152" s="95"/>
      <c r="V152" s="95"/>
      <c r="W152" s="96"/>
      <c r="X152" s="95"/>
      <c r="Y152" s="91" t="s">
        <v>91</v>
      </c>
      <c r="Z152" s="97">
        <v>1</v>
      </c>
      <c r="AA152" s="98"/>
    </row>
    <row r="153" spans="1:28" s="181" customFormat="1" ht="29.25" customHeight="1" x14ac:dyDescent="0.25">
      <c r="A153" s="35" t="s">
        <v>133</v>
      </c>
      <c r="B153" s="62" t="s">
        <v>242</v>
      </c>
      <c r="C153" s="62" t="s">
        <v>420</v>
      </c>
      <c r="D153" s="62"/>
      <c r="E153" s="62"/>
      <c r="F153" s="62" t="s">
        <v>536</v>
      </c>
      <c r="G153" s="62" t="s">
        <v>1075</v>
      </c>
      <c r="H153" s="180">
        <v>48</v>
      </c>
      <c r="I153" s="92">
        <v>50</v>
      </c>
      <c r="J153" s="93">
        <v>4.0000000000000036E-2</v>
      </c>
      <c r="K153" s="91"/>
      <c r="L153" s="94"/>
      <c r="M153" s="94"/>
      <c r="N153" s="91"/>
      <c r="O153" s="91"/>
      <c r="P153" s="91"/>
      <c r="Q153" s="95"/>
      <c r="R153" s="91"/>
      <c r="S153" s="91"/>
      <c r="T153" s="171" t="s">
        <v>38</v>
      </c>
      <c r="U153" s="95"/>
      <c r="V153" s="95"/>
      <c r="W153" s="96"/>
      <c r="X153" s="95"/>
      <c r="Y153" s="91" t="s">
        <v>559</v>
      </c>
      <c r="Z153" s="97">
        <v>1</v>
      </c>
      <c r="AA153" s="98"/>
      <c r="AB153" s="182"/>
    </row>
    <row r="154" spans="1:28" ht="29.25" customHeight="1" x14ac:dyDescent="0.2">
      <c r="A154" s="35" t="s">
        <v>133</v>
      </c>
      <c r="B154" s="62" t="s">
        <v>1074</v>
      </c>
      <c r="C154" s="62" t="s">
        <v>84</v>
      </c>
      <c r="D154" s="62"/>
      <c r="E154" s="62"/>
      <c r="F154" s="62" t="s">
        <v>1076</v>
      </c>
      <c r="G154" s="62" t="s">
        <v>1077</v>
      </c>
      <c r="H154" s="180">
        <v>1371.02</v>
      </c>
      <c r="I154" s="92" t="s">
        <v>1041</v>
      </c>
      <c r="J154" s="93">
        <v>0.02</v>
      </c>
      <c r="K154" s="91" t="s">
        <v>1078</v>
      </c>
      <c r="L154" s="94"/>
      <c r="M154" s="94">
        <v>64</v>
      </c>
      <c r="N154" s="91"/>
      <c r="O154" s="91" t="s">
        <v>84</v>
      </c>
      <c r="P154" s="91" t="s">
        <v>1079</v>
      </c>
      <c r="Q154" s="95">
        <v>1.92</v>
      </c>
      <c r="R154" s="91" t="s">
        <v>1080</v>
      </c>
      <c r="S154" s="91" t="s">
        <v>1081</v>
      </c>
      <c r="T154" s="171" t="s">
        <v>38</v>
      </c>
      <c r="U154" s="95">
        <v>62</v>
      </c>
      <c r="V154" s="95" t="s">
        <v>408</v>
      </c>
      <c r="W154" s="96"/>
      <c r="X154" s="95"/>
      <c r="Y154" s="91" t="s">
        <v>382</v>
      </c>
      <c r="Z154" s="97"/>
      <c r="AA154" s="98"/>
    </row>
    <row r="155" spans="1:28" ht="29.25" customHeight="1" x14ac:dyDescent="0.2">
      <c r="A155" s="35" t="s">
        <v>133</v>
      </c>
      <c r="B155" s="62" t="s">
        <v>1074</v>
      </c>
      <c r="C155" s="62" t="s">
        <v>84</v>
      </c>
      <c r="D155" s="62"/>
      <c r="E155" s="62"/>
      <c r="F155" s="62" t="s">
        <v>1082</v>
      </c>
      <c r="G155" s="62" t="s">
        <v>1083</v>
      </c>
      <c r="H155" s="180">
        <v>841.81999999999994</v>
      </c>
      <c r="I155" s="92" t="s">
        <v>1084</v>
      </c>
      <c r="J155" s="93">
        <v>0.02</v>
      </c>
      <c r="K155" s="91" t="s">
        <v>1078</v>
      </c>
      <c r="L155" s="94"/>
      <c r="M155" s="94">
        <v>64</v>
      </c>
      <c r="N155" s="91"/>
      <c r="O155" s="91" t="s">
        <v>84</v>
      </c>
      <c r="P155" s="91" t="s">
        <v>1079</v>
      </c>
      <c r="Q155" s="95"/>
      <c r="R155" s="91" t="s">
        <v>1085</v>
      </c>
      <c r="S155" s="91" t="s">
        <v>1086</v>
      </c>
      <c r="T155" s="171" t="s">
        <v>24</v>
      </c>
      <c r="U155" s="95">
        <v>42</v>
      </c>
      <c r="V155" s="95" t="s">
        <v>408</v>
      </c>
      <c r="W155" s="96"/>
      <c r="X155" s="95"/>
      <c r="Y155" s="91" t="s">
        <v>382</v>
      </c>
      <c r="Z155" s="97"/>
      <c r="AA155" s="98"/>
    </row>
    <row r="156" spans="1:28" ht="29.25" customHeight="1" x14ac:dyDescent="0.2">
      <c r="A156" s="35" t="s">
        <v>133</v>
      </c>
      <c r="B156" s="62" t="s">
        <v>1074</v>
      </c>
      <c r="C156" s="62" t="s">
        <v>84</v>
      </c>
      <c r="D156" s="62"/>
      <c r="E156" s="62"/>
      <c r="F156" s="62" t="s">
        <v>1087</v>
      </c>
      <c r="G156" s="62" t="s">
        <v>1088</v>
      </c>
      <c r="H156" s="180">
        <v>792.81999999999994</v>
      </c>
      <c r="I156" s="92" t="s">
        <v>1089</v>
      </c>
      <c r="J156" s="93">
        <v>0.02</v>
      </c>
      <c r="K156" s="91" t="s">
        <v>1078</v>
      </c>
      <c r="L156" s="94"/>
      <c r="M156" s="94">
        <v>64</v>
      </c>
      <c r="N156" s="91"/>
      <c r="O156" s="91" t="s">
        <v>84</v>
      </c>
      <c r="P156" s="91" t="s">
        <v>1079</v>
      </c>
      <c r="Q156" s="95"/>
      <c r="R156" s="91" t="s">
        <v>1085</v>
      </c>
      <c r="S156" s="91" t="s">
        <v>1086</v>
      </c>
      <c r="T156" s="171" t="s">
        <v>24</v>
      </c>
      <c r="U156" s="95">
        <v>34</v>
      </c>
      <c r="V156" s="95" t="s">
        <v>408</v>
      </c>
      <c r="W156" s="96"/>
      <c r="X156" s="95"/>
      <c r="Y156" s="91" t="s">
        <v>382</v>
      </c>
      <c r="Z156" s="97"/>
      <c r="AA156" s="98"/>
    </row>
    <row r="157" spans="1:28" ht="29.25" customHeight="1" x14ac:dyDescent="0.2">
      <c r="A157" s="35" t="s">
        <v>133</v>
      </c>
      <c r="B157" s="62" t="s">
        <v>1074</v>
      </c>
      <c r="C157" s="62" t="s">
        <v>84</v>
      </c>
      <c r="D157" s="62"/>
      <c r="E157" s="62"/>
      <c r="F157" s="62" t="s">
        <v>1090</v>
      </c>
      <c r="G157" s="62" t="s">
        <v>1091</v>
      </c>
      <c r="H157" s="180">
        <v>518.41999999999996</v>
      </c>
      <c r="I157" s="92">
        <v>529</v>
      </c>
      <c r="J157" s="93">
        <v>0.02</v>
      </c>
      <c r="K157" s="91" t="s">
        <v>1078</v>
      </c>
      <c r="L157" s="94">
        <v>1</v>
      </c>
      <c r="M157" s="94">
        <v>32</v>
      </c>
      <c r="N157" s="91"/>
      <c r="O157" s="91" t="s">
        <v>84</v>
      </c>
      <c r="P157" s="91" t="s">
        <v>1092</v>
      </c>
      <c r="Q157" s="95"/>
      <c r="R157" s="91" t="s">
        <v>1080</v>
      </c>
      <c r="S157" s="91" t="s">
        <v>1093</v>
      </c>
      <c r="T157" s="171" t="s">
        <v>24</v>
      </c>
      <c r="U157" s="95">
        <v>33</v>
      </c>
      <c r="V157" s="95" t="s">
        <v>408</v>
      </c>
      <c r="W157" s="96"/>
      <c r="X157" s="95"/>
      <c r="Y157" s="91" t="s">
        <v>382</v>
      </c>
      <c r="Z157" s="97"/>
      <c r="AA157" s="98"/>
    </row>
    <row r="158" spans="1:28" ht="29.25" customHeight="1" x14ac:dyDescent="0.2">
      <c r="A158" s="35" t="s">
        <v>133</v>
      </c>
      <c r="B158" s="62" t="s">
        <v>1074</v>
      </c>
      <c r="C158" s="62" t="s">
        <v>84</v>
      </c>
      <c r="D158" s="62"/>
      <c r="E158" s="62"/>
      <c r="F158" s="62" t="s">
        <v>1094</v>
      </c>
      <c r="G158" s="62" t="s">
        <v>1095</v>
      </c>
      <c r="H158" s="180">
        <v>841.81999999999994</v>
      </c>
      <c r="I158" s="92">
        <v>859</v>
      </c>
      <c r="J158" s="93">
        <v>0.02</v>
      </c>
      <c r="K158" s="91" t="s">
        <v>1078</v>
      </c>
      <c r="L158" s="94"/>
      <c r="M158" s="94">
        <v>64</v>
      </c>
      <c r="N158" s="91"/>
      <c r="O158" s="91" t="s">
        <v>84</v>
      </c>
      <c r="P158" s="91" t="s">
        <v>1079</v>
      </c>
      <c r="Q158" s="95"/>
      <c r="R158" s="91" t="s">
        <v>1085</v>
      </c>
      <c r="S158" s="91" t="s">
        <v>1086</v>
      </c>
      <c r="T158" s="171" t="s">
        <v>24</v>
      </c>
      <c r="U158" s="95">
        <v>42</v>
      </c>
      <c r="V158" s="95" t="s">
        <v>408</v>
      </c>
      <c r="W158" s="96"/>
      <c r="X158" s="95"/>
      <c r="Y158" s="91" t="s">
        <v>382</v>
      </c>
      <c r="Z158" s="97"/>
      <c r="AA158" s="98"/>
    </row>
    <row r="159" spans="1:28" ht="29.25" customHeight="1" x14ac:dyDescent="0.2">
      <c r="A159" s="35" t="s">
        <v>133</v>
      </c>
      <c r="B159" s="62" t="s">
        <v>1074</v>
      </c>
      <c r="C159" s="62" t="s">
        <v>25</v>
      </c>
      <c r="D159" s="62"/>
      <c r="E159" s="62"/>
      <c r="F159" s="62" t="s">
        <v>1096</v>
      </c>
      <c r="G159" s="62" t="s">
        <v>1097</v>
      </c>
      <c r="H159" s="180">
        <v>805.43999999999994</v>
      </c>
      <c r="I159" s="92">
        <v>839</v>
      </c>
      <c r="J159" s="93">
        <v>0.04</v>
      </c>
      <c r="K159" s="91" t="s">
        <v>1098</v>
      </c>
      <c r="L159" s="94">
        <v>2</v>
      </c>
      <c r="M159" s="94">
        <v>32</v>
      </c>
      <c r="N159" s="91"/>
      <c r="O159" s="91" t="s">
        <v>25</v>
      </c>
      <c r="P159" s="91" t="s">
        <v>1099</v>
      </c>
      <c r="Q159" s="95">
        <v>1.4</v>
      </c>
      <c r="R159" s="91" t="s">
        <v>1100</v>
      </c>
      <c r="S159" s="91" t="s">
        <v>1101</v>
      </c>
      <c r="T159" s="171" t="s">
        <v>24</v>
      </c>
      <c r="U159" s="95">
        <v>37</v>
      </c>
      <c r="V159" s="95" t="s">
        <v>408</v>
      </c>
      <c r="W159" s="96"/>
      <c r="X159" s="95"/>
      <c r="Y159" s="91" t="s">
        <v>382</v>
      </c>
      <c r="Z159" s="97"/>
      <c r="AA159" s="98"/>
    </row>
    <row r="160" spans="1:28" ht="29.25" customHeight="1" x14ac:dyDescent="0.2">
      <c r="A160" s="35" t="s">
        <v>133</v>
      </c>
      <c r="B160" s="62" t="s">
        <v>1074</v>
      </c>
      <c r="C160" s="62" t="s">
        <v>109</v>
      </c>
      <c r="D160" s="62"/>
      <c r="E160" s="62"/>
      <c r="F160" s="62" t="s">
        <v>1102</v>
      </c>
      <c r="G160" s="62" t="s">
        <v>1103</v>
      </c>
      <c r="H160" s="180">
        <v>1247.04</v>
      </c>
      <c r="I160" s="92" t="s">
        <v>1104</v>
      </c>
      <c r="J160" s="93">
        <v>0.04</v>
      </c>
      <c r="K160" s="91" t="s">
        <v>1105</v>
      </c>
      <c r="L160" s="94">
        <v>2</v>
      </c>
      <c r="M160" s="94">
        <v>32</v>
      </c>
      <c r="N160" s="91"/>
      <c r="O160" s="91" t="s">
        <v>109</v>
      </c>
      <c r="P160" s="91" t="s">
        <v>1099</v>
      </c>
      <c r="Q160" s="95">
        <v>1.5</v>
      </c>
      <c r="R160" s="91" t="s">
        <v>393</v>
      </c>
      <c r="S160" s="91" t="s">
        <v>1106</v>
      </c>
      <c r="T160" s="171" t="s">
        <v>24</v>
      </c>
      <c r="U160" s="95">
        <v>61</v>
      </c>
      <c r="V160" s="95" t="s">
        <v>408</v>
      </c>
      <c r="W160" s="96"/>
      <c r="X160" s="95"/>
      <c r="Y160" s="91" t="s">
        <v>382</v>
      </c>
      <c r="Z160" s="97"/>
      <c r="AA160" s="98"/>
    </row>
    <row r="161" spans="1:27" ht="29.25" customHeight="1" x14ac:dyDescent="0.2">
      <c r="A161" s="35" t="s">
        <v>133</v>
      </c>
      <c r="B161" s="62" t="s">
        <v>1074</v>
      </c>
      <c r="C161" s="62" t="s">
        <v>109</v>
      </c>
      <c r="D161" s="62"/>
      <c r="E161" s="62"/>
      <c r="F161" s="62" t="s">
        <v>1107</v>
      </c>
      <c r="G161" s="62" t="s">
        <v>1108</v>
      </c>
      <c r="H161" s="180">
        <v>1247.04</v>
      </c>
      <c r="I161" s="92" t="s">
        <v>1104</v>
      </c>
      <c r="J161" s="93">
        <v>0.04</v>
      </c>
      <c r="K161" s="91" t="s">
        <v>1105</v>
      </c>
      <c r="L161" s="94">
        <v>2</v>
      </c>
      <c r="M161" s="94">
        <v>32</v>
      </c>
      <c r="N161" s="91"/>
      <c r="O161" s="91" t="s">
        <v>109</v>
      </c>
      <c r="P161" s="91" t="s">
        <v>1099</v>
      </c>
      <c r="Q161" s="95">
        <v>1.5</v>
      </c>
      <c r="R161" s="91" t="s">
        <v>393</v>
      </c>
      <c r="S161" s="91" t="s">
        <v>1106</v>
      </c>
      <c r="T161" s="171" t="s">
        <v>24</v>
      </c>
      <c r="U161" s="95">
        <v>61</v>
      </c>
      <c r="V161" s="95" t="s">
        <v>408</v>
      </c>
      <c r="W161" s="96"/>
      <c r="X161" s="95"/>
      <c r="Y161" s="91" t="s">
        <v>382</v>
      </c>
      <c r="Z161" s="97"/>
      <c r="AA161" s="98"/>
    </row>
    <row r="162" spans="1:27" ht="29.25" customHeight="1" x14ac:dyDescent="0.2">
      <c r="A162" s="35" t="s">
        <v>133</v>
      </c>
      <c r="B162" s="62" t="s">
        <v>1074</v>
      </c>
      <c r="C162" s="62" t="s">
        <v>109</v>
      </c>
      <c r="D162" s="62"/>
      <c r="E162" s="62"/>
      <c r="F162" s="62" t="s">
        <v>1109</v>
      </c>
      <c r="G162" s="62" t="s">
        <v>1110</v>
      </c>
      <c r="H162" s="180">
        <v>1247.04</v>
      </c>
      <c r="I162" s="92" t="s">
        <v>1104</v>
      </c>
      <c r="J162" s="93">
        <v>0.04</v>
      </c>
      <c r="K162" s="91" t="s">
        <v>1105</v>
      </c>
      <c r="L162" s="94">
        <v>2</v>
      </c>
      <c r="M162" s="94">
        <v>32</v>
      </c>
      <c r="N162" s="91"/>
      <c r="O162" s="91" t="s">
        <v>109</v>
      </c>
      <c r="P162" s="91" t="s">
        <v>1099</v>
      </c>
      <c r="Q162" s="95">
        <v>1.5</v>
      </c>
      <c r="R162" s="91" t="s">
        <v>393</v>
      </c>
      <c r="S162" s="91" t="s">
        <v>1106</v>
      </c>
      <c r="T162" s="171" t="s">
        <v>24</v>
      </c>
      <c r="U162" s="95">
        <v>61</v>
      </c>
      <c r="V162" s="95" t="s">
        <v>408</v>
      </c>
      <c r="W162" s="96"/>
      <c r="X162" s="95"/>
      <c r="Y162" s="91" t="s">
        <v>382</v>
      </c>
      <c r="Z162" s="97"/>
      <c r="AA162" s="98"/>
    </row>
    <row r="163" spans="1:27" ht="29.25" customHeight="1" x14ac:dyDescent="0.2">
      <c r="A163" s="35" t="s">
        <v>133</v>
      </c>
      <c r="B163" s="62" t="s">
        <v>1074</v>
      </c>
      <c r="C163" s="62" t="s">
        <v>109</v>
      </c>
      <c r="D163" s="62"/>
      <c r="E163" s="62"/>
      <c r="F163" s="62" t="s">
        <v>1111</v>
      </c>
      <c r="G163" s="62" t="s">
        <v>1112</v>
      </c>
      <c r="H163" s="180">
        <v>671.04</v>
      </c>
      <c r="I163" s="92" t="s">
        <v>1113</v>
      </c>
      <c r="J163" s="93">
        <v>0.04</v>
      </c>
      <c r="K163" s="91" t="s">
        <v>1105</v>
      </c>
      <c r="L163" s="94">
        <v>2</v>
      </c>
      <c r="M163" s="94">
        <v>32</v>
      </c>
      <c r="N163" s="91"/>
      <c r="O163" s="91" t="s">
        <v>109</v>
      </c>
      <c r="P163" s="91" t="s">
        <v>1099</v>
      </c>
      <c r="Q163" s="95">
        <v>1.5</v>
      </c>
      <c r="R163" s="91" t="s">
        <v>393</v>
      </c>
      <c r="S163" s="91" t="s">
        <v>1106</v>
      </c>
      <c r="T163" s="171" t="s">
        <v>24</v>
      </c>
      <c r="U163" s="95">
        <v>34</v>
      </c>
      <c r="V163" s="95" t="s">
        <v>408</v>
      </c>
      <c r="W163" s="96"/>
      <c r="X163" s="95"/>
      <c r="Y163" s="91" t="s">
        <v>382</v>
      </c>
      <c r="Z163" s="97"/>
      <c r="AA163" s="98"/>
    </row>
    <row r="164" spans="1:27" ht="29.25" customHeight="1" x14ac:dyDescent="0.2">
      <c r="A164" s="35" t="s">
        <v>133</v>
      </c>
      <c r="B164" s="62" t="s">
        <v>1074</v>
      </c>
      <c r="C164" s="62" t="s">
        <v>109</v>
      </c>
      <c r="D164" s="62"/>
      <c r="E164" s="62"/>
      <c r="F164" s="62" t="s">
        <v>1114</v>
      </c>
      <c r="G164" s="62" t="s">
        <v>1115</v>
      </c>
      <c r="H164" s="180">
        <v>671.04</v>
      </c>
      <c r="I164" s="92" t="s">
        <v>1113</v>
      </c>
      <c r="J164" s="93">
        <v>0.04</v>
      </c>
      <c r="K164" s="91" t="s">
        <v>1105</v>
      </c>
      <c r="L164" s="94">
        <v>2</v>
      </c>
      <c r="M164" s="94">
        <v>32</v>
      </c>
      <c r="N164" s="91"/>
      <c r="O164" s="91" t="s">
        <v>109</v>
      </c>
      <c r="P164" s="91" t="s">
        <v>1099</v>
      </c>
      <c r="Q164" s="95">
        <v>1.5</v>
      </c>
      <c r="R164" s="91" t="s">
        <v>393</v>
      </c>
      <c r="S164" s="91" t="s">
        <v>1106</v>
      </c>
      <c r="T164" s="171" t="s">
        <v>24</v>
      </c>
      <c r="U164" s="95">
        <v>34</v>
      </c>
      <c r="V164" s="95" t="s">
        <v>408</v>
      </c>
      <c r="W164" s="96"/>
      <c r="X164" s="95"/>
      <c r="Y164" s="91" t="s">
        <v>382</v>
      </c>
      <c r="Z164" s="97"/>
      <c r="AA164" s="98"/>
    </row>
    <row r="165" spans="1:27" ht="29.25" customHeight="1" x14ac:dyDescent="0.2">
      <c r="A165" s="35" t="s">
        <v>133</v>
      </c>
      <c r="B165" s="62" t="s">
        <v>1074</v>
      </c>
      <c r="C165" s="62" t="s">
        <v>109</v>
      </c>
      <c r="D165" s="62"/>
      <c r="E165" s="62"/>
      <c r="F165" s="62" t="s">
        <v>1116</v>
      </c>
      <c r="G165" s="62" t="s">
        <v>1117</v>
      </c>
      <c r="H165" s="180">
        <v>623.04</v>
      </c>
      <c r="I165" s="92" t="s">
        <v>1118</v>
      </c>
      <c r="J165" s="93">
        <v>0.04</v>
      </c>
      <c r="K165" s="91" t="s">
        <v>1105</v>
      </c>
      <c r="L165" s="94">
        <v>2</v>
      </c>
      <c r="M165" s="94">
        <v>32</v>
      </c>
      <c r="N165" s="91"/>
      <c r="O165" s="91" t="s">
        <v>109</v>
      </c>
      <c r="P165" s="91" t="s">
        <v>1099</v>
      </c>
      <c r="Q165" s="95">
        <v>1.5</v>
      </c>
      <c r="R165" s="91" t="s">
        <v>393</v>
      </c>
      <c r="S165" s="91" t="s">
        <v>1106</v>
      </c>
      <c r="T165" s="171" t="s">
        <v>24</v>
      </c>
      <c r="U165" s="95">
        <v>29</v>
      </c>
      <c r="V165" s="95" t="s">
        <v>408</v>
      </c>
      <c r="W165" s="96"/>
      <c r="X165" s="95"/>
      <c r="Y165" s="91" t="s">
        <v>382</v>
      </c>
      <c r="Z165" s="97"/>
      <c r="AA165" s="98"/>
    </row>
    <row r="166" spans="1:27" ht="29.25" customHeight="1" x14ac:dyDescent="0.2">
      <c r="A166" s="35" t="s">
        <v>133</v>
      </c>
      <c r="B166" s="62" t="s">
        <v>1074</v>
      </c>
      <c r="C166" s="62" t="s">
        <v>109</v>
      </c>
      <c r="D166" s="62"/>
      <c r="E166" s="62"/>
      <c r="F166" s="62" t="s">
        <v>1119</v>
      </c>
      <c r="G166" s="62" t="s">
        <v>1120</v>
      </c>
      <c r="H166" s="180">
        <v>623.04</v>
      </c>
      <c r="I166" s="92" t="s">
        <v>1118</v>
      </c>
      <c r="J166" s="93">
        <v>0.04</v>
      </c>
      <c r="K166" s="91" t="s">
        <v>1105</v>
      </c>
      <c r="L166" s="94">
        <v>2</v>
      </c>
      <c r="M166" s="94">
        <v>32</v>
      </c>
      <c r="N166" s="91"/>
      <c r="O166" s="91" t="s">
        <v>109</v>
      </c>
      <c r="P166" s="91" t="s">
        <v>1099</v>
      </c>
      <c r="Q166" s="95">
        <v>1.5</v>
      </c>
      <c r="R166" s="91" t="s">
        <v>393</v>
      </c>
      <c r="S166" s="91" t="s">
        <v>1106</v>
      </c>
      <c r="T166" s="171" t="s">
        <v>24</v>
      </c>
      <c r="U166" s="95">
        <v>29</v>
      </c>
      <c r="V166" s="95" t="s">
        <v>408</v>
      </c>
      <c r="W166" s="96"/>
      <c r="X166" s="95"/>
      <c r="Y166" s="91" t="s">
        <v>382</v>
      </c>
      <c r="Z166" s="97"/>
      <c r="AA166" s="98"/>
    </row>
    <row r="167" spans="1:27" ht="29.25" customHeight="1" x14ac:dyDescent="0.2">
      <c r="A167" s="35" t="s">
        <v>133</v>
      </c>
      <c r="B167" s="62" t="s">
        <v>1074</v>
      </c>
      <c r="C167" s="62" t="s">
        <v>25</v>
      </c>
      <c r="D167" s="62"/>
      <c r="E167" s="62"/>
      <c r="F167" s="62" t="s">
        <v>1490</v>
      </c>
      <c r="G167" s="62" t="s">
        <v>1491</v>
      </c>
      <c r="H167" s="180">
        <v>815.04</v>
      </c>
      <c r="I167" s="92" t="s">
        <v>1033</v>
      </c>
      <c r="J167" s="93">
        <v>0.04</v>
      </c>
      <c r="K167" s="91"/>
      <c r="L167" s="94"/>
      <c r="M167" s="94"/>
      <c r="N167" s="91"/>
      <c r="O167" s="91"/>
      <c r="P167" s="91"/>
      <c r="Q167" s="95"/>
      <c r="R167" s="91"/>
      <c r="S167" s="91"/>
      <c r="T167" s="171"/>
      <c r="U167" s="95"/>
      <c r="V167" s="95"/>
      <c r="W167" s="96"/>
      <c r="X167" s="95"/>
      <c r="Y167" s="91"/>
      <c r="Z167" s="97"/>
      <c r="AA167" s="98"/>
    </row>
    <row r="168" spans="1:27" ht="29.25" customHeight="1" x14ac:dyDescent="0.2">
      <c r="A168" s="35" t="s">
        <v>133</v>
      </c>
      <c r="B168" s="62" t="s">
        <v>1074</v>
      </c>
      <c r="C168" s="62" t="s">
        <v>25</v>
      </c>
      <c r="D168" s="62"/>
      <c r="E168" s="62"/>
      <c r="F168" s="62" t="s">
        <v>1492</v>
      </c>
      <c r="G168" s="62" t="s">
        <v>1493</v>
      </c>
      <c r="H168" s="180">
        <v>719.04</v>
      </c>
      <c r="I168" s="92" t="s">
        <v>1494</v>
      </c>
      <c r="J168" s="93">
        <v>0.04</v>
      </c>
      <c r="K168" s="91"/>
      <c r="L168" s="94"/>
      <c r="M168" s="94"/>
      <c r="N168" s="91"/>
      <c r="O168" s="91"/>
      <c r="P168" s="91"/>
      <c r="Q168" s="95"/>
      <c r="R168" s="91"/>
      <c r="S168" s="91"/>
      <c r="T168" s="171"/>
      <c r="U168" s="95"/>
      <c r="V168" s="95"/>
      <c r="W168" s="96"/>
      <c r="X168" s="95"/>
      <c r="Y168" s="91"/>
      <c r="Z168" s="97"/>
      <c r="AA168" s="98"/>
    </row>
    <row r="169" spans="1:27" ht="29.25" customHeight="1" x14ac:dyDescent="0.2">
      <c r="A169" s="35" t="s">
        <v>133</v>
      </c>
      <c r="B169" s="62" t="s">
        <v>1074</v>
      </c>
      <c r="C169" s="62" t="s">
        <v>108</v>
      </c>
      <c r="D169" s="62"/>
      <c r="E169" s="62"/>
      <c r="F169" s="62" t="s">
        <v>1495</v>
      </c>
      <c r="G169" s="62" t="s">
        <v>1496</v>
      </c>
      <c r="H169" s="180">
        <v>528.22</v>
      </c>
      <c r="I169" s="92" t="s">
        <v>1497</v>
      </c>
      <c r="J169" s="93">
        <v>0.02</v>
      </c>
      <c r="K169" s="91"/>
      <c r="L169" s="94"/>
      <c r="M169" s="94"/>
      <c r="N169" s="91"/>
      <c r="O169" s="91"/>
      <c r="P169" s="91"/>
      <c r="Q169" s="95"/>
      <c r="R169" s="91"/>
      <c r="S169" s="91"/>
      <c r="T169" s="171"/>
      <c r="U169" s="95"/>
      <c r="V169" s="95"/>
      <c r="W169" s="96"/>
      <c r="X169" s="95"/>
      <c r="Y169" s="91"/>
      <c r="Z169" s="97"/>
      <c r="AA169" s="98"/>
    </row>
    <row r="170" spans="1:27" ht="29.25" customHeight="1" x14ac:dyDescent="0.2">
      <c r="A170" s="35" t="s">
        <v>133</v>
      </c>
      <c r="B170" s="62" t="s">
        <v>1074</v>
      </c>
      <c r="C170" s="62" t="s">
        <v>108</v>
      </c>
      <c r="D170" s="62"/>
      <c r="E170" s="62"/>
      <c r="F170" s="62" t="s">
        <v>1498</v>
      </c>
      <c r="G170" s="62" t="s">
        <v>1499</v>
      </c>
      <c r="H170" s="180">
        <v>479.21999999999997</v>
      </c>
      <c r="I170" s="92" t="s">
        <v>1500</v>
      </c>
      <c r="J170" s="93">
        <v>0.02</v>
      </c>
      <c r="K170" s="91"/>
      <c r="L170" s="94"/>
      <c r="M170" s="94"/>
      <c r="N170" s="91"/>
      <c r="O170" s="91"/>
      <c r="P170" s="91"/>
      <c r="Q170" s="95"/>
      <c r="R170" s="91"/>
      <c r="S170" s="91"/>
      <c r="T170" s="171"/>
      <c r="U170" s="95"/>
      <c r="V170" s="95"/>
      <c r="W170" s="96"/>
      <c r="X170" s="95"/>
      <c r="Y170" s="91"/>
      <c r="Z170" s="97"/>
      <c r="AA170" s="98"/>
    </row>
    <row r="171" spans="1:27" ht="42.75" x14ac:dyDescent="0.2">
      <c r="A171" s="35" t="s">
        <v>133</v>
      </c>
      <c r="B171" s="62" t="s">
        <v>1074</v>
      </c>
      <c r="C171" s="62" t="s">
        <v>108</v>
      </c>
      <c r="D171" s="62"/>
      <c r="E171" s="62"/>
      <c r="F171" s="62" t="s">
        <v>1501</v>
      </c>
      <c r="G171" s="62" t="s">
        <v>1502</v>
      </c>
      <c r="H171" s="180">
        <v>881.02</v>
      </c>
      <c r="I171" s="92" t="s">
        <v>1503</v>
      </c>
      <c r="J171" s="93">
        <v>0.02</v>
      </c>
      <c r="K171" s="91"/>
      <c r="L171" s="94"/>
      <c r="M171" s="94"/>
      <c r="N171" s="91"/>
      <c r="O171" s="91"/>
      <c r="P171" s="91"/>
      <c r="Q171" s="95"/>
      <c r="R171" s="91"/>
      <c r="S171" s="91"/>
      <c r="T171" s="171"/>
      <c r="U171" s="95"/>
      <c r="V171" s="95"/>
      <c r="W171" s="96"/>
      <c r="X171" s="95"/>
      <c r="Y171" s="91"/>
      <c r="Z171" s="97"/>
      <c r="AA171" s="98"/>
    </row>
    <row r="172" spans="1:27" ht="42.75" x14ac:dyDescent="0.2">
      <c r="A172" s="35" t="s">
        <v>133</v>
      </c>
      <c r="B172" s="62" t="s">
        <v>1074</v>
      </c>
      <c r="C172" s="62" t="s">
        <v>108</v>
      </c>
      <c r="D172" s="62"/>
      <c r="E172" s="62"/>
      <c r="F172" s="62" t="s">
        <v>1504</v>
      </c>
      <c r="G172" s="62" t="s">
        <v>1505</v>
      </c>
      <c r="H172" s="180">
        <v>832.02</v>
      </c>
      <c r="I172" s="92" t="s">
        <v>1033</v>
      </c>
      <c r="J172" s="93">
        <v>0.02</v>
      </c>
      <c r="K172" s="91"/>
      <c r="L172" s="94"/>
      <c r="M172" s="94"/>
      <c r="N172" s="91"/>
      <c r="O172" s="91"/>
      <c r="P172" s="91"/>
      <c r="Q172" s="95"/>
      <c r="R172" s="91"/>
      <c r="S172" s="91"/>
      <c r="T172" s="171"/>
      <c r="U172" s="95"/>
      <c r="V172" s="95"/>
      <c r="W172" s="96"/>
      <c r="X172" s="95"/>
      <c r="Y172" s="91"/>
      <c r="Z172" s="97"/>
      <c r="AA172" s="98"/>
    </row>
    <row r="173" spans="1:27" ht="29.25" customHeight="1" x14ac:dyDescent="0.2">
      <c r="A173" s="35" t="s">
        <v>133</v>
      </c>
      <c r="B173" s="62" t="s">
        <v>1074</v>
      </c>
      <c r="C173" s="62" t="s">
        <v>108</v>
      </c>
      <c r="D173" s="62"/>
      <c r="E173" s="62"/>
      <c r="F173" s="62" t="s">
        <v>1506</v>
      </c>
      <c r="G173" s="62" t="s">
        <v>1507</v>
      </c>
      <c r="H173" s="180">
        <v>1371.02</v>
      </c>
      <c r="I173" s="92" t="s">
        <v>1041</v>
      </c>
      <c r="J173" s="93">
        <v>0.02</v>
      </c>
      <c r="K173" s="91"/>
      <c r="L173" s="94"/>
      <c r="M173" s="94"/>
      <c r="N173" s="91"/>
      <c r="O173" s="91"/>
      <c r="P173" s="91"/>
      <c r="Q173" s="95"/>
      <c r="R173" s="91"/>
      <c r="S173" s="91"/>
      <c r="T173" s="171"/>
      <c r="U173" s="95"/>
      <c r="V173" s="95"/>
      <c r="W173" s="96"/>
      <c r="X173" s="95"/>
      <c r="Y173" s="91"/>
      <c r="Z173" s="97"/>
      <c r="AA173" s="98"/>
    </row>
    <row r="174" spans="1:27" ht="29.25" customHeight="1" x14ac:dyDescent="0.2">
      <c r="A174" s="35" t="s">
        <v>133</v>
      </c>
      <c r="B174" s="62" t="s">
        <v>1074</v>
      </c>
      <c r="C174" s="62" t="s">
        <v>109</v>
      </c>
      <c r="D174" s="62"/>
      <c r="E174" s="62"/>
      <c r="F174" s="62" t="s">
        <v>1508</v>
      </c>
      <c r="G174" s="62" t="s">
        <v>1509</v>
      </c>
      <c r="H174" s="180">
        <v>1247.04</v>
      </c>
      <c r="I174" s="92" t="s">
        <v>1104</v>
      </c>
      <c r="J174" s="93">
        <v>0.04</v>
      </c>
      <c r="K174" s="91"/>
      <c r="L174" s="94"/>
      <c r="M174" s="94"/>
      <c r="N174" s="91"/>
      <c r="O174" s="91"/>
      <c r="P174" s="91"/>
      <c r="Q174" s="95"/>
      <c r="R174" s="91"/>
      <c r="S174" s="91"/>
      <c r="T174" s="171"/>
      <c r="U174" s="95"/>
      <c r="V174" s="95"/>
      <c r="W174" s="96"/>
      <c r="X174" s="95"/>
      <c r="Y174" s="91"/>
      <c r="Z174" s="97"/>
      <c r="AA174" s="98"/>
    </row>
    <row r="175" spans="1:27" ht="29.25" customHeight="1" x14ac:dyDescent="0.2">
      <c r="A175" s="35" t="s">
        <v>133</v>
      </c>
      <c r="B175" s="62" t="s">
        <v>1074</v>
      </c>
      <c r="C175" s="62" t="s">
        <v>109</v>
      </c>
      <c r="D175" s="62"/>
      <c r="E175" s="62"/>
      <c r="F175" s="62" t="s">
        <v>1510</v>
      </c>
      <c r="G175" s="62" t="s">
        <v>1511</v>
      </c>
      <c r="H175" s="180">
        <v>767.04</v>
      </c>
      <c r="I175" s="92" t="s">
        <v>1512</v>
      </c>
      <c r="J175" s="93">
        <v>0.04</v>
      </c>
      <c r="K175" s="91"/>
      <c r="L175" s="94"/>
      <c r="M175" s="94"/>
      <c r="N175" s="91"/>
      <c r="O175" s="91"/>
      <c r="P175" s="91"/>
      <c r="Q175" s="95"/>
      <c r="R175" s="91"/>
      <c r="S175" s="91"/>
      <c r="T175" s="171"/>
      <c r="U175" s="95"/>
      <c r="V175" s="95"/>
      <c r="W175" s="96"/>
      <c r="X175" s="95"/>
      <c r="Y175" s="91"/>
      <c r="Z175" s="97"/>
      <c r="AA175" s="98"/>
    </row>
    <row r="176" spans="1:27" ht="29.25" customHeight="1" x14ac:dyDescent="0.2">
      <c r="A176" s="35" t="s">
        <v>133</v>
      </c>
      <c r="B176" s="62" t="s">
        <v>1074</v>
      </c>
      <c r="C176" s="62" t="s">
        <v>109</v>
      </c>
      <c r="D176" s="62"/>
      <c r="E176" s="62"/>
      <c r="F176" s="62" t="s">
        <v>1513</v>
      </c>
      <c r="G176" s="62" t="s">
        <v>1514</v>
      </c>
      <c r="H176" s="180">
        <v>719.04</v>
      </c>
      <c r="I176" s="92" t="s">
        <v>1494</v>
      </c>
      <c r="J176" s="93">
        <v>0.04</v>
      </c>
      <c r="K176" s="91"/>
      <c r="L176" s="94"/>
      <c r="M176" s="94"/>
      <c r="N176" s="91"/>
      <c r="O176" s="91"/>
      <c r="P176" s="91"/>
      <c r="Q176" s="95"/>
      <c r="R176" s="91"/>
      <c r="S176" s="91"/>
      <c r="T176" s="171"/>
      <c r="U176" s="95"/>
      <c r="V176" s="95"/>
      <c r="W176" s="96"/>
      <c r="X176" s="95"/>
      <c r="Y176" s="91"/>
      <c r="Z176" s="97"/>
      <c r="AA176" s="98"/>
    </row>
    <row r="177" spans="1:27" ht="29.25" customHeight="1" x14ac:dyDescent="0.2">
      <c r="A177" s="35" t="s">
        <v>133</v>
      </c>
      <c r="B177" s="62" t="s">
        <v>1074</v>
      </c>
      <c r="C177" s="62" t="s">
        <v>109</v>
      </c>
      <c r="D177" s="62"/>
      <c r="E177" s="62"/>
      <c r="F177" s="62" t="s">
        <v>1515</v>
      </c>
      <c r="G177" s="62" t="s">
        <v>1516</v>
      </c>
      <c r="H177" s="180">
        <v>959.04</v>
      </c>
      <c r="I177" s="92" t="s">
        <v>1517</v>
      </c>
      <c r="J177" s="93">
        <v>0.04</v>
      </c>
      <c r="K177" s="91"/>
      <c r="L177" s="94"/>
      <c r="M177" s="94"/>
      <c r="N177" s="91"/>
      <c r="O177" s="91"/>
      <c r="P177" s="91"/>
      <c r="Q177" s="95"/>
      <c r="R177" s="91"/>
      <c r="S177" s="91"/>
      <c r="T177" s="171"/>
      <c r="U177" s="95"/>
      <c r="V177" s="95"/>
      <c r="W177" s="96"/>
      <c r="X177" s="95"/>
      <c r="Y177" s="91"/>
      <c r="Z177" s="97"/>
      <c r="AA177" s="98"/>
    </row>
    <row r="178" spans="1:27" ht="29.25" customHeight="1" x14ac:dyDescent="0.2">
      <c r="A178" s="35" t="s">
        <v>133</v>
      </c>
      <c r="B178" s="62" t="s">
        <v>1074</v>
      </c>
      <c r="C178" s="62" t="s">
        <v>109</v>
      </c>
      <c r="D178" s="62"/>
      <c r="E178" s="62"/>
      <c r="F178" s="62">
        <v>100252383</v>
      </c>
      <c r="G178" s="62" t="s">
        <v>561</v>
      </c>
      <c r="H178" s="180">
        <f>I178*0.96</f>
        <v>815.04</v>
      </c>
      <c r="I178" s="92">
        <v>849</v>
      </c>
      <c r="J178" s="93">
        <v>0.04</v>
      </c>
      <c r="K178" s="91"/>
      <c r="L178" s="94"/>
      <c r="M178" s="94"/>
      <c r="N178" s="91"/>
      <c r="O178" s="91" t="s">
        <v>109</v>
      </c>
      <c r="P178" s="91"/>
      <c r="Q178" s="95"/>
      <c r="R178" s="91"/>
      <c r="S178" s="91"/>
      <c r="T178" s="171" t="s">
        <v>24</v>
      </c>
      <c r="U178" s="95"/>
      <c r="V178" s="95"/>
      <c r="W178" s="96"/>
      <c r="X178" s="95"/>
      <c r="Y178" s="91" t="s">
        <v>382</v>
      </c>
      <c r="Z178" s="97">
        <v>1</v>
      </c>
      <c r="AA178" s="98"/>
    </row>
    <row r="179" spans="1:27" ht="29.25" customHeight="1" x14ac:dyDescent="0.2">
      <c r="A179" s="35" t="s">
        <v>133</v>
      </c>
      <c r="B179" s="62" t="s">
        <v>242</v>
      </c>
      <c r="C179" s="62" t="s">
        <v>84</v>
      </c>
      <c r="D179" s="62"/>
      <c r="E179" s="62"/>
      <c r="F179" s="62">
        <v>100250590</v>
      </c>
      <c r="G179" s="62" t="s">
        <v>562</v>
      </c>
      <c r="H179" s="180">
        <f>I179*0.98</f>
        <v>391.02</v>
      </c>
      <c r="I179" s="92">
        <v>399</v>
      </c>
      <c r="J179" s="93">
        <v>0.02</v>
      </c>
      <c r="K179" s="91"/>
      <c r="L179" s="94"/>
      <c r="M179" s="94"/>
      <c r="N179" s="91"/>
      <c r="O179" s="91"/>
      <c r="P179" s="91"/>
      <c r="Q179" s="95"/>
      <c r="R179" s="91"/>
      <c r="S179" s="91"/>
      <c r="T179" s="171" t="s">
        <v>24</v>
      </c>
      <c r="U179" s="95"/>
      <c r="V179" s="95"/>
      <c r="W179" s="96"/>
      <c r="X179" s="95"/>
      <c r="Y179" s="91" t="s">
        <v>559</v>
      </c>
      <c r="Z179" s="97">
        <v>1</v>
      </c>
      <c r="AA179" s="98"/>
    </row>
    <row r="180" spans="1:27" ht="29.25" customHeight="1" x14ac:dyDescent="0.2">
      <c r="A180" s="35" t="s">
        <v>133</v>
      </c>
      <c r="B180" s="62" t="s">
        <v>242</v>
      </c>
      <c r="C180" s="62" t="s">
        <v>84</v>
      </c>
      <c r="D180" s="62"/>
      <c r="E180" s="62"/>
      <c r="F180" s="62">
        <v>100252766</v>
      </c>
      <c r="G180" s="62" t="s">
        <v>563</v>
      </c>
      <c r="H180" s="180">
        <f>I180*0.98</f>
        <v>26.46</v>
      </c>
      <c r="I180" s="92">
        <v>27</v>
      </c>
      <c r="J180" s="93">
        <v>0.02</v>
      </c>
      <c r="K180" s="91"/>
      <c r="L180" s="94"/>
      <c r="M180" s="94"/>
      <c r="N180" s="91"/>
      <c r="O180" s="91"/>
      <c r="P180" s="91"/>
      <c r="Q180" s="95"/>
      <c r="R180" s="91"/>
      <c r="S180" s="91"/>
      <c r="T180" s="171" t="s">
        <v>24</v>
      </c>
      <c r="U180" s="95"/>
      <c r="V180" s="95"/>
      <c r="W180" s="96"/>
      <c r="X180" s="95"/>
      <c r="Y180" s="91" t="s">
        <v>559</v>
      </c>
      <c r="Z180" s="97">
        <v>1</v>
      </c>
      <c r="AA180" s="98"/>
    </row>
    <row r="181" spans="1:27" ht="29.25" customHeight="1" x14ac:dyDescent="0.2">
      <c r="A181" s="35" t="s">
        <v>133</v>
      </c>
      <c r="B181" s="62" t="s">
        <v>242</v>
      </c>
      <c r="C181" s="62" t="s">
        <v>564</v>
      </c>
      <c r="D181" s="62"/>
      <c r="E181" s="62"/>
      <c r="F181" s="62">
        <v>100253332</v>
      </c>
      <c r="G181" s="62" t="s">
        <v>565</v>
      </c>
      <c r="H181" s="180">
        <f t="shared" ref="H181:H195" si="0">I181*0.96</f>
        <v>43.199999999999996</v>
      </c>
      <c r="I181" s="92">
        <v>45</v>
      </c>
      <c r="J181" s="93">
        <v>0.04</v>
      </c>
      <c r="K181" s="91"/>
      <c r="L181" s="94"/>
      <c r="M181" s="94"/>
      <c r="N181" s="91"/>
      <c r="O181" s="91"/>
      <c r="P181" s="91"/>
      <c r="Q181" s="95"/>
      <c r="R181" s="91"/>
      <c r="S181" s="91"/>
      <c r="T181" s="171" t="s">
        <v>24</v>
      </c>
      <c r="U181" s="95"/>
      <c r="V181" s="95"/>
      <c r="W181" s="96"/>
      <c r="X181" s="95"/>
      <c r="Y181" s="91" t="s">
        <v>559</v>
      </c>
      <c r="Z181" s="97">
        <v>1</v>
      </c>
      <c r="AA181" s="98"/>
    </row>
    <row r="182" spans="1:27" ht="29.25" customHeight="1" x14ac:dyDescent="0.2">
      <c r="A182" s="35" t="s">
        <v>133</v>
      </c>
      <c r="B182" s="62" t="s">
        <v>242</v>
      </c>
      <c r="C182" s="62" t="s">
        <v>564</v>
      </c>
      <c r="D182" s="62"/>
      <c r="E182" s="62"/>
      <c r="F182" s="62">
        <v>100253333</v>
      </c>
      <c r="G182" s="62" t="s">
        <v>566</v>
      </c>
      <c r="H182" s="180">
        <f t="shared" si="0"/>
        <v>43.199999999999996</v>
      </c>
      <c r="I182" s="92">
        <v>45</v>
      </c>
      <c r="J182" s="93">
        <v>0.04</v>
      </c>
      <c r="K182" s="91"/>
      <c r="L182" s="94"/>
      <c r="M182" s="94"/>
      <c r="N182" s="91"/>
      <c r="O182" s="91"/>
      <c r="P182" s="91"/>
      <c r="Q182" s="95"/>
      <c r="R182" s="91"/>
      <c r="S182" s="91"/>
      <c r="T182" s="171" t="s">
        <v>24</v>
      </c>
      <c r="U182" s="95"/>
      <c r="V182" s="95"/>
      <c r="W182" s="96"/>
      <c r="X182" s="95"/>
      <c r="Y182" s="91" t="s">
        <v>559</v>
      </c>
      <c r="Z182" s="97">
        <v>1</v>
      </c>
      <c r="AA182" s="98"/>
    </row>
    <row r="183" spans="1:27" ht="29.25" customHeight="1" x14ac:dyDescent="0.2">
      <c r="A183" s="35" t="s">
        <v>133</v>
      </c>
      <c r="B183" s="62" t="s">
        <v>242</v>
      </c>
      <c r="C183" s="62" t="s">
        <v>133</v>
      </c>
      <c r="D183" s="62"/>
      <c r="E183" s="62"/>
      <c r="F183" s="62">
        <v>100252902</v>
      </c>
      <c r="G183" s="62" t="s">
        <v>567</v>
      </c>
      <c r="H183" s="180">
        <f t="shared" si="0"/>
        <v>43.199999999999996</v>
      </c>
      <c r="I183" s="92">
        <v>45</v>
      </c>
      <c r="J183" s="93">
        <v>0.04</v>
      </c>
      <c r="K183" s="91"/>
      <c r="L183" s="94"/>
      <c r="M183" s="94"/>
      <c r="N183" s="91"/>
      <c r="O183" s="91"/>
      <c r="P183" s="91"/>
      <c r="Q183" s="95"/>
      <c r="R183" s="91"/>
      <c r="S183" s="91"/>
      <c r="T183" s="171" t="s">
        <v>24</v>
      </c>
      <c r="U183" s="95"/>
      <c r="V183" s="95"/>
      <c r="W183" s="96"/>
      <c r="X183" s="95"/>
      <c r="Y183" s="91" t="s">
        <v>559</v>
      </c>
      <c r="Z183" s="97">
        <v>1</v>
      </c>
      <c r="AA183" s="98"/>
    </row>
    <row r="184" spans="1:27" ht="29.25" customHeight="1" x14ac:dyDescent="0.2">
      <c r="A184" s="35" t="s">
        <v>133</v>
      </c>
      <c r="B184" s="62" t="s">
        <v>242</v>
      </c>
      <c r="C184" s="62" t="s">
        <v>25</v>
      </c>
      <c r="D184" s="62"/>
      <c r="E184" s="62"/>
      <c r="F184" s="62" t="s">
        <v>1518</v>
      </c>
      <c r="G184" s="62" t="s">
        <v>1519</v>
      </c>
      <c r="H184" s="180">
        <f t="shared" si="0"/>
        <v>229.44</v>
      </c>
      <c r="I184" s="92">
        <v>239</v>
      </c>
      <c r="J184" s="93">
        <v>0.04</v>
      </c>
      <c r="K184" s="91"/>
      <c r="L184" s="94"/>
      <c r="M184" s="94"/>
      <c r="N184" s="91"/>
      <c r="O184" s="91"/>
      <c r="P184" s="91"/>
      <c r="Q184" s="95"/>
      <c r="R184" s="91"/>
      <c r="S184" s="91"/>
      <c r="T184" s="171"/>
      <c r="U184" s="95"/>
      <c r="V184" s="95"/>
      <c r="W184" s="96"/>
      <c r="X184" s="95"/>
      <c r="Y184" s="91"/>
      <c r="Z184" s="97"/>
      <c r="AA184" s="98"/>
    </row>
    <row r="185" spans="1:27" ht="29.25" customHeight="1" x14ac:dyDescent="0.2">
      <c r="A185" s="35" t="s">
        <v>133</v>
      </c>
      <c r="B185" s="62" t="s">
        <v>242</v>
      </c>
      <c r="C185" s="62" t="s">
        <v>25</v>
      </c>
      <c r="D185" s="62"/>
      <c r="E185" s="62"/>
      <c r="F185" s="62" t="s">
        <v>1520</v>
      </c>
      <c r="G185" s="62" t="s">
        <v>1521</v>
      </c>
      <c r="H185" s="180">
        <f t="shared" si="0"/>
        <v>229.44</v>
      </c>
      <c r="I185" s="92">
        <v>239</v>
      </c>
      <c r="J185" s="93">
        <v>0.04</v>
      </c>
      <c r="K185" s="91"/>
      <c r="L185" s="94"/>
      <c r="M185" s="94"/>
      <c r="N185" s="91"/>
      <c r="O185" s="91"/>
      <c r="P185" s="91"/>
      <c r="Q185" s="95"/>
      <c r="R185" s="91"/>
      <c r="S185" s="91"/>
      <c r="T185" s="171"/>
      <c r="U185" s="95"/>
      <c r="V185" s="95"/>
      <c r="W185" s="96"/>
      <c r="X185" s="95"/>
      <c r="Y185" s="91"/>
      <c r="Z185" s="97"/>
      <c r="AA185" s="98"/>
    </row>
    <row r="186" spans="1:27" ht="29.25" customHeight="1" x14ac:dyDescent="0.2">
      <c r="A186" s="35" t="s">
        <v>133</v>
      </c>
      <c r="B186" s="62" t="s">
        <v>242</v>
      </c>
      <c r="C186" s="62" t="s">
        <v>564</v>
      </c>
      <c r="D186" s="62"/>
      <c r="E186" s="62"/>
      <c r="F186" s="62">
        <v>100252748</v>
      </c>
      <c r="G186" s="62" t="s">
        <v>568</v>
      </c>
      <c r="H186" s="180">
        <f t="shared" si="0"/>
        <v>76.8</v>
      </c>
      <c r="I186" s="92">
        <v>80</v>
      </c>
      <c r="J186" s="93">
        <v>0.04</v>
      </c>
      <c r="K186" s="91"/>
      <c r="L186" s="94"/>
      <c r="M186" s="94"/>
      <c r="N186" s="91"/>
      <c r="O186" s="91"/>
      <c r="P186" s="91"/>
      <c r="Q186" s="95"/>
      <c r="R186" s="91"/>
      <c r="S186" s="91"/>
      <c r="T186" s="171" t="s">
        <v>38</v>
      </c>
      <c r="U186" s="95"/>
      <c r="V186" s="95"/>
      <c r="W186" s="96"/>
      <c r="X186" s="95"/>
      <c r="Y186" s="91" t="s">
        <v>559</v>
      </c>
      <c r="Z186" s="97">
        <v>1</v>
      </c>
      <c r="AA186" s="98"/>
    </row>
    <row r="187" spans="1:27" ht="29.25" customHeight="1" x14ac:dyDescent="0.2">
      <c r="A187" s="35" t="s">
        <v>133</v>
      </c>
      <c r="B187" s="62" t="s">
        <v>242</v>
      </c>
      <c r="C187" s="62" t="s">
        <v>564</v>
      </c>
      <c r="D187" s="62"/>
      <c r="E187" s="62"/>
      <c r="F187" s="62">
        <v>100252749</v>
      </c>
      <c r="G187" s="62" t="s">
        <v>569</v>
      </c>
      <c r="H187" s="180">
        <f t="shared" si="0"/>
        <v>76.8</v>
      </c>
      <c r="I187" s="92">
        <v>80</v>
      </c>
      <c r="J187" s="93">
        <v>0.04</v>
      </c>
      <c r="K187" s="91"/>
      <c r="L187" s="94"/>
      <c r="M187" s="94"/>
      <c r="N187" s="91"/>
      <c r="O187" s="91"/>
      <c r="P187" s="91"/>
      <c r="Q187" s="95"/>
      <c r="R187" s="91"/>
      <c r="S187" s="91"/>
      <c r="T187" s="171" t="s">
        <v>38</v>
      </c>
      <c r="U187" s="95"/>
      <c r="V187" s="95"/>
      <c r="W187" s="96"/>
      <c r="X187" s="95"/>
      <c r="Y187" s="91" t="s">
        <v>559</v>
      </c>
      <c r="Z187" s="97">
        <v>1</v>
      </c>
      <c r="AA187" s="98"/>
    </row>
    <row r="188" spans="1:27" ht="29.25" customHeight="1" x14ac:dyDescent="0.2">
      <c r="A188" s="35" t="s">
        <v>133</v>
      </c>
      <c r="B188" s="62" t="s">
        <v>242</v>
      </c>
      <c r="C188" s="62" t="s">
        <v>564</v>
      </c>
      <c r="D188" s="62"/>
      <c r="E188" s="62"/>
      <c r="F188" s="62">
        <v>100252747</v>
      </c>
      <c r="G188" s="62" t="s">
        <v>570</v>
      </c>
      <c r="H188" s="180">
        <f t="shared" si="0"/>
        <v>76.8</v>
      </c>
      <c r="I188" s="92">
        <v>80</v>
      </c>
      <c r="J188" s="93">
        <v>0.04</v>
      </c>
      <c r="K188" s="91"/>
      <c r="L188" s="94"/>
      <c r="M188" s="94"/>
      <c r="N188" s="91"/>
      <c r="O188" s="91"/>
      <c r="P188" s="91"/>
      <c r="Q188" s="95"/>
      <c r="R188" s="91"/>
      <c r="S188" s="91"/>
      <c r="T188" s="171" t="s">
        <v>38</v>
      </c>
      <c r="U188" s="95"/>
      <c r="V188" s="95"/>
      <c r="W188" s="96"/>
      <c r="X188" s="95"/>
      <c r="Y188" s="91" t="s">
        <v>559</v>
      </c>
      <c r="Z188" s="97">
        <v>1</v>
      </c>
      <c r="AA188" s="98"/>
    </row>
    <row r="189" spans="1:27" ht="29.25" customHeight="1" x14ac:dyDescent="0.2">
      <c r="A189" s="35" t="s">
        <v>133</v>
      </c>
      <c r="B189" s="62" t="s">
        <v>242</v>
      </c>
      <c r="C189" s="62" t="s">
        <v>133</v>
      </c>
      <c r="D189" s="62"/>
      <c r="E189" s="62"/>
      <c r="F189" s="62">
        <v>100252759</v>
      </c>
      <c r="G189" s="62" t="s">
        <v>571</v>
      </c>
      <c r="H189" s="180">
        <f t="shared" si="0"/>
        <v>43.199999999999996</v>
      </c>
      <c r="I189" s="92">
        <v>45</v>
      </c>
      <c r="J189" s="93">
        <v>0.04</v>
      </c>
      <c r="K189" s="91"/>
      <c r="L189" s="94"/>
      <c r="M189" s="94"/>
      <c r="N189" s="91"/>
      <c r="O189" s="91"/>
      <c r="P189" s="91"/>
      <c r="Q189" s="95"/>
      <c r="R189" s="91"/>
      <c r="S189" s="91"/>
      <c r="T189" s="171"/>
      <c r="U189" s="95"/>
      <c r="V189" s="95"/>
      <c r="W189" s="96"/>
      <c r="X189" s="95"/>
      <c r="Y189" s="91" t="s">
        <v>559</v>
      </c>
      <c r="Z189" s="97">
        <v>1</v>
      </c>
      <c r="AA189" s="98"/>
    </row>
    <row r="190" spans="1:27" ht="29.25" customHeight="1" x14ac:dyDescent="0.2">
      <c r="A190" s="35" t="s">
        <v>133</v>
      </c>
      <c r="B190" s="62" t="s">
        <v>242</v>
      </c>
      <c r="C190" s="62" t="s">
        <v>133</v>
      </c>
      <c r="D190" s="62"/>
      <c r="E190" s="62"/>
      <c r="F190" s="62">
        <v>100252745</v>
      </c>
      <c r="G190" s="62" t="s">
        <v>572</v>
      </c>
      <c r="H190" s="180">
        <f t="shared" si="0"/>
        <v>25.919999999999998</v>
      </c>
      <c r="I190" s="92">
        <v>27</v>
      </c>
      <c r="J190" s="93">
        <v>0.04</v>
      </c>
      <c r="K190" s="91"/>
      <c r="L190" s="94"/>
      <c r="M190" s="94"/>
      <c r="N190" s="91"/>
      <c r="O190" s="91"/>
      <c r="P190" s="91"/>
      <c r="Q190" s="95"/>
      <c r="R190" s="91"/>
      <c r="S190" s="91"/>
      <c r="T190" s="171"/>
      <c r="U190" s="95"/>
      <c r="V190" s="95"/>
      <c r="W190" s="96"/>
      <c r="X190" s="95"/>
      <c r="Y190" s="91" t="s">
        <v>559</v>
      </c>
      <c r="Z190" s="97">
        <v>1</v>
      </c>
      <c r="AA190" s="98"/>
    </row>
    <row r="191" spans="1:27" ht="29.25" customHeight="1" x14ac:dyDescent="0.2">
      <c r="A191" s="35" t="s">
        <v>133</v>
      </c>
      <c r="B191" s="62" t="s">
        <v>242</v>
      </c>
      <c r="C191" s="62" t="s">
        <v>133</v>
      </c>
      <c r="D191" s="62"/>
      <c r="E191" s="62"/>
      <c r="F191" s="62">
        <v>100252744</v>
      </c>
      <c r="G191" s="62" t="s">
        <v>573</v>
      </c>
      <c r="H191" s="180">
        <f t="shared" si="0"/>
        <v>25.919999999999998</v>
      </c>
      <c r="I191" s="92">
        <v>27</v>
      </c>
      <c r="J191" s="93">
        <v>0.04</v>
      </c>
      <c r="K191" s="91"/>
      <c r="L191" s="94"/>
      <c r="M191" s="94"/>
      <c r="N191" s="91"/>
      <c r="O191" s="91"/>
      <c r="P191" s="91"/>
      <c r="Q191" s="95"/>
      <c r="R191" s="91"/>
      <c r="S191" s="91"/>
      <c r="T191" s="171"/>
      <c r="U191" s="95"/>
      <c r="V191" s="95"/>
      <c r="W191" s="96"/>
      <c r="X191" s="95"/>
      <c r="Y191" s="91" t="s">
        <v>559</v>
      </c>
      <c r="Z191" s="97">
        <v>1</v>
      </c>
      <c r="AA191" s="98"/>
    </row>
    <row r="192" spans="1:27" ht="29.25" customHeight="1" x14ac:dyDescent="0.2">
      <c r="A192" s="35" t="s">
        <v>133</v>
      </c>
      <c r="B192" s="62" t="s">
        <v>242</v>
      </c>
      <c r="C192" s="62" t="s">
        <v>133</v>
      </c>
      <c r="D192" s="62"/>
      <c r="E192" s="62"/>
      <c r="F192" s="62">
        <v>100252743</v>
      </c>
      <c r="G192" s="62" t="s">
        <v>574</v>
      </c>
      <c r="H192" s="180">
        <f t="shared" si="0"/>
        <v>25.919999999999998</v>
      </c>
      <c r="I192" s="92">
        <v>27</v>
      </c>
      <c r="J192" s="93">
        <v>0.04</v>
      </c>
      <c r="K192" s="91"/>
      <c r="L192" s="94"/>
      <c r="M192" s="94"/>
      <c r="N192" s="91"/>
      <c r="O192" s="91"/>
      <c r="P192" s="91"/>
      <c r="Q192" s="95"/>
      <c r="R192" s="91"/>
      <c r="S192" s="91"/>
      <c r="T192" s="171"/>
      <c r="U192" s="95"/>
      <c r="V192" s="95"/>
      <c r="W192" s="96"/>
      <c r="X192" s="95"/>
      <c r="Y192" s="91" t="s">
        <v>559</v>
      </c>
      <c r="Z192" s="97">
        <v>1</v>
      </c>
      <c r="AA192" s="98"/>
    </row>
    <row r="193" spans="1:27" ht="29.25" customHeight="1" x14ac:dyDescent="0.2">
      <c r="A193" s="35" t="s">
        <v>133</v>
      </c>
      <c r="B193" s="62" t="s">
        <v>242</v>
      </c>
      <c r="C193" s="62" t="s">
        <v>133</v>
      </c>
      <c r="D193" s="62"/>
      <c r="E193" s="62"/>
      <c r="F193" s="62">
        <v>100252746</v>
      </c>
      <c r="G193" s="62" t="s">
        <v>575</v>
      </c>
      <c r="H193" s="180">
        <f t="shared" si="0"/>
        <v>43.199999999999996</v>
      </c>
      <c r="I193" s="92">
        <v>45</v>
      </c>
      <c r="J193" s="93">
        <v>0.04</v>
      </c>
      <c r="K193" s="91"/>
      <c r="L193" s="94"/>
      <c r="M193" s="94"/>
      <c r="N193" s="91"/>
      <c r="O193" s="91"/>
      <c r="P193" s="91"/>
      <c r="Q193" s="95"/>
      <c r="R193" s="91"/>
      <c r="S193" s="91"/>
      <c r="T193" s="171"/>
      <c r="U193" s="95"/>
      <c r="V193" s="95"/>
      <c r="W193" s="96"/>
      <c r="X193" s="95"/>
      <c r="Y193" s="91" t="s">
        <v>559</v>
      </c>
      <c r="Z193" s="97">
        <v>1</v>
      </c>
      <c r="AA193" s="98"/>
    </row>
    <row r="194" spans="1:27" ht="29.25" customHeight="1" x14ac:dyDescent="0.2">
      <c r="A194" s="35" t="s">
        <v>133</v>
      </c>
      <c r="B194" s="62" t="s">
        <v>242</v>
      </c>
      <c r="C194" s="62" t="s">
        <v>133</v>
      </c>
      <c r="D194" s="62"/>
      <c r="E194" s="62"/>
      <c r="F194" s="62">
        <v>100252760</v>
      </c>
      <c r="G194" s="62" t="s">
        <v>576</v>
      </c>
      <c r="H194" s="180">
        <f t="shared" si="0"/>
        <v>43.199999999999996</v>
      </c>
      <c r="I194" s="92">
        <v>45</v>
      </c>
      <c r="J194" s="93">
        <v>0.04</v>
      </c>
      <c r="K194" s="91"/>
      <c r="L194" s="94"/>
      <c r="M194" s="94"/>
      <c r="N194" s="91"/>
      <c r="O194" s="91"/>
      <c r="P194" s="91"/>
      <c r="Q194" s="95"/>
      <c r="R194" s="91"/>
      <c r="S194" s="91"/>
      <c r="T194" s="171"/>
      <c r="U194" s="95"/>
      <c r="V194" s="95"/>
      <c r="W194" s="96"/>
      <c r="X194" s="95"/>
      <c r="Y194" s="91" t="s">
        <v>559</v>
      </c>
      <c r="Z194" s="97">
        <v>1</v>
      </c>
      <c r="AA194" s="98"/>
    </row>
    <row r="195" spans="1:27" ht="29.25" customHeight="1" x14ac:dyDescent="0.2">
      <c r="A195" s="35" t="s">
        <v>133</v>
      </c>
      <c r="B195" s="62" t="s">
        <v>242</v>
      </c>
      <c r="C195" s="62" t="s">
        <v>133</v>
      </c>
      <c r="D195" s="62"/>
      <c r="E195" s="62"/>
      <c r="F195" s="62">
        <v>100252035</v>
      </c>
      <c r="G195" s="62" t="s">
        <v>577</v>
      </c>
      <c r="H195" s="180">
        <f t="shared" si="0"/>
        <v>28.751999999999999</v>
      </c>
      <c r="I195" s="92">
        <v>29.95</v>
      </c>
      <c r="J195" s="93">
        <v>0.04</v>
      </c>
      <c r="K195" s="91"/>
      <c r="L195" s="94"/>
      <c r="M195" s="94"/>
      <c r="N195" s="91"/>
      <c r="O195" s="91"/>
      <c r="P195" s="91"/>
      <c r="Q195" s="95"/>
      <c r="R195" s="91"/>
      <c r="S195" s="91"/>
      <c r="T195" s="171" t="s">
        <v>24</v>
      </c>
      <c r="U195" s="95"/>
      <c r="V195" s="95"/>
      <c r="W195" s="96"/>
      <c r="X195" s="95"/>
      <c r="Y195" s="91" t="s">
        <v>559</v>
      </c>
      <c r="Z195" s="97">
        <v>1</v>
      </c>
      <c r="AA195" s="98"/>
    </row>
  </sheetData>
  <sheetProtection algorithmName="SHA-512" hashValue="QR+heMhUA432ASa3DuF278n9fTGgZOypWwP1TNwpoGBHBOznbB8qt2I194jnCAEJPsGom1hyMnqRiL1S5wEsyg==" saltValue="4Lo5Sq9+37QLWC3qyMr26g==" spinCount="100000" sheet="1" objects="1" scenarios="1" formatCells="0" formatColumns="0" formatRows="0" sort="0" autoFilter="0"/>
  <autoFilter ref="A2:AA195" xr:uid="{00000000-0001-0000-0300-000000000000}"/>
  <dataConsolidate link="1"/>
  <mergeCells count="2">
    <mergeCell ref="A1:J1"/>
    <mergeCell ref="K1:AA1"/>
  </mergeCells>
  <dataValidations disablePrompts="1" count="1">
    <dataValidation type="list" allowBlank="1" showInputMessage="1" showErrorMessage="1" sqref="T178:T195" xr:uid="{04DC2B4D-C14B-42CF-8923-0D31DC23CF2F}">
      <formula1>"YES, NO"</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2528E-CDFF-4FE4-8331-331D7E5B9BB7}">
  <sheetPr codeName="Sheet2">
    <tabColor rgb="FF57A8B5"/>
    <outlinePr summaryBelow="0" summaryRight="0"/>
  </sheetPr>
  <dimension ref="A1:AB69"/>
  <sheetViews>
    <sheetView zoomScaleNormal="100" workbookViewId="0">
      <pane xSplit="5" ySplit="2" topLeftCell="F57" activePane="bottomRight" state="frozen"/>
      <selection pane="topRight" activeCell="G1" sqref="G1"/>
      <selection pane="bottomLeft" activeCell="A6" sqref="A6"/>
      <selection pane="bottomRight" activeCell="N62" sqref="N62:AB70"/>
    </sheetView>
  </sheetViews>
  <sheetFormatPr defaultColWidth="10.28515625" defaultRowHeight="22.15" customHeight="1" x14ac:dyDescent="0.35"/>
  <cols>
    <col min="1" max="1" width="15.7109375" style="1" customWidth="1"/>
    <col min="2" max="2" width="18" style="1" customWidth="1"/>
    <col min="3" max="3" width="15.7109375" style="1" customWidth="1"/>
    <col min="4" max="4" width="32.7109375" style="1" customWidth="1"/>
    <col min="5" max="5" width="15" style="5" customWidth="1"/>
    <col min="6" max="6" width="66.28515625" style="59" customWidth="1"/>
    <col min="7" max="7" width="16" style="1" customWidth="1"/>
    <col min="8" max="8" width="13.28515625" style="1" customWidth="1"/>
    <col min="9" max="9" width="14.7109375" style="1" customWidth="1"/>
    <col min="10" max="10" width="16.28515625" style="1" customWidth="1"/>
    <col min="11" max="11" width="19.7109375" style="1" customWidth="1"/>
    <col min="12" max="12" width="20" style="1" customWidth="1"/>
    <col min="13" max="13" width="83.5703125" style="1" customWidth="1"/>
    <col min="14" max="21" width="10.28515625" style="1" customWidth="1"/>
    <col min="22" max="16384" width="10.28515625" style="1"/>
  </cols>
  <sheetData>
    <row r="1" spans="1:13" ht="22.15" customHeight="1" x14ac:dyDescent="0.2">
      <c r="A1" s="215" t="s">
        <v>232</v>
      </c>
      <c r="B1" s="216"/>
      <c r="C1" s="216"/>
      <c r="D1" s="216"/>
      <c r="E1" s="216"/>
      <c r="F1" s="216"/>
      <c r="G1" s="216"/>
      <c r="H1" s="216"/>
      <c r="I1" s="216"/>
      <c r="J1" s="216"/>
      <c r="K1" s="216"/>
      <c r="L1" s="216"/>
      <c r="M1" s="217"/>
    </row>
    <row r="2" spans="1:13" ht="47.25" customHeight="1" x14ac:dyDescent="0.2">
      <c r="A2" s="27" t="s">
        <v>88</v>
      </c>
      <c r="B2" s="27" t="s">
        <v>0</v>
      </c>
      <c r="C2" s="27" t="s">
        <v>1</v>
      </c>
      <c r="D2" s="27" t="s">
        <v>189</v>
      </c>
      <c r="E2" s="27" t="s">
        <v>7</v>
      </c>
      <c r="F2" s="27" t="s">
        <v>172</v>
      </c>
      <c r="G2" s="56" t="s">
        <v>10</v>
      </c>
      <c r="H2" s="56" t="s">
        <v>8</v>
      </c>
      <c r="I2" s="56" t="s">
        <v>9</v>
      </c>
      <c r="J2" s="56" t="s">
        <v>22</v>
      </c>
      <c r="K2" s="27" t="s">
        <v>235</v>
      </c>
      <c r="L2" s="27" t="s">
        <v>236</v>
      </c>
      <c r="M2" s="27" t="s">
        <v>3</v>
      </c>
    </row>
    <row r="3" spans="1:13" ht="34.5" customHeight="1" x14ac:dyDescent="0.2">
      <c r="A3" s="36" t="s">
        <v>134</v>
      </c>
      <c r="B3" s="2" t="s">
        <v>460</v>
      </c>
      <c r="C3" s="106" t="s">
        <v>461</v>
      </c>
      <c r="D3" s="105" t="s">
        <v>462</v>
      </c>
      <c r="E3" s="113" t="s">
        <v>538</v>
      </c>
      <c r="F3" s="62" t="s">
        <v>463</v>
      </c>
      <c r="G3" s="4">
        <f>H3*0.95</f>
        <v>4441.25</v>
      </c>
      <c r="H3" s="92">
        <v>4675</v>
      </c>
      <c r="I3" s="93">
        <v>0.05</v>
      </c>
      <c r="J3" s="7">
        <v>2</v>
      </c>
      <c r="K3" s="84"/>
      <c r="L3" s="84"/>
      <c r="M3" s="9" t="s">
        <v>539</v>
      </c>
    </row>
    <row r="4" spans="1:13" ht="34.5" customHeight="1" x14ac:dyDescent="0.2">
      <c r="A4" s="36" t="s">
        <v>134</v>
      </c>
      <c r="B4" s="2" t="s">
        <v>146</v>
      </c>
      <c r="C4" s="2" t="s">
        <v>145</v>
      </c>
      <c r="D4" s="2" t="s">
        <v>243</v>
      </c>
      <c r="E4" s="86" t="s">
        <v>279</v>
      </c>
      <c r="F4" s="62" t="s">
        <v>280</v>
      </c>
      <c r="G4" s="4">
        <v>1994.05</v>
      </c>
      <c r="H4" s="3">
        <v>2099</v>
      </c>
      <c r="I4" s="58">
        <v>0.05</v>
      </c>
      <c r="J4" s="7">
        <v>2</v>
      </c>
      <c r="K4" s="84"/>
      <c r="L4" s="84"/>
      <c r="M4" s="9" t="s">
        <v>343</v>
      </c>
    </row>
    <row r="5" spans="1:13" ht="34.5" customHeight="1" x14ac:dyDescent="0.2">
      <c r="A5" s="36" t="s">
        <v>134</v>
      </c>
      <c r="B5" s="2" t="s">
        <v>146</v>
      </c>
      <c r="C5" s="2" t="s">
        <v>145</v>
      </c>
      <c r="D5" s="2" t="s">
        <v>244</v>
      </c>
      <c r="E5" s="86" t="s">
        <v>281</v>
      </c>
      <c r="F5" s="62" t="s">
        <v>282</v>
      </c>
      <c r="G5" s="4">
        <v>1709.05</v>
      </c>
      <c r="H5" s="3">
        <v>1799</v>
      </c>
      <c r="I5" s="58">
        <v>0.05</v>
      </c>
      <c r="J5" s="7">
        <v>2</v>
      </c>
      <c r="K5" s="84"/>
      <c r="L5" s="84"/>
      <c r="M5" s="9" t="s">
        <v>344</v>
      </c>
    </row>
    <row r="6" spans="1:13" ht="34.5" customHeight="1" x14ac:dyDescent="0.2">
      <c r="A6" s="36" t="s">
        <v>134</v>
      </c>
      <c r="B6" s="2" t="s">
        <v>239</v>
      </c>
      <c r="C6" s="2" t="s">
        <v>145</v>
      </c>
      <c r="D6" s="2" t="s">
        <v>245</v>
      </c>
      <c r="E6" s="86" t="s">
        <v>283</v>
      </c>
      <c r="F6" s="62" t="s">
        <v>284</v>
      </c>
      <c r="G6" s="4">
        <v>1319.55</v>
      </c>
      <c r="H6" s="3">
        <v>1389</v>
      </c>
      <c r="I6" s="58">
        <v>0.05</v>
      </c>
      <c r="J6" s="7">
        <v>2</v>
      </c>
      <c r="K6" s="84"/>
      <c r="L6" s="84"/>
      <c r="M6" s="9" t="s">
        <v>345</v>
      </c>
    </row>
    <row r="7" spans="1:13" ht="34.5" customHeight="1" x14ac:dyDescent="0.2">
      <c r="A7" s="36" t="s">
        <v>134</v>
      </c>
      <c r="B7" s="2" t="s">
        <v>146</v>
      </c>
      <c r="C7" s="2" t="s">
        <v>155</v>
      </c>
      <c r="D7" s="2" t="s">
        <v>246</v>
      </c>
      <c r="E7" s="86" t="s">
        <v>285</v>
      </c>
      <c r="F7" s="62" t="s">
        <v>286</v>
      </c>
      <c r="G7" s="4">
        <v>1091.55</v>
      </c>
      <c r="H7" s="3">
        <v>1149</v>
      </c>
      <c r="I7" s="58">
        <v>0.05</v>
      </c>
      <c r="J7" s="7">
        <v>2</v>
      </c>
      <c r="K7" s="84"/>
      <c r="L7" s="84"/>
      <c r="M7" s="9" t="s">
        <v>346</v>
      </c>
    </row>
    <row r="8" spans="1:13" ht="34.5" customHeight="1" x14ac:dyDescent="0.2">
      <c r="A8" s="36" t="s">
        <v>134</v>
      </c>
      <c r="B8" s="2" t="s">
        <v>135</v>
      </c>
      <c r="C8" s="2" t="s">
        <v>145</v>
      </c>
      <c r="D8" s="2" t="s">
        <v>247</v>
      </c>
      <c r="E8" s="86" t="s">
        <v>287</v>
      </c>
      <c r="F8" s="62" t="s">
        <v>288</v>
      </c>
      <c r="G8" s="4">
        <v>2611.5500000000002</v>
      </c>
      <c r="H8" s="3">
        <v>2749</v>
      </c>
      <c r="I8" s="58">
        <v>0.05</v>
      </c>
      <c r="J8" s="7">
        <v>2</v>
      </c>
      <c r="K8" s="84"/>
      <c r="L8" s="84"/>
      <c r="M8" s="9" t="s">
        <v>347</v>
      </c>
    </row>
    <row r="9" spans="1:13" ht="34.5" customHeight="1" x14ac:dyDescent="0.2">
      <c r="A9" s="36" t="s">
        <v>134</v>
      </c>
      <c r="B9" s="2" t="s">
        <v>135</v>
      </c>
      <c r="C9" s="2" t="s">
        <v>154</v>
      </c>
      <c r="D9" s="2" t="s">
        <v>248</v>
      </c>
      <c r="E9" s="86" t="s">
        <v>289</v>
      </c>
      <c r="F9" s="62" t="s">
        <v>290</v>
      </c>
      <c r="G9" s="4">
        <v>1828.75</v>
      </c>
      <c r="H9" s="3">
        <v>1925</v>
      </c>
      <c r="I9" s="58">
        <v>0.05</v>
      </c>
      <c r="J9" s="7">
        <v>2</v>
      </c>
      <c r="K9" s="84"/>
      <c r="L9" s="84"/>
      <c r="M9" s="9" t="s">
        <v>348</v>
      </c>
    </row>
    <row r="10" spans="1:13" ht="34.5" customHeight="1" x14ac:dyDescent="0.2">
      <c r="A10" s="36" t="s">
        <v>134</v>
      </c>
      <c r="B10" s="2" t="s">
        <v>233</v>
      </c>
      <c r="C10" s="2" t="s">
        <v>158</v>
      </c>
      <c r="D10" s="2" t="s">
        <v>249</v>
      </c>
      <c r="E10" s="86" t="s">
        <v>291</v>
      </c>
      <c r="F10" s="62" t="s">
        <v>292</v>
      </c>
      <c r="G10" s="4">
        <v>10925</v>
      </c>
      <c r="H10" s="3">
        <v>11500</v>
      </c>
      <c r="I10" s="58">
        <v>0.05</v>
      </c>
      <c r="J10" s="7">
        <v>2</v>
      </c>
      <c r="K10" s="84"/>
      <c r="L10" s="84"/>
      <c r="M10" s="9" t="s">
        <v>349</v>
      </c>
    </row>
    <row r="11" spans="1:13" ht="34.5" customHeight="1" x14ac:dyDescent="0.2">
      <c r="A11" s="36" t="s">
        <v>134</v>
      </c>
      <c r="B11" s="2" t="s">
        <v>233</v>
      </c>
      <c r="C11" s="2" t="s">
        <v>152</v>
      </c>
      <c r="D11" s="2" t="s">
        <v>250</v>
      </c>
      <c r="E11" s="86" t="s">
        <v>293</v>
      </c>
      <c r="F11" s="62" t="s">
        <v>294</v>
      </c>
      <c r="G11" s="4">
        <v>18990.5</v>
      </c>
      <c r="H11" s="3">
        <v>19990</v>
      </c>
      <c r="I11" s="58">
        <v>0.05</v>
      </c>
      <c r="J11" s="7">
        <v>2</v>
      </c>
      <c r="K11" s="84"/>
      <c r="L11" s="84"/>
      <c r="M11" s="9"/>
    </row>
    <row r="12" spans="1:13" ht="34.5" customHeight="1" x14ac:dyDescent="0.2">
      <c r="A12" s="36" t="s">
        <v>134</v>
      </c>
      <c r="B12" s="2" t="s">
        <v>233</v>
      </c>
      <c r="C12" s="2" t="s">
        <v>153</v>
      </c>
      <c r="D12" s="2" t="s">
        <v>251</v>
      </c>
      <c r="E12" s="86" t="s">
        <v>295</v>
      </c>
      <c r="F12" s="62" t="s">
        <v>296</v>
      </c>
      <c r="G12" s="4">
        <v>2612.5</v>
      </c>
      <c r="H12" s="3">
        <v>2750</v>
      </c>
      <c r="I12" s="58">
        <v>0.05</v>
      </c>
      <c r="J12" s="7">
        <v>2</v>
      </c>
      <c r="K12" s="84"/>
      <c r="L12" s="84"/>
      <c r="M12" s="9" t="s">
        <v>350</v>
      </c>
    </row>
    <row r="13" spans="1:13" ht="34.5" customHeight="1" x14ac:dyDescent="0.2">
      <c r="A13" s="36" t="s">
        <v>134</v>
      </c>
      <c r="B13" s="2" t="s">
        <v>233</v>
      </c>
      <c r="C13" s="2" t="s">
        <v>153</v>
      </c>
      <c r="D13" s="2" t="s">
        <v>252</v>
      </c>
      <c r="E13" s="86" t="s">
        <v>297</v>
      </c>
      <c r="F13" s="62" t="s">
        <v>298</v>
      </c>
      <c r="G13" s="4">
        <v>4275</v>
      </c>
      <c r="H13" s="3">
        <v>4500</v>
      </c>
      <c r="I13" s="58">
        <v>0.05</v>
      </c>
      <c r="J13" s="7">
        <v>2</v>
      </c>
      <c r="K13" s="84"/>
      <c r="L13" s="84"/>
      <c r="M13" s="9" t="s">
        <v>351</v>
      </c>
    </row>
    <row r="14" spans="1:13" ht="34.5" customHeight="1" x14ac:dyDescent="0.2">
      <c r="A14" s="36" t="s">
        <v>134</v>
      </c>
      <c r="B14" s="2" t="s">
        <v>233</v>
      </c>
      <c r="C14" s="2" t="s">
        <v>149</v>
      </c>
      <c r="D14" s="2" t="s">
        <v>253</v>
      </c>
      <c r="E14" s="86" t="s">
        <v>299</v>
      </c>
      <c r="F14" s="62" t="s">
        <v>300</v>
      </c>
      <c r="G14" s="4">
        <v>5272.5</v>
      </c>
      <c r="H14" s="3">
        <v>5550</v>
      </c>
      <c r="I14" s="58">
        <v>0.05</v>
      </c>
      <c r="J14" s="7">
        <v>2</v>
      </c>
      <c r="K14" s="84"/>
      <c r="L14" s="84"/>
      <c r="M14" s="9" t="s">
        <v>352</v>
      </c>
    </row>
    <row r="15" spans="1:13" ht="34.5" customHeight="1" x14ac:dyDescent="0.2">
      <c r="A15" s="36" t="s">
        <v>134</v>
      </c>
      <c r="B15" s="2" t="s">
        <v>233</v>
      </c>
      <c r="C15" s="2" t="s">
        <v>149</v>
      </c>
      <c r="D15" s="2" t="s">
        <v>254</v>
      </c>
      <c r="E15" s="86" t="s">
        <v>301</v>
      </c>
      <c r="F15" s="62" t="s">
        <v>302</v>
      </c>
      <c r="G15" s="4">
        <v>5389.35</v>
      </c>
      <c r="H15" s="3">
        <v>5673</v>
      </c>
      <c r="I15" s="58">
        <v>0.05</v>
      </c>
      <c r="J15" s="7">
        <v>2</v>
      </c>
      <c r="K15" s="84"/>
      <c r="L15" s="84"/>
      <c r="M15" s="9" t="s">
        <v>353</v>
      </c>
    </row>
    <row r="16" spans="1:13" ht="34.5" customHeight="1" x14ac:dyDescent="0.2">
      <c r="A16" s="36" t="s">
        <v>134</v>
      </c>
      <c r="B16" s="2" t="s">
        <v>233</v>
      </c>
      <c r="C16" s="2" t="s">
        <v>149</v>
      </c>
      <c r="D16" s="2" t="s">
        <v>255</v>
      </c>
      <c r="E16" s="86" t="s">
        <v>303</v>
      </c>
      <c r="F16" s="62" t="s">
        <v>304</v>
      </c>
      <c r="G16" s="4">
        <v>14511.25</v>
      </c>
      <c r="H16" s="3">
        <v>15275</v>
      </c>
      <c r="I16" s="58">
        <v>0.05</v>
      </c>
      <c r="J16" s="7">
        <v>2</v>
      </c>
      <c r="K16" s="84"/>
      <c r="L16" s="84"/>
      <c r="M16" s="9" t="s">
        <v>354</v>
      </c>
    </row>
    <row r="17" spans="1:13" ht="34.5" customHeight="1" x14ac:dyDescent="0.2">
      <c r="A17" s="36" t="s">
        <v>134</v>
      </c>
      <c r="B17" s="2" t="s">
        <v>233</v>
      </c>
      <c r="C17" s="2" t="s">
        <v>149</v>
      </c>
      <c r="D17" s="2" t="s">
        <v>256</v>
      </c>
      <c r="E17" s="86" t="s">
        <v>305</v>
      </c>
      <c r="F17" s="62" t="s">
        <v>306</v>
      </c>
      <c r="G17" s="4">
        <v>7511.65</v>
      </c>
      <c r="H17" s="3">
        <v>7907</v>
      </c>
      <c r="I17" s="58">
        <v>0.05</v>
      </c>
      <c r="J17" s="7">
        <v>2</v>
      </c>
      <c r="K17" s="84"/>
      <c r="L17" s="84"/>
      <c r="M17" s="9" t="s">
        <v>355</v>
      </c>
    </row>
    <row r="18" spans="1:13" ht="34.5" customHeight="1" x14ac:dyDescent="0.2">
      <c r="A18" s="36" t="s">
        <v>134</v>
      </c>
      <c r="B18" s="2" t="s">
        <v>233</v>
      </c>
      <c r="C18" s="2" t="s">
        <v>149</v>
      </c>
      <c r="D18" s="2" t="s">
        <v>257</v>
      </c>
      <c r="E18" s="86" t="s">
        <v>307</v>
      </c>
      <c r="F18" s="62" t="s">
        <v>308</v>
      </c>
      <c r="G18" s="4">
        <v>11257.5</v>
      </c>
      <c r="H18" s="3">
        <v>11850</v>
      </c>
      <c r="I18" s="58">
        <v>0.05</v>
      </c>
      <c r="J18" s="7">
        <v>2</v>
      </c>
      <c r="K18" s="84"/>
      <c r="L18" s="84"/>
      <c r="M18" s="9" t="s">
        <v>356</v>
      </c>
    </row>
    <row r="19" spans="1:13" ht="34.5" customHeight="1" x14ac:dyDescent="0.2">
      <c r="A19" s="36" t="s">
        <v>134</v>
      </c>
      <c r="B19" s="2" t="s">
        <v>233</v>
      </c>
      <c r="C19" s="2" t="s">
        <v>149</v>
      </c>
      <c r="D19" s="2" t="s">
        <v>258</v>
      </c>
      <c r="E19" s="86" t="s">
        <v>309</v>
      </c>
      <c r="F19" s="62" t="s">
        <v>308</v>
      </c>
      <c r="G19" s="4">
        <v>24918.5</v>
      </c>
      <c r="H19" s="3">
        <v>26230</v>
      </c>
      <c r="I19" s="58">
        <v>0.05</v>
      </c>
      <c r="J19" s="7">
        <v>2</v>
      </c>
      <c r="K19" s="84"/>
      <c r="L19" s="84"/>
      <c r="M19" s="9" t="s">
        <v>357</v>
      </c>
    </row>
    <row r="20" spans="1:13" ht="34.5" customHeight="1" x14ac:dyDescent="0.2">
      <c r="A20" s="36" t="s">
        <v>134</v>
      </c>
      <c r="B20" s="2" t="s">
        <v>233</v>
      </c>
      <c r="C20" s="2" t="s">
        <v>152</v>
      </c>
      <c r="D20" s="2" t="s">
        <v>259</v>
      </c>
      <c r="E20" s="86" t="s">
        <v>310</v>
      </c>
      <c r="F20" s="62" t="s">
        <v>311</v>
      </c>
      <c r="G20" s="4">
        <v>16625</v>
      </c>
      <c r="H20" s="3">
        <v>17500</v>
      </c>
      <c r="I20" s="58">
        <v>0.05</v>
      </c>
      <c r="J20" s="7">
        <v>2</v>
      </c>
      <c r="K20" s="84"/>
      <c r="L20" s="84"/>
      <c r="M20" s="9"/>
    </row>
    <row r="21" spans="1:13" ht="34.5" customHeight="1" x14ac:dyDescent="0.2">
      <c r="A21" s="36" t="s">
        <v>134</v>
      </c>
      <c r="B21" s="2" t="s">
        <v>233</v>
      </c>
      <c r="C21" s="2" t="s">
        <v>156</v>
      </c>
      <c r="D21" s="2" t="s">
        <v>260</v>
      </c>
      <c r="E21" s="86" t="s">
        <v>234</v>
      </c>
      <c r="F21" s="62" t="s">
        <v>312</v>
      </c>
      <c r="G21" s="4" t="s">
        <v>234</v>
      </c>
      <c r="H21" s="3" t="s">
        <v>103</v>
      </c>
      <c r="I21" s="58">
        <v>0.05</v>
      </c>
      <c r="J21" s="7">
        <v>2</v>
      </c>
      <c r="K21" s="84"/>
      <c r="L21" s="84"/>
      <c r="M21" s="9"/>
    </row>
    <row r="22" spans="1:13" ht="34.5" customHeight="1" x14ac:dyDescent="0.2">
      <c r="A22" s="36" t="s">
        <v>134</v>
      </c>
      <c r="B22" s="2" t="s">
        <v>233</v>
      </c>
      <c r="C22" s="2" t="s">
        <v>157</v>
      </c>
      <c r="D22" s="2" t="s">
        <v>260</v>
      </c>
      <c r="E22" s="86" t="s">
        <v>234</v>
      </c>
      <c r="F22" s="62" t="s">
        <v>313</v>
      </c>
      <c r="G22" s="4" t="s">
        <v>234</v>
      </c>
      <c r="H22" s="3" t="s">
        <v>103</v>
      </c>
      <c r="I22" s="58">
        <v>0.05</v>
      </c>
      <c r="J22" s="7">
        <v>2</v>
      </c>
      <c r="K22" s="84"/>
      <c r="L22" s="84"/>
      <c r="M22" s="9"/>
    </row>
    <row r="23" spans="1:13" ht="34.5" customHeight="1" x14ac:dyDescent="0.2">
      <c r="A23" s="36" t="s">
        <v>134</v>
      </c>
      <c r="B23" s="2" t="s">
        <v>233</v>
      </c>
      <c r="C23" s="2" t="s">
        <v>145</v>
      </c>
      <c r="D23" s="2" t="s">
        <v>261</v>
      </c>
      <c r="E23" s="86" t="s">
        <v>314</v>
      </c>
      <c r="F23" s="62" t="s">
        <v>315</v>
      </c>
      <c r="G23" s="4">
        <v>11400</v>
      </c>
      <c r="H23" s="3">
        <v>12000</v>
      </c>
      <c r="I23" s="58">
        <v>0.05</v>
      </c>
      <c r="J23" s="7">
        <v>2</v>
      </c>
      <c r="K23" s="84"/>
      <c r="L23" s="84"/>
      <c r="M23" s="9" t="s">
        <v>358</v>
      </c>
    </row>
    <row r="24" spans="1:13" ht="34.5" customHeight="1" x14ac:dyDescent="0.2">
      <c r="A24" s="36" t="s">
        <v>134</v>
      </c>
      <c r="B24" s="2" t="s">
        <v>233</v>
      </c>
      <c r="C24" s="2" t="s">
        <v>149</v>
      </c>
      <c r="D24" s="2" t="s">
        <v>262</v>
      </c>
      <c r="E24" s="86" t="s">
        <v>316</v>
      </c>
      <c r="F24" s="62" t="s">
        <v>317</v>
      </c>
      <c r="G24" s="4">
        <v>4921</v>
      </c>
      <c r="H24" s="3">
        <v>5180</v>
      </c>
      <c r="I24" s="58">
        <v>0.05</v>
      </c>
      <c r="J24" s="7">
        <v>2</v>
      </c>
      <c r="K24" s="84"/>
      <c r="L24" s="84"/>
      <c r="M24" s="9" t="s">
        <v>359</v>
      </c>
    </row>
    <row r="25" spans="1:13" ht="34.5" customHeight="1" x14ac:dyDescent="0.2">
      <c r="A25" s="36" t="s">
        <v>134</v>
      </c>
      <c r="B25" s="2" t="s">
        <v>240</v>
      </c>
      <c r="C25" s="2" t="s">
        <v>151</v>
      </c>
      <c r="D25" s="2" t="s">
        <v>263</v>
      </c>
      <c r="E25" s="86" t="s">
        <v>318</v>
      </c>
      <c r="F25" s="62" t="s">
        <v>319</v>
      </c>
      <c r="G25" s="4">
        <v>227.04999999999998</v>
      </c>
      <c r="H25" s="3">
        <v>239</v>
      </c>
      <c r="I25" s="58">
        <v>0.05</v>
      </c>
      <c r="J25" s="7">
        <v>2</v>
      </c>
      <c r="K25" s="84"/>
      <c r="L25" s="84"/>
      <c r="M25" s="9" t="s">
        <v>360</v>
      </c>
    </row>
    <row r="26" spans="1:13" ht="34.5" customHeight="1" x14ac:dyDescent="0.2">
      <c r="A26" s="36" t="s">
        <v>134</v>
      </c>
      <c r="B26" s="2" t="s">
        <v>240</v>
      </c>
      <c r="C26" s="2" t="s">
        <v>150</v>
      </c>
      <c r="D26" s="2" t="s">
        <v>264</v>
      </c>
      <c r="E26" s="86" t="s">
        <v>320</v>
      </c>
      <c r="F26" s="62" t="s">
        <v>321</v>
      </c>
      <c r="G26" s="4">
        <v>569.04999999999995</v>
      </c>
      <c r="H26" s="3">
        <v>599</v>
      </c>
      <c r="I26" s="58">
        <v>0.05</v>
      </c>
      <c r="J26" s="7">
        <v>2</v>
      </c>
      <c r="K26" s="84"/>
      <c r="L26" s="84"/>
      <c r="M26" s="9" t="s">
        <v>361</v>
      </c>
    </row>
    <row r="27" spans="1:13" ht="34.5" customHeight="1" x14ac:dyDescent="0.2">
      <c r="A27" s="36" t="s">
        <v>134</v>
      </c>
      <c r="B27" s="2" t="s">
        <v>240</v>
      </c>
      <c r="C27" s="2" t="s">
        <v>150</v>
      </c>
      <c r="D27" s="2" t="s">
        <v>265</v>
      </c>
      <c r="E27" s="86" t="s">
        <v>322</v>
      </c>
      <c r="F27" s="62" t="s">
        <v>321</v>
      </c>
      <c r="G27" s="4">
        <v>569.04999999999995</v>
      </c>
      <c r="H27" s="3">
        <v>599</v>
      </c>
      <c r="I27" s="58">
        <v>0.05</v>
      </c>
      <c r="J27" s="7">
        <v>2</v>
      </c>
      <c r="K27" s="84"/>
      <c r="L27" s="84"/>
      <c r="M27" s="9" t="s">
        <v>362</v>
      </c>
    </row>
    <row r="28" spans="1:13" ht="34.5" customHeight="1" x14ac:dyDescent="0.2">
      <c r="A28" s="36" t="s">
        <v>134</v>
      </c>
      <c r="B28" s="2" t="s">
        <v>240</v>
      </c>
      <c r="C28" s="2" t="s">
        <v>150</v>
      </c>
      <c r="D28" s="2" t="s">
        <v>266</v>
      </c>
      <c r="E28" s="86" t="s">
        <v>323</v>
      </c>
      <c r="F28" s="62" t="s">
        <v>321</v>
      </c>
      <c r="G28" s="4">
        <v>664.05</v>
      </c>
      <c r="H28" s="3">
        <v>699</v>
      </c>
      <c r="I28" s="58">
        <v>0.05</v>
      </c>
      <c r="J28" s="7">
        <v>2</v>
      </c>
      <c r="K28" s="84"/>
      <c r="L28" s="84"/>
      <c r="M28" s="9" t="s">
        <v>363</v>
      </c>
    </row>
    <row r="29" spans="1:13" ht="34.5" customHeight="1" x14ac:dyDescent="0.2">
      <c r="A29" s="36" t="s">
        <v>134</v>
      </c>
      <c r="B29" s="2" t="s">
        <v>240</v>
      </c>
      <c r="C29" s="2" t="s">
        <v>150</v>
      </c>
      <c r="D29" s="2" t="s">
        <v>267</v>
      </c>
      <c r="E29" s="86" t="s">
        <v>324</v>
      </c>
      <c r="F29" s="62" t="s">
        <v>321</v>
      </c>
      <c r="G29" s="4">
        <v>759.05</v>
      </c>
      <c r="H29" s="3">
        <v>799</v>
      </c>
      <c r="I29" s="58">
        <v>0.05</v>
      </c>
      <c r="J29" s="7">
        <v>2</v>
      </c>
      <c r="K29" s="84"/>
      <c r="L29" s="84"/>
      <c r="M29" s="9" t="s">
        <v>364</v>
      </c>
    </row>
    <row r="30" spans="1:13" ht="34.5" customHeight="1" x14ac:dyDescent="0.2">
      <c r="A30" s="36" t="s">
        <v>134</v>
      </c>
      <c r="B30" s="2" t="s">
        <v>240</v>
      </c>
      <c r="C30" s="2" t="s">
        <v>150</v>
      </c>
      <c r="D30" s="2" t="s">
        <v>268</v>
      </c>
      <c r="E30" s="86" t="s">
        <v>325</v>
      </c>
      <c r="F30" s="62" t="s">
        <v>321</v>
      </c>
      <c r="G30" s="4">
        <v>901.55</v>
      </c>
      <c r="H30" s="3">
        <v>949</v>
      </c>
      <c r="I30" s="58">
        <v>0.05</v>
      </c>
      <c r="J30" s="7">
        <v>2</v>
      </c>
      <c r="K30" s="84"/>
      <c r="L30" s="84"/>
      <c r="M30" s="9" t="s">
        <v>365</v>
      </c>
    </row>
    <row r="31" spans="1:13" ht="34.5" customHeight="1" x14ac:dyDescent="0.2">
      <c r="A31" s="36" t="s">
        <v>134</v>
      </c>
      <c r="B31" s="2" t="s">
        <v>240</v>
      </c>
      <c r="C31" s="2" t="s">
        <v>150</v>
      </c>
      <c r="D31" s="2" t="s">
        <v>269</v>
      </c>
      <c r="E31" s="86" t="s">
        <v>326</v>
      </c>
      <c r="F31" s="62" t="s">
        <v>321</v>
      </c>
      <c r="G31" s="4">
        <v>1091.55</v>
      </c>
      <c r="H31" s="3">
        <v>1149</v>
      </c>
      <c r="I31" s="58">
        <v>0.05</v>
      </c>
      <c r="J31" s="7">
        <v>2</v>
      </c>
      <c r="K31" s="84"/>
      <c r="L31" s="84"/>
      <c r="M31" s="9" t="s">
        <v>366</v>
      </c>
    </row>
    <row r="32" spans="1:13" ht="34.5" customHeight="1" x14ac:dyDescent="0.2">
      <c r="A32" s="36" t="s">
        <v>134</v>
      </c>
      <c r="B32" s="2" t="s">
        <v>240</v>
      </c>
      <c r="C32" s="2" t="s">
        <v>150</v>
      </c>
      <c r="D32" s="2" t="s">
        <v>270</v>
      </c>
      <c r="E32" s="86" t="s">
        <v>327</v>
      </c>
      <c r="F32" s="62" t="s">
        <v>321</v>
      </c>
      <c r="G32" s="4">
        <v>1234.05</v>
      </c>
      <c r="H32" s="3">
        <v>1299</v>
      </c>
      <c r="I32" s="58">
        <v>0.05</v>
      </c>
      <c r="J32" s="7">
        <v>2</v>
      </c>
      <c r="K32" s="84"/>
      <c r="L32" s="84"/>
      <c r="M32" s="9" t="s">
        <v>367</v>
      </c>
    </row>
    <row r="33" spans="1:13" ht="34.5" customHeight="1" x14ac:dyDescent="0.2">
      <c r="A33" s="36" t="s">
        <v>134</v>
      </c>
      <c r="B33" s="2" t="s">
        <v>240</v>
      </c>
      <c r="C33" s="2" t="s">
        <v>134</v>
      </c>
      <c r="D33" s="2" t="s">
        <v>271</v>
      </c>
      <c r="E33" s="86" t="s">
        <v>328</v>
      </c>
      <c r="F33" s="62" t="s">
        <v>329</v>
      </c>
      <c r="G33" s="4">
        <v>9.4524999999999988</v>
      </c>
      <c r="H33" s="3">
        <v>9.9499999999999993</v>
      </c>
      <c r="I33" s="58">
        <v>0.05</v>
      </c>
      <c r="J33" s="7">
        <v>2</v>
      </c>
      <c r="K33" s="84"/>
      <c r="L33" s="84"/>
      <c r="M33" s="9" t="s">
        <v>368</v>
      </c>
    </row>
    <row r="34" spans="1:13" ht="34.5" customHeight="1" x14ac:dyDescent="0.2">
      <c r="A34" s="36" t="s">
        <v>134</v>
      </c>
      <c r="B34" s="2" t="s">
        <v>135</v>
      </c>
      <c r="C34" s="2" t="s">
        <v>151</v>
      </c>
      <c r="D34" s="2" t="s">
        <v>272</v>
      </c>
      <c r="E34" s="86" t="s">
        <v>330</v>
      </c>
      <c r="F34" s="62" t="s">
        <v>331</v>
      </c>
      <c r="G34" s="4">
        <v>189.04999999999998</v>
      </c>
      <c r="H34" s="3">
        <v>199</v>
      </c>
      <c r="I34" s="58">
        <v>0.05</v>
      </c>
      <c r="J34" s="7">
        <v>2</v>
      </c>
      <c r="K34" s="84"/>
      <c r="L34" s="84"/>
      <c r="M34" s="9" t="s">
        <v>369</v>
      </c>
    </row>
    <row r="35" spans="1:13" ht="34.5" customHeight="1" x14ac:dyDescent="0.2">
      <c r="A35" s="36" t="s">
        <v>134</v>
      </c>
      <c r="B35" s="2" t="s">
        <v>135</v>
      </c>
      <c r="C35" s="2" t="s">
        <v>151</v>
      </c>
      <c r="D35" s="2" t="s">
        <v>273</v>
      </c>
      <c r="E35" s="86" t="s">
        <v>332</v>
      </c>
      <c r="F35" s="62" t="s">
        <v>333</v>
      </c>
      <c r="G35" s="4">
        <v>255.55</v>
      </c>
      <c r="H35" s="3">
        <v>269</v>
      </c>
      <c r="I35" s="58">
        <v>0.05</v>
      </c>
      <c r="J35" s="7">
        <v>2</v>
      </c>
      <c r="K35" s="84"/>
      <c r="L35" s="84"/>
      <c r="M35" s="9" t="s">
        <v>370</v>
      </c>
    </row>
    <row r="36" spans="1:13" ht="34.5" customHeight="1" x14ac:dyDescent="0.2">
      <c r="A36" s="36" t="s">
        <v>134</v>
      </c>
      <c r="B36" s="2" t="s">
        <v>135</v>
      </c>
      <c r="C36" s="2" t="s">
        <v>151</v>
      </c>
      <c r="D36" s="2" t="s">
        <v>274</v>
      </c>
      <c r="E36" s="86" t="s">
        <v>334</v>
      </c>
      <c r="F36" s="62" t="s">
        <v>335</v>
      </c>
      <c r="G36" s="4">
        <v>521.54999999999995</v>
      </c>
      <c r="H36" s="3">
        <v>549</v>
      </c>
      <c r="I36" s="58">
        <v>0.05</v>
      </c>
      <c r="J36" s="7">
        <v>2</v>
      </c>
      <c r="K36" s="84"/>
      <c r="L36" s="84"/>
      <c r="M36" s="9" t="s">
        <v>371</v>
      </c>
    </row>
    <row r="37" spans="1:13" ht="34.5" customHeight="1" x14ac:dyDescent="0.2">
      <c r="A37" s="36" t="s">
        <v>134</v>
      </c>
      <c r="B37" s="2" t="s">
        <v>135</v>
      </c>
      <c r="C37" s="2" t="s">
        <v>134</v>
      </c>
      <c r="D37" s="2" t="s">
        <v>275</v>
      </c>
      <c r="E37" s="86" t="s">
        <v>234</v>
      </c>
      <c r="F37" s="62" t="s">
        <v>336</v>
      </c>
      <c r="G37" s="4" t="s">
        <v>234</v>
      </c>
      <c r="H37" s="3" t="s">
        <v>234</v>
      </c>
      <c r="I37" s="58">
        <v>0.05</v>
      </c>
      <c r="J37" s="7">
        <v>2</v>
      </c>
      <c r="K37" s="84"/>
      <c r="L37" s="84"/>
      <c r="M37" s="9" t="s">
        <v>372</v>
      </c>
    </row>
    <row r="38" spans="1:13" ht="34.5" customHeight="1" x14ac:dyDescent="0.2">
      <c r="A38" s="36" t="s">
        <v>134</v>
      </c>
      <c r="B38" s="2" t="s">
        <v>241</v>
      </c>
      <c r="C38" s="2" t="s">
        <v>145</v>
      </c>
      <c r="D38" s="2" t="s">
        <v>276</v>
      </c>
      <c r="E38" s="86" t="s">
        <v>337</v>
      </c>
      <c r="F38" s="62" t="s">
        <v>338</v>
      </c>
      <c r="G38" s="4">
        <v>1262.55</v>
      </c>
      <c r="H38" s="3">
        <v>1329</v>
      </c>
      <c r="I38" s="58">
        <v>0.05</v>
      </c>
      <c r="J38" s="7">
        <v>2</v>
      </c>
      <c r="K38" s="84"/>
      <c r="L38" s="84"/>
      <c r="M38" s="9"/>
    </row>
    <row r="39" spans="1:13" ht="34.5" customHeight="1" x14ac:dyDescent="0.2">
      <c r="A39" s="36" t="s">
        <v>134</v>
      </c>
      <c r="B39" s="2" t="s">
        <v>241</v>
      </c>
      <c r="C39" s="2" t="s">
        <v>148</v>
      </c>
      <c r="D39" s="2" t="s">
        <v>277</v>
      </c>
      <c r="E39" s="86" t="s">
        <v>339</v>
      </c>
      <c r="F39" s="62" t="s">
        <v>340</v>
      </c>
      <c r="G39" s="4">
        <v>3320.25</v>
      </c>
      <c r="H39" s="3">
        <v>3495</v>
      </c>
      <c r="I39" s="58">
        <v>0.05</v>
      </c>
      <c r="J39" s="7">
        <v>2</v>
      </c>
      <c r="K39" s="84"/>
      <c r="L39" s="84"/>
      <c r="M39" s="9"/>
    </row>
    <row r="40" spans="1:13" ht="34.5" customHeight="1" x14ac:dyDescent="0.2">
      <c r="A40" s="36" t="s">
        <v>134</v>
      </c>
      <c r="B40" s="2" t="s">
        <v>242</v>
      </c>
      <c r="C40" s="2" t="s">
        <v>151</v>
      </c>
      <c r="D40" s="2" t="s">
        <v>278</v>
      </c>
      <c r="E40" s="86" t="s">
        <v>341</v>
      </c>
      <c r="F40" s="62" t="s">
        <v>342</v>
      </c>
      <c r="G40" s="4">
        <v>75.05</v>
      </c>
      <c r="H40" s="3">
        <v>79</v>
      </c>
      <c r="I40" s="58">
        <v>0.05</v>
      </c>
      <c r="J40" s="7">
        <v>2</v>
      </c>
      <c r="K40" s="84"/>
      <c r="L40" s="84"/>
      <c r="M40" s="9"/>
    </row>
    <row r="41" spans="1:13" ht="34.5" customHeight="1" x14ac:dyDescent="0.2">
      <c r="A41" s="36" t="s">
        <v>134</v>
      </c>
      <c r="B41" s="2" t="s">
        <v>242</v>
      </c>
      <c r="C41" s="91" t="s">
        <v>461</v>
      </c>
      <c r="D41" s="2"/>
      <c r="E41" s="91" t="s">
        <v>465</v>
      </c>
      <c r="F41" s="62" t="s">
        <v>486</v>
      </c>
      <c r="G41" s="4">
        <f>H41-(H41*5%)</f>
        <v>334.4</v>
      </c>
      <c r="H41" s="92">
        <v>352</v>
      </c>
      <c r="I41" s="93">
        <v>0.05</v>
      </c>
      <c r="J41" s="7">
        <v>2</v>
      </c>
      <c r="K41" s="84"/>
      <c r="L41" s="84"/>
      <c r="M41" s="9"/>
    </row>
    <row r="42" spans="1:13" ht="34.5" customHeight="1" x14ac:dyDescent="0.2">
      <c r="A42" s="36" t="s">
        <v>134</v>
      </c>
      <c r="B42" s="2" t="s">
        <v>242</v>
      </c>
      <c r="C42" s="91" t="s">
        <v>461</v>
      </c>
      <c r="D42" s="2"/>
      <c r="E42" s="91" t="s">
        <v>466</v>
      </c>
      <c r="F42" s="62" t="s">
        <v>487</v>
      </c>
      <c r="G42" s="4">
        <f t="shared" ref="G42:G61" si="0">H42-(H42*5%)</f>
        <v>250.8</v>
      </c>
      <c r="H42" s="92">
        <v>264</v>
      </c>
      <c r="I42" s="93">
        <v>0.05</v>
      </c>
      <c r="J42" s="7">
        <v>2</v>
      </c>
      <c r="K42" s="84"/>
      <c r="L42" s="84"/>
      <c r="M42" s="9"/>
    </row>
    <row r="43" spans="1:13" ht="34.5" customHeight="1" x14ac:dyDescent="0.2">
      <c r="A43" s="36" t="s">
        <v>134</v>
      </c>
      <c r="B43" s="2" t="s">
        <v>242</v>
      </c>
      <c r="C43" s="91" t="s">
        <v>461</v>
      </c>
      <c r="D43" s="2"/>
      <c r="E43" s="91" t="s">
        <v>467</v>
      </c>
      <c r="F43" s="62" t="s">
        <v>488</v>
      </c>
      <c r="G43" s="4">
        <f t="shared" si="0"/>
        <v>104.5</v>
      </c>
      <c r="H43" s="92">
        <v>110</v>
      </c>
      <c r="I43" s="93">
        <v>0.05</v>
      </c>
      <c r="J43" s="7">
        <v>2</v>
      </c>
      <c r="K43" s="84"/>
      <c r="L43" s="84"/>
      <c r="M43" s="9"/>
    </row>
    <row r="44" spans="1:13" ht="34.5" customHeight="1" x14ac:dyDescent="0.2">
      <c r="A44" s="36" t="s">
        <v>134</v>
      </c>
      <c r="B44" s="2" t="s">
        <v>242</v>
      </c>
      <c r="C44" s="91" t="s">
        <v>461</v>
      </c>
      <c r="D44" s="2"/>
      <c r="E44" s="91" t="s">
        <v>468</v>
      </c>
      <c r="F44" s="62" t="s">
        <v>489</v>
      </c>
      <c r="G44" s="4">
        <f t="shared" si="0"/>
        <v>104.5</v>
      </c>
      <c r="H44" s="92">
        <v>110</v>
      </c>
      <c r="I44" s="93">
        <v>0.05</v>
      </c>
      <c r="J44" s="7">
        <v>2</v>
      </c>
      <c r="K44" s="84"/>
      <c r="L44" s="84"/>
      <c r="M44" s="9"/>
    </row>
    <row r="45" spans="1:13" ht="34.5" customHeight="1" x14ac:dyDescent="0.2">
      <c r="A45" s="36" t="s">
        <v>134</v>
      </c>
      <c r="B45" s="2" t="s">
        <v>242</v>
      </c>
      <c r="C45" s="91" t="s">
        <v>461</v>
      </c>
      <c r="D45" s="2"/>
      <c r="E45" s="91" t="s">
        <v>469</v>
      </c>
      <c r="F45" s="62" t="s">
        <v>490</v>
      </c>
      <c r="G45" s="4">
        <f t="shared" si="0"/>
        <v>250.8</v>
      </c>
      <c r="H45" s="92">
        <v>264</v>
      </c>
      <c r="I45" s="93">
        <v>0.05</v>
      </c>
      <c r="J45" s="7">
        <v>2</v>
      </c>
      <c r="K45" s="84"/>
      <c r="L45" s="84"/>
      <c r="M45" s="9"/>
    </row>
    <row r="46" spans="1:13" ht="34.5" customHeight="1" x14ac:dyDescent="0.2">
      <c r="A46" s="36" t="s">
        <v>134</v>
      </c>
      <c r="B46" s="2" t="s">
        <v>242</v>
      </c>
      <c r="C46" s="91" t="s">
        <v>461</v>
      </c>
      <c r="D46" s="2"/>
      <c r="E46" s="86" t="s">
        <v>470</v>
      </c>
      <c r="F46" s="62" t="s">
        <v>491</v>
      </c>
      <c r="G46" s="4">
        <f t="shared" si="0"/>
        <v>219.45</v>
      </c>
      <c r="H46" s="92">
        <v>231</v>
      </c>
      <c r="I46" s="93">
        <v>0.05</v>
      </c>
      <c r="J46" s="7">
        <v>2</v>
      </c>
      <c r="K46" s="84"/>
      <c r="L46" s="84"/>
      <c r="M46" s="9"/>
    </row>
    <row r="47" spans="1:13" ht="34.5" customHeight="1" x14ac:dyDescent="0.2">
      <c r="A47" s="36" t="s">
        <v>134</v>
      </c>
      <c r="B47" s="2" t="s">
        <v>242</v>
      </c>
      <c r="C47" s="91" t="s">
        <v>461</v>
      </c>
      <c r="D47" s="2"/>
      <c r="E47" s="86" t="s">
        <v>471</v>
      </c>
      <c r="F47" s="62" t="s">
        <v>492</v>
      </c>
      <c r="G47" s="4">
        <f t="shared" si="0"/>
        <v>146.30000000000001</v>
      </c>
      <c r="H47" s="92">
        <v>154</v>
      </c>
      <c r="I47" s="93">
        <v>0.05</v>
      </c>
      <c r="J47" s="7">
        <v>2</v>
      </c>
      <c r="K47" s="84"/>
      <c r="L47" s="84"/>
      <c r="M47" s="9"/>
    </row>
    <row r="48" spans="1:13" ht="34.5" customHeight="1" x14ac:dyDescent="0.2">
      <c r="A48" s="36" t="s">
        <v>134</v>
      </c>
      <c r="B48" s="2" t="s">
        <v>242</v>
      </c>
      <c r="C48" s="91" t="s">
        <v>461</v>
      </c>
      <c r="D48" s="2"/>
      <c r="E48" s="86" t="s">
        <v>472</v>
      </c>
      <c r="F48" s="62" t="s">
        <v>493</v>
      </c>
      <c r="G48" s="4">
        <f t="shared" si="0"/>
        <v>125.4</v>
      </c>
      <c r="H48" s="92">
        <v>132</v>
      </c>
      <c r="I48" s="93">
        <v>0.05</v>
      </c>
      <c r="J48" s="7">
        <v>2</v>
      </c>
      <c r="K48" s="84"/>
      <c r="L48" s="84"/>
      <c r="M48" s="9"/>
    </row>
    <row r="49" spans="1:28" ht="34.5" customHeight="1" x14ac:dyDescent="0.2">
      <c r="A49" s="36" t="s">
        <v>134</v>
      </c>
      <c r="B49" s="2" t="s">
        <v>242</v>
      </c>
      <c r="C49" s="91" t="s">
        <v>461</v>
      </c>
      <c r="D49" s="2"/>
      <c r="E49" s="86" t="s">
        <v>473</v>
      </c>
      <c r="F49" s="62" t="s">
        <v>494</v>
      </c>
      <c r="G49" s="4">
        <f t="shared" si="0"/>
        <v>114.95</v>
      </c>
      <c r="H49" s="92">
        <v>121</v>
      </c>
      <c r="I49" s="93">
        <v>0.05</v>
      </c>
      <c r="J49" s="7">
        <v>2</v>
      </c>
      <c r="K49" s="84"/>
      <c r="L49" s="84"/>
      <c r="M49" s="9"/>
    </row>
    <row r="50" spans="1:28" ht="34.5" customHeight="1" x14ac:dyDescent="0.2">
      <c r="A50" s="36" t="s">
        <v>134</v>
      </c>
      <c r="B50" s="2" t="s">
        <v>242</v>
      </c>
      <c r="C50" s="91" t="s">
        <v>461</v>
      </c>
      <c r="D50" s="2"/>
      <c r="E50" s="86" t="s">
        <v>474</v>
      </c>
      <c r="F50" s="62" t="s">
        <v>495</v>
      </c>
      <c r="G50" s="4">
        <f t="shared" si="0"/>
        <v>146.30000000000001</v>
      </c>
      <c r="H50" s="92">
        <v>154</v>
      </c>
      <c r="I50" s="93">
        <v>0.05</v>
      </c>
      <c r="J50" s="7">
        <v>2</v>
      </c>
      <c r="K50" s="84"/>
      <c r="L50" s="84"/>
      <c r="M50" s="9"/>
    </row>
    <row r="51" spans="1:28" ht="34.5" customHeight="1" x14ac:dyDescent="0.2">
      <c r="A51" s="36" t="s">
        <v>134</v>
      </c>
      <c r="B51" s="2" t="s">
        <v>242</v>
      </c>
      <c r="C51" s="91" t="s">
        <v>461</v>
      </c>
      <c r="D51" s="2"/>
      <c r="E51" s="86" t="s">
        <v>475</v>
      </c>
      <c r="F51" s="62" t="s">
        <v>496</v>
      </c>
      <c r="G51" s="4">
        <f t="shared" si="0"/>
        <v>156.75</v>
      </c>
      <c r="H51" s="92">
        <v>165</v>
      </c>
      <c r="I51" s="93">
        <v>0.05</v>
      </c>
      <c r="J51" s="7">
        <v>2</v>
      </c>
      <c r="K51" s="84"/>
      <c r="L51" s="84"/>
      <c r="M51" s="9"/>
    </row>
    <row r="52" spans="1:28" ht="34.5" customHeight="1" x14ac:dyDescent="0.2">
      <c r="A52" s="36" t="s">
        <v>134</v>
      </c>
      <c r="B52" s="2" t="s">
        <v>242</v>
      </c>
      <c r="C52" s="91" t="s">
        <v>461</v>
      </c>
      <c r="D52" s="2"/>
      <c r="E52" s="86" t="s">
        <v>476</v>
      </c>
      <c r="F52" s="62" t="s">
        <v>497</v>
      </c>
      <c r="G52" s="4">
        <f t="shared" si="0"/>
        <v>961.4</v>
      </c>
      <c r="H52" s="92">
        <v>1012</v>
      </c>
      <c r="I52" s="93">
        <v>0.05</v>
      </c>
      <c r="J52" s="7">
        <v>2</v>
      </c>
      <c r="K52" s="84"/>
      <c r="L52" s="84"/>
      <c r="M52" s="9"/>
    </row>
    <row r="53" spans="1:28" ht="34.5" customHeight="1" x14ac:dyDescent="0.2">
      <c r="A53" s="36" t="s">
        <v>134</v>
      </c>
      <c r="B53" s="2" t="s">
        <v>242</v>
      </c>
      <c r="C53" s="91" t="s">
        <v>461</v>
      </c>
      <c r="D53" s="2"/>
      <c r="E53" s="86" t="s">
        <v>477</v>
      </c>
      <c r="F53" s="62" t="s">
        <v>498</v>
      </c>
      <c r="G53" s="4">
        <f t="shared" si="0"/>
        <v>146.30000000000001</v>
      </c>
      <c r="H53" s="92">
        <v>154</v>
      </c>
      <c r="I53" s="93">
        <v>0.05</v>
      </c>
      <c r="J53" s="7">
        <v>2</v>
      </c>
      <c r="K53" s="84"/>
      <c r="L53" s="84"/>
      <c r="M53" s="9"/>
    </row>
    <row r="54" spans="1:28" ht="34.5" customHeight="1" x14ac:dyDescent="0.2">
      <c r="A54" s="36" t="s">
        <v>134</v>
      </c>
      <c r="B54" s="2" t="s">
        <v>242</v>
      </c>
      <c r="C54" s="91" t="s">
        <v>461</v>
      </c>
      <c r="D54" s="2"/>
      <c r="E54" s="86" t="s">
        <v>478</v>
      </c>
      <c r="F54" s="62" t="s">
        <v>499</v>
      </c>
      <c r="G54" s="4">
        <f t="shared" si="0"/>
        <v>125.4</v>
      </c>
      <c r="H54" s="92">
        <v>132</v>
      </c>
      <c r="I54" s="93">
        <v>0.05</v>
      </c>
      <c r="J54" s="7">
        <v>2</v>
      </c>
      <c r="K54" s="84"/>
      <c r="L54" s="84"/>
      <c r="M54" s="9"/>
    </row>
    <row r="55" spans="1:28" ht="34.5" customHeight="1" x14ac:dyDescent="0.2">
      <c r="A55" s="36" t="s">
        <v>134</v>
      </c>
      <c r="B55" s="2" t="s">
        <v>242</v>
      </c>
      <c r="C55" s="91" t="s">
        <v>461</v>
      </c>
      <c r="D55" s="2"/>
      <c r="E55" s="86" t="s">
        <v>479</v>
      </c>
      <c r="F55" s="62" t="s">
        <v>500</v>
      </c>
      <c r="G55" s="4">
        <f t="shared" si="0"/>
        <v>156.75</v>
      </c>
      <c r="H55" s="92">
        <v>165</v>
      </c>
      <c r="I55" s="93">
        <v>0.05</v>
      </c>
      <c r="J55" s="7">
        <v>2</v>
      </c>
      <c r="K55" s="84"/>
      <c r="L55" s="84"/>
      <c r="M55" s="9"/>
    </row>
    <row r="56" spans="1:28" ht="34.5" customHeight="1" x14ac:dyDescent="0.2">
      <c r="A56" s="36" t="s">
        <v>134</v>
      </c>
      <c r="B56" s="2" t="s">
        <v>242</v>
      </c>
      <c r="C56" s="91" t="s">
        <v>461</v>
      </c>
      <c r="D56" s="2"/>
      <c r="E56" s="86" t="s">
        <v>480</v>
      </c>
      <c r="F56" s="62" t="s">
        <v>501</v>
      </c>
      <c r="G56" s="4">
        <f t="shared" si="0"/>
        <v>282.14999999999998</v>
      </c>
      <c r="H56" s="92">
        <v>297</v>
      </c>
      <c r="I56" s="93">
        <v>0.05</v>
      </c>
      <c r="J56" s="7">
        <v>2</v>
      </c>
      <c r="K56" s="84"/>
      <c r="L56" s="84"/>
      <c r="M56" s="9"/>
    </row>
    <row r="57" spans="1:28" ht="34.5" customHeight="1" x14ac:dyDescent="0.2">
      <c r="A57" s="36" t="s">
        <v>134</v>
      </c>
      <c r="B57" s="2" t="s">
        <v>242</v>
      </c>
      <c r="C57" s="91" t="s">
        <v>461</v>
      </c>
      <c r="D57" s="2"/>
      <c r="E57" s="86" t="s">
        <v>481</v>
      </c>
      <c r="F57" s="62" t="s">
        <v>502</v>
      </c>
      <c r="G57" s="4">
        <f t="shared" si="0"/>
        <v>167.2</v>
      </c>
      <c r="H57" s="92">
        <v>176</v>
      </c>
      <c r="I57" s="93">
        <v>0.05</v>
      </c>
      <c r="J57" s="7">
        <v>2</v>
      </c>
      <c r="K57" s="84"/>
      <c r="L57" s="84"/>
      <c r="M57" s="9"/>
    </row>
    <row r="58" spans="1:28" ht="34.5" customHeight="1" x14ac:dyDescent="0.2">
      <c r="A58" s="36" t="s">
        <v>134</v>
      </c>
      <c r="B58" s="2" t="s">
        <v>242</v>
      </c>
      <c r="C58" s="91" t="s">
        <v>461</v>
      </c>
      <c r="D58" s="2"/>
      <c r="E58" s="86" t="s">
        <v>482</v>
      </c>
      <c r="F58" s="62" t="s">
        <v>503</v>
      </c>
      <c r="G58" s="4">
        <f t="shared" si="0"/>
        <v>282.14999999999998</v>
      </c>
      <c r="H58" s="92">
        <v>297</v>
      </c>
      <c r="I58" s="93">
        <v>0.05</v>
      </c>
      <c r="J58" s="7">
        <v>2</v>
      </c>
      <c r="K58" s="84"/>
      <c r="L58" s="84"/>
      <c r="M58" s="9"/>
    </row>
    <row r="59" spans="1:28" ht="34.5" customHeight="1" x14ac:dyDescent="0.2">
      <c r="A59" s="36" t="s">
        <v>134</v>
      </c>
      <c r="B59" s="2" t="s">
        <v>242</v>
      </c>
      <c r="C59" s="91" t="s">
        <v>461</v>
      </c>
      <c r="D59" s="2"/>
      <c r="E59" s="86" t="s">
        <v>483</v>
      </c>
      <c r="F59" s="62" t="s">
        <v>504</v>
      </c>
      <c r="G59" s="4">
        <f t="shared" si="0"/>
        <v>146.30000000000001</v>
      </c>
      <c r="H59" s="92">
        <v>154</v>
      </c>
      <c r="I59" s="93">
        <v>0.05</v>
      </c>
      <c r="J59" s="7">
        <v>2</v>
      </c>
      <c r="K59" s="84"/>
      <c r="L59" s="84"/>
      <c r="M59" s="9"/>
    </row>
    <row r="60" spans="1:28" ht="34.5" customHeight="1" x14ac:dyDescent="0.2">
      <c r="A60" s="36" t="s">
        <v>134</v>
      </c>
      <c r="B60" s="2" t="s">
        <v>242</v>
      </c>
      <c r="C60" s="91" t="s">
        <v>461</v>
      </c>
      <c r="D60" s="2"/>
      <c r="E60" s="86" t="s">
        <v>484</v>
      </c>
      <c r="F60" s="62" t="s">
        <v>505</v>
      </c>
      <c r="G60" s="4">
        <f t="shared" si="0"/>
        <v>229.9</v>
      </c>
      <c r="H60" s="92">
        <v>242</v>
      </c>
      <c r="I60" s="93">
        <v>0.05</v>
      </c>
      <c r="J60" s="7">
        <v>2</v>
      </c>
      <c r="K60" s="84"/>
      <c r="L60" s="84"/>
      <c r="M60" s="9"/>
    </row>
    <row r="61" spans="1:28" ht="34.5" customHeight="1" x14ac:dyDescent="0.2">
      <c r="A61" s="36" t="s">
        <v>134</v>
      </c>
      <c r="B61" s="2" t="s">
        <v>242</v>
      </c>
      <c r="C61" s="91" t="s">
        <v>461</v>
      </c>
      <c r="D61" s="2"/>
      <c r="E61" s="86" t="s">
        <v>485</v>
      </c>
      <c r="F61" s="62" t="s">
        <v>506</v>
      </c>
      <c r="G61" s="4">
        <f t="shared" si="0"/>
        <v>334.4</v>
      </c>
      <c r="H61" s="92">
        <v>352</v>
      </c>
      <c r="I61" s="93">
        <v>0.05</v>
      </c>
      <c r="J61" s="7">
        <v>2</v>
      </c>
      <c r="K61" s="84"/>
      <c r="L61" s="84"/>
      <c r="M61" s="9"/>
    </row>
    <row r="62" spans="1:28" s="174" customFormat="1" ht="34.5" customHeight="1" x14ac:dyDescent="0.2">
      <c r="A62" s="35" t="s">
        <v>133</v>
      </c>
      <c r="B62" s="62" t="s">
        <v>966</v>
      </c>
      <c r="C62" s="62" t="s">
        <v>145</v>
      </c>
      <c r="D62" s="62"/>
      <c r="E62" s="62">
        <v>100155560</v>
      </c>
      <c r="F62" s="62" t="s">
        <v>840</v>
      </c>
      <c r="G62" s="4">
        <v>1857.1</v>
      </c>
      <c r="H62" s="92">
        <v>1895</v>
      </c>
      <c r="I62" s="93">
        <f t="shared" ref="I62:I69" si="1">1-(G62/H62)</f>
        <v>2.0000000000000018E-2</v>
      </c>
      <c r="J62" s="97">
        <v>1</v>
      </c>
      <c r="K62" s="84"/>
      <c r="L62" s="84"/>
      <c r="M62" s="9"/>
      <c r="N62" s="1"/>
      <c r="O62" s="1"/>
      <c r="P62" s="1"/>
      <c r="Q62" s="1"/>
      <c r="R62" s="1"/>
      <c r="S62" s="1"/>
      <c r="T62" s="1"/>
      <c r="U62" s="1"/>
      <c r="V62" s="1"/>
      <c r="W62" s="1"/>
      <c r="X62" s="1"/>
      <c r="Y62" s="1"/>
      <c r="Z62" s="1"/>
      <c r="AA62" s="1"/>
      <c r="AB62" s="1"/>
    </row>
    <row r="63" spans="1:28" s="174" customFormat="1" ht="34.5" customHeight="1" x14ac:dyDescent="0.2">
      <c r="A63" s="35" t="s">
        <v>133</v>
      </c>
      <c r="B63" s="62" t="s">
        <v>966</v>
      </c>
      <c r="C63" s="62" t="s">
        <v>145</v>
      </c>
      <c r="D63" s="62"/>
      <c r="E63" s="62">
        <v>100247680</v>
      </c>
      <c r="F63" s="62" t="s">
        <v>841</v>
      </c>
      <c r="G63" s="4">
        <v>1955.1</v>
      </c>
      <c r="H63" s="92">
        <v>1995</v>
      </c>
      <c r="I63" s="93">
        <f t="shared" si="1"/>
        <v>2.0000000000000018E-2</v>
      </c>
      <c r="J63" s="97">
        <v>1</v>
      </c>
      <c r="K63" s="84"/>
      <c r="L63" s="84"/>
      <c r="M63" s="9"/>
      <c r="N63" s="1"/>
      <c r="O63" s="1"/>
      <c r="P63" s="1"/>
      <c r="Q63" s="1"/>
      <c r="R63" s="1"/>
      <c r="S63" s="1"/>
      <c r="T63" s="1"/>
      <c r="U63" s="1"/>
      <c r="V63" s="1"/>
      <c r="W63" s="1"/>
      <c r="X63" s="1"/>
      <c r="Y63" s="1"/>
      <c r="Z63" s="1"/>
      <c r="AA63" s="1"/>
      <c r="AB63" s="1"/>
    </row>
    <row r="64" spans="1:28" s="174" customFormat="1" ht="34.5" customHeight="1" x14ac:dyDescent="0.2">
      <c r="A64" s="35" t="s">
        <v>133</v>
      </c>
      <c r="B64" s="62" t="s">
        <v>966</v>
      </c>
      <c r="C64" s="62" t="s">
        <v>145</v>
      </c>
      <c r="D64" s="62"/>
      <c r="E64" s="62">
        <v>100155438</v>
      </c>
      <c r="F64" s="62" t="s">
        <v>842</v>
      </c>
      <c r="G64" s="4">
        <v>2641.1</v>
      </c>
      <c r="H64" s="92">
        <v>2695</v>
      </c>
      <c r="I64" s="93">
        <f t="shared" si="1"/>
        <v>2.0000000000000018E-2</v>
      </c>
      <c r="J64" s="97">
        <v>1</v>
      </c>
      <c r="K64" s="84"/>
      <c r="L64" s="84"/>
      <c r="M64" s="9"/>
      <c r="N64" s="1"/>
      <c r="O64" s="1"/>
      <c r="P64" s="1"/>
      <c r="Q64" s="1"/>
      <c r="R64" s="1"/>
      <c r="S64" s="1"/>
      <c r="T64" s="1"/>
      <c r="U64" s="1"/>
      <c r="V64" s="1"/>
      <c r="W64" s="1"/>
      <c r="X64" s="1"/>
      <c r="Y64" s="1"/>
      <c r="Z64" s="1"/>
      <c r="AA64" s="1"/>
      <c r="AB64" s="1"/>
    </row>
    <row r="65" spans="1:28" s="174" customFormat="1" ht="34.5" customHeight="1" x14ac:dyDescent="0.2">
      <c r="A65" s="35" t="s">
        <v>133</v>
      </c>
      <c r="B65" s="62" t="s">
        <v>966</v>
      </c>
      <c r="C65" s="62" t="s">
        <v>145</v>
      </c>
      <c r="D65" s="62"/>
      <c r="E65" s="62">
        <v>100155439</v>
      </c>
      <c r="F65" s="62" t="s">
        <v>843</v>
      </c>
      <c r="G65" s="4">
        <v>4601.1000000000004</v>
      </c>
      <c r="H65" s="92">
        <v>4695</v>
      </c>
      <c r="I65" s="93">
        <f t="shared" si="1"/>
        <v>1.9999999999999907E-2</v>
      </c>
      <c r="J65" s="97">
        <v>1</v>
      </c>
      <c r="K65" s="84"/>
      <c r="L65" s="84"/>
      <c r="M65" s="9"/>
      <c r="N65" s="1"/>
      <c r="O65" s="1"/>
      <c r="P65" s="1"/>
      <c r="Q65" s="1"/>
      <c r="R65" s="1"/>
      <c r="S65" s="1"/>
      <c r="T65" s="1"/>
      <c r="U65" s="1"/>
      <c r="V65" s="1"/>
      <c r="W65" s="1"/>
      <c r="X65" s="1"/>
      <c r="Y65" s="1"/>
      <c r="Z65" s="1"/>
      <c r="AA65" s="1"/>
      <c r="AB65" s="1"/>
    </row>
    <row r="66" spans="1:28" s="174" customFormat="1" ht="34.5" customHeight="1" x14ac:dyDescent="0.2">
      <c r="A66" s="35" t="s">
        <v>133</v>
      </c>
      <c r="B66" s="62" t="s">
        <v>966</v>
      </c>
      <c r="C66" s="62" t="s">
        <v>145</v>
      </c>
      <c r="D66" s="62"/>
      <c r="E66" s="62">
        <v>100115042</v>
      </c>
      <c r="F66" s="62" t="s">
        <v>844</v>
      </c>
      <c r="G66" s="4">
        <v>1563.1</v>
      </c>
      <c r="H66" s="92">
        <v>1595</v>
      </c>
      <c r="I66" s="93">
        <f t="shared" si="1"/>
        <v>2.0000000000000018E-2</v>
      </c>
      <c r="J66" s="97">
        <v>1</v>
      </c>
      <c r="K66" s="84"/>
      <c r="L66" s="84"/>
      <c r="M66" s="9"/>
      <c r="N66" s="1"/>
      <c r="O66" s="1"/>
      <c r="P66" s="1"/>
      <c r="Q66" s="1"/>
      <c r="R66" s="1"/>
      <c r="S66" s="1"/>
      <c r="T66" s="1"/>
      <c r="U66" s="1"/>
      <c r="V66" s="1"/>
      <c r="W66" s="1"/>
      <c r="X66" s="1"/>
      <c r="Y66" s="1"/>
      <c r="Z66" s="1"/>
      <c r="AA66" s="1"/>
      <c r="AB66" s="1"/>
    </row>
    <row r="67" spans="1:28" s="174" customFormat="1" ht="34.5" customHeight="1" x14ac:dyDescent="0.2">
      <c r="A67" s="35" t="s">
        <v>133</v>
      </c>
      <c r="B67" s="62" t="s">
        <v>966</v>
      </c>
      <c r="C67" s="62" t="s">
        <v>145</v>
      </c>
      <c r="D67" s="62"/>
      <c r="E67" s="62">
        <v>100155274</v>
      </c>
      <c r="F67" s="62" t="s">
        <v>967</v>
      </c>
      <c r="G67" s="4">
        <v>1612.1</v>
      </c>
      <c r="H67" s="92">
        <v>1645</v>
      </c>
      <c r="I67" s="93">
        <f t="shared" si="1"/>
        <v>2.0000000000000018E-2</v>
      </c>
      <c r="J67" s="97">
        <v>1</v>
      </c>
      <c r="K67" s="84"/>
      <c r="L67" s="84"/>
      <c r="M67" s="9"/>
      <c r="N67" s="1"/>
      <c r="O67" s="1"/>
      <c r="P67" s="1"/>
      <c r="Q67" s="1"/>
      <c r="R67" s="1"/>
      <c r="S67" s="1"/>
      <c r="T67" s="1"/>
      <c r="U67" s="1"/>
      <c r="V67" s="1"/>
      <c r="W67" s="1"/>
      <c r="X67" s="1"/>
      <c r="Y67" s="1"/>
      <c r="Z67" s="1"/>
      <c r="AA67" s="1"/>
      <c r="AB67" s="1"/>
    </row>
    <row r="68" spans="1:28" s="174" customFormat="1" ht="34.5" customHeight="1" x14ac:dyDescent="0.2">
      <c r="A68" s="35" t="s">
        <v>133</v>
      </c>
      <c r="B68" s="62" t="s">
        <v>966</v>
      </c>
      <c r="C68" s="62" t="s">
        <v>145</v>
      </c>
      <c r="D68" s="62"/>
      <c r="E68" s="62">
        <v>100155417</v>
      </c>
      <c r="F68" s="62" t="s">
        <v>968</v>
      </c>
      <c r="G68" s="4">
        <v>2347.1</v>
      </c>
      <c r="H68" s="92">
        <v>2395</v>
      </c>
      <c r="I68" s="93">
        <f t="shared" si="1"/>
        <v>2.0000000000000018E-2</v>
      </c>
      <c r="J68" s="97">
        <v>1</v>
      </c>
      <c r="K68" s="84"/>
      <c r="L68" s="84"/>
      <c r="M68" s="9"/>
      <c r="N68" s="1"/>
      <c r="O68" s="1"/>
      <c r="P68" s="1"/>
      <c r="Q68" s="1"/>
      <c r="R68" s="1"/>
      <c r="S68" s="1"/>
      <c r="T68" s="1"/>
      <c r="U68" s="1"/>
      <c r="V68" s="1"/>
      <c r="W68" s="1"/>
      <c r="X68" s="1"/>
      <c r="Y68" s="1"/>
      <c r="Z68" s="1"/>
      <c r="AA68" s="1"/>
      <c r="AB68" s="1"/>
    </row>
    <row r="69" spans="1:28" s="174" customFormat="1" ht="34.5" customHeight="1" x14ac:dyDescent="0.2">
      <c r="A69" s="35" t="s">
        <v>133</v>
      </c>
      <c r="B69" s="62" t="s">
        <v>966</v>
      </c>
      <c r="C69" s="62" t="s">
        <v>145</v>
      </c>
      <c r="D69" s="62"/>
      <c r="E69" s="62">
        <v>100157059</v>
      </c>
      <c r="F69" s="62" t="s">
        <v>845</v>
      </c>
      <c r="G69" s="4">
        <v>2249.1</v>
      </c>
      <c r="H69" s="92">
        <v>2295</v>
      </c>
      <c r="I69" s="93">
        <f t="shared" si="1"/>
        <v>2.0000000000000018E-2</v>
      </c>
      <c r="J69" s="97">
        <v>1</v>
      </c>
      <c r="K69" s="84"/>
      <c r="L69" s="84"/>
      <c r="M69" s="9"/>
      <c r="N69" s="1"/>
      <c r="O69" s="1"/>
      <c r="P69" s="1"/>
      <c r="Q69" s="1"/>
      <c r="R69" s="1"/>
      <c r="S69" s="1"/>
      <c r="T69" s="1"/>
      <c r="U69" s="1"/>
      <c r="V69" s="1"/>
      <c r="W69" s="1"/>
      <c r="X69" s="1"/>
      <c r="Y69" s="1"/>
      <c r="Z69" s="1"/>
      <c r="AA69" s="1"/>
      <c r="AB69" s="1"/>
    </row>
  </sheetData>
  <sheetProtection algorithmName="SHA-512" hashValue="/AUkWd6dgsNOyuxUTo513T8pZ3iROkXN7EoDwH9I2Ws0grvUgeLYid2tkqzzOt5b5hxu9SXRUGpeiVDxXrh0aA==" saltValue="nctnbGp5Kizht/nI6WhQhg==" spinCount="100000" sheet="1" objects="1" scenarios="1" formatCells="0" formatColumns="0" formatRows="0" sort="0" autoFilter="0"/>
  <autoFilter ref="A2:M69" xr:uid="{00000000-0001-0000-0300-000000000000}"/>
  <dataConsolidate link="1"/>
  <mergeCells count="1">
    <mergeCell ref="A1:M1"/>
  </mergeCells>
  <dataValidations count="1">
    <dataValidation type="list" allowBlank="1" showInputMessage="1" showErrorMessage="1" sqref="T62:T69" xr:uid="{04DC2B4D-C14B-42CF-8923-0D31DC23CF2F}">
      <formula1>"YES, NO"</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7870B-D5B6-461E-80ED-88D6799FD608}">
  <sheetPr codeName="Sheet6">
    <tabColor rgb="FF959518"/>
    <pageSetUpPr fitToPage="1"/>
  </sheetPr>
  <dimension ref="A1:L26"/>
  <sheetViews>
    <sheetView zoomScale="85" zoomScaleNormal="85" workbookViewId="0">
      <selection activeCell="B2" sqref="B2:C3"/>
    </sheetView>
  </sheetViews>
  <sheetFormatPr defaultColWidth="9.28515625" defaultRowHeight="15" x14ac:dyDescent="0.25"/>
  <cols>
    <col min="1" max="1" width="7.7109375" style="11" customWidth="1"/>
    <col min="2" max="2" width="18" style="11" customWidth="1"/>
    <col min="3" max="3" width="27" style="11" customWidth="1"/>
    <col min="4" max="4" width="36" style="11" customWidth="1"/>
    <col min="5" max="5" width="10.28515625" style="11" customWidth="1"/>
    <col min="6" max="6" width="16.7109375" style="11" customWidth="1"/>
    <col min="7" max="7" width="10.28515625" style="11" customWidth="1"/>
    <col min="8" max="8" width="16.7109375" style="11" customWidth="1"/>
    <col min="9" max="9" width="10.28515625" style="11" customWidth="1"/>
    <col min="10" max="10" width="16.7109375" style="11" customWidth="1"/>
    <col min="11" max="11" width="71.28515625" style="11" customWidth="1"/>
    <col min="12" max="20" width="9.28515625" style="11" customWidth="1"/>
    <col min="21" max="16384" width="9.28515625" style="11"/>
  </cols>
  <sheetData>
    <row r="1" spans="1:11" ht="25.15" customHeight="1" x14ac:dyDescent="0.25">
      <c r="A1" s="218" t="s">
        <v>220</v>
      </c>
      <c r="B1" s="219"/>
      <c r="C1" s="219"/>
      <c r="D1" s="219"/>
      <c r="E1" s="219"/>
      <c r="F1" s="219"/>
      <c r="G1" s="219"/>
      <c r="H1" s="219"/>
      <c r="I1" s="219"/>
      <c r="J1" s="219"/>
      <c r="K1" s="220"/>
    </row>
    <row r="2" spans="1:11" ht="30" customHeight="1" x14ac:dyDescent="0.25">
      <c r="A2" s="221" t="s">
        <v>30</v>
      </c>
      <c r="B2" s="223" t="s">
        <v>31</v>
      </c>
      <c r="C2" s="224"/>
      <c r="D2" s="221" t="s">
        <v>32</v>
      </c>
      <c r="E2" s="228" t="s">
        <v>225</v>
      </c>
      <c r="F2" s="229"/>
      <c r="G2" s="230" t="s">
        <v>228</v>
      </c>
      <c r="H2" s="230"/>
      <c r="I2" s="231" t="s">
        <v>229</v>
      </c>
      <c r="J2" s="231"/>
      <c r="K2" s="63" t="s">
        <v>221</v>
      </c>
    </row>
    <row r="3" spans="1:11" ht="31.5" customHeight="1" x14ac:dyDescent="0.25">
      <c r="A3" s="222"/>
      <c r="B3" s="225"/>
      <c r="C3" s="226"/>
      <c r="D3" s="227"/>
      <c r="E3" s="80" t="s">
        <v>222</v>
      </c>
      <c r="F3" s="81" t="s">
        <v>35</v>
      </c>
      <c r="G3" s="82" t="s">
        <v>222</v>
      </c>
      <c r="H3" s="82" t="s">
        <v>35</v>
      </c>
      <c r="I3" s="83" t="s">
        <v>222</v>
      </c>
      <c r="J3" s="83" t="s">
        <v>35</v>
      </c>
      <c r="K3" s="64"/>
    </row>
    <row r="4" spans="1:11" ht="30" customHeight="1" x14ac:dyDescent="0.25">
      <c r="A4" s="87">
        <v>1.1000000000000001</v>
      </c>
      <c r="B4" s="232" t="s">
        <v>36</v>
      </c>
      <c r="C4" s="233"/>
      <c r="D4" s="88" t="s">
        <v>37</v>
      </c>
      <c r="E4" s="65">
        <v>0</v>
      </c>
      <c r="F4" s="66">
        <v>2</v>
      </c>
      <c r="G4" s="65">
        <v>0</v>
      </c>
      <c r="H4" s="66" t="s">
        <v>230</v>
      </c>
      <c r="I4" s="65">
        <v>0</v>
      </c>
      <c r="J4" s="66">
        <v>2</v>
      </c>
      <c r="K4" s="67"/>
    </row>
    <row r="5" spans="1:11" ht="30" customHeight="1" x14ac:dyDescent="0.25">
      <c r="A5" s="89">
        <v>2.1</v>
      </c>
      <c r="B5" s="232" t="s">
        <v>39</v>
      </c>
      <c r="C5" s="233"/>
      <c r="D5" s="88" t="s">
        <v>40</v>
      </c>
      <c r="E5" s="65">
        <v>0</v>
      </c>
      <c r="F5" s="24">
        <v>4</v>
      </c>
      <c r="G5" s="65">
        <v>0</v>
      </c>
      <c r="H5" s="66" t="s">
        <v>231</v>
      </c>
      <c r="I5" s="65">
        <v>0</v>
      </c>
      <c r="J5" s="66">
        <v>4</v>
      </c>
      <c r="K5" s="67"/>
    </row>
    <row r="6" spans="1:11" ht="30" customHeight="1" x14ac:dyDescent="0.25">
      <c r="A6" s="89">
        <v>2.2000000000000002</v>
      </c>
      <c r="B6" s="232" t="s">
        <v>41</v>
      </c>
      <c r="C6" s="233"/>
      <c r="D6" s="88" t="s">
        <v>42</v>
      </c>
      <c r="E6" s="65">
        <v>0</v>
      </c>
      <c r="F6" s="24">
        <v>5</v>
      </c>
      <c r="G6" s="65">
        <v>0</v>
      </c>
      <c r="H6" s="66" t="s">
        <v>231</v>
      </c>
      <c r="I6" s="65">
        <v>0</v>
      </c>
      <c r="J6" s="66">
        <v>5</v>
      </c>
      <c r="K6" s="67"/>
    </row>
    <row r="7" spans="1:11" ht="30" customHeight="1" x14ac:dyDescent="0.25">
      <c r="A7" s="89">
        <v>3.1</v>
      </c>
      <c r="B7" s="232" t="s">
        <v>43</v>
      </c>
      <c r="C7" s="233"/>
      <c r="D7" s="88" t="s">
        <v>44</v>
      </c>
      <c r="E7" s="65">
        <v>0</v>
      </c>
      <c r="F7" s="24">
        <v>4</v>
      </c>
      <c r="G7" s="65">
        <v>0</v>
      </c>
      <c r="H7" s="66" t="s">
        <v>231</v>
      </c>
      <c r="I7" s="65">
        <v>0</v>
      </c>
      <c r="J7" s="66">
        <v>4</v>
      </c>
      <c r="K7" s="67"/>
    </row>
    <row r="8" spans="1:11" ht="30" customHeight="1" x14ac:dyDescent="0.25">
      <c r="A8" s="89">
        <v>3.2</v>
      </c>
      <c r="B8" s="232" t="s">
        <v>45</v>
      </c>
      <c r="C8" s="233"/>
      <c r="D8" s="88" t="s">
        <v>46</v>
      </c>
      <c r="E8" s="65">
        <v>0</v>
      </c>
      <c r="F8" s="24">
        <v>4</v>
      </c>
      <c r="G8" s="65">
        <v>0</v>
      </c>
      <c r="H8" s="66" t="s">
        <v>231</v>
      </c>
      <c r="I8" s="65">
        <v>0</v>
      </c>
      <c r="J8" s="66">
        <v>4</v>
      </c>
      <c r="K8" s="67"/>
    </row>
    <row r="9" spans="1:11" ht="30" customHeight="1" x14ac:dyDescent="0.25">
      <c r="A9" s="89">
        <v>3.3</v>
      </c>
      <c r="B9" s="232" t="s">
        <v>47</v>
      </c>
      <c r="C9" s="233"/>
      <c r="D9" s="88" t="s">
        <v>223</v>
      </c>
      <c r="E9" s="65">
        <v>0</v>
      </c>
      <c r="F9" s="24">
        <v>5</v>
      </c>
      <c r="G9" s="65">
        <v>0</v>
      </c>
      <c r="H9" s="66" t="s">
        <v>231</v>
      </c>
      <c r="I9" s="65">
        <v>0</v>
      </c>
      <c r="J9" s="66">
        <v>5</v>
      </c>
      <c r="K9" s="67"/>
    </row>
    <row r="10" spans="1:11" ht="30" customHeight="1" x14ac:dyDescent="0.25">
      <c r="A10" s="89">
        <v>4.0999999999999996</v>
      </c>
      <c r="B10" s="232" t="s">
        <v>49</v>
      </c>
      <c r="C10" s="233"/>
      <c r="D10" s="88" t="s">
        <v>50</v>
      </c>
      <c r="E10" s="65">
        <v>0</v>
      </c>
      <c r="F10" s="24">
        <v>4</v>
      </c>
      <c r="G10" s="65">
        <v>0</v>
      </c>
      <c r="H10" s="66" t="s">
        <v>231</v>
      </c>
      <c r="I10" s="65">
        <v>0</v>
      </c>
      <c r="J10" s="66">
        <v>4</v>
      </c>
      <c r="K10" s="67"/>
    </row>
    <row r="11" spans="1:11" ht="30" customHeight="1" x14ac:dyDescent="0.25">
      <c r="A11" s="89">
        <v>4.2</v>
      </c>
      <c r="B11" s="232" t="s">
        <v>51</v>
      </c>
      <c r="C11" s="233"/>
      <c r="D11" s="88" t="s">
        <v>52</v>
      </c>
      <c r="E11" s="65">
        <v>0</v>
      </c>
      <c r="F11" s="24">
        <v>4</v>
      </c>
      <c r="G11" s="65">
        <v>0</v>
      </c>
      <c r="H11" s="66" t="s">
        <v>231</v>
      </c>
      <c r="I11" s="65">
        <v>0</v>
      </c>
      <c r="J11" s="66">
        <v>5</v>
      </c>
      <c r="K11" s="67"/>
    </row>
    <row r="12" spans="1:11" ht="30" customHeight="1" x14ac:dyDescent="0.25">
      <c r="A12" s="89">
        <v>5.0999999999999996</v>
      </c>
      <c r="B12" s="232" t="s">
        <v>53</v>
      </c>
      <c r="C12" s="233"/>
      <c r="D12" s="88" t="s">
        <v>54</v>
      </c>
      <c r="E12" s="65">
        <v>0</v>
      </c>
      <c r="F12" s="24">
        <v>4</v>
      </c>
      <c r="G12" s="65">
        <v>0</v>
      </c>
      <c r="H12" s="66" t="s">
        <v>231</v>
      </c>
      <c r="I12" s="65">
        <v>0</v>
      </c>
      <c r="J12" s="66">
        <v>4</v>
      </c>
      <c r="K12" s="67"/>
    </row>
    <row r="13" spans="1:11" ht="30" customHeight="1" x14ac:dyDescent="0.25">
      <c r="A13" s="89">
        <v>5.2</v>
      </c>
      <c r="B13" s="232" t="s">
        <v>55</v>
      </c>
      <c r="C13" s="233"/>
      <c r="D13" s="88" t="s">
        <v>56</v>
      </c>
      <c r="E13" s="65">
        <v>0</v>
      </c>
      <c r="F13" s="24">
        <v>4</v>
      </c>
      <c r="G13" s="65">
        <v>0</v>
      </c>
      <c r="H13" s="66" t="s">
        <v>231</v>
      </c>
      <c r="I13" s="65">
        <v>0</v>
      </c>
      <c r="J13" s="66">
        <v>4</v>
      </c>
      <c r="K13" s="67"/>
    </row>
    <row r="14" spans="1:11" ht="30" customHeight="1" x14ac:dyDescent="0.25">
      <c r="A14" s="89">
        <v>5.3</v>
      </c>
      <c r="B14" s="232" t="s">
        <v>224</v>
      </c>
      <c r="C14" s="233"/>
      <c r="D14" s="88" t="s">
        <v>58</v>
      </c>
      <c r="E14" s="65">
        <v>0</v>
      </c>
      <c r="F14" s="24">
        <v>5</v>
      </c>
      <c r="G14" s="65">
        <v>0</v>
      </c>
      <c r="H14" s="66" t="s">
        <v>231</v>
      </c>
      <c r="I14" s="65">
        <v>0</v>
      </c>
      <c r="J14" s="66">
        <v>5</v>
      </c>
      <c r="K14" s="67"/>
    </row>
    <row r="15" spans="1:11" ht="30" customHeight="1" x14ac:dyDescent="0.25">
      <c r="A15" s="89">
        <v>6.1</v>
      </c>
      <c r="B15" s="232" t="s">
        <v>59</v>
      </c>
      <c r="C15" s="233"/>
      <c r="D15" s="88" t="s">
        <v>60</v>
      </c>
      <c r="E15" s="65">
        <v>0</v>
      </c>
      <c r="F15" s="24">
        <v>4</v>
      </c>
      <c r="G15" s="65">
        <v>0</v>
      </c>
      <c r="H15" s="66" t="s">
        <v>231</v>
      </c>
      <c r="I15" s="65">
        <v>0</v>
      </c>
      <c r="J15" s="66">
        <v>4</v>
      </c>
      <c r="K15" s="67"/>
    </row>
    <row r="16" spans="1:11" ht="30" customHeight="1" x14ac:dyDescent="0.25">
      <c r="A16" s="89">
        <v>6.2</v>
      </c>
      <c r="B16" s="232" t="s">
        <v>61</v>
      </c>
      <c r="C16" s="233"/>
      <c r="D16" s="88" t="s">
        <v>62</v>
      </c>
      <c r="E16" s="65">
        <v>0</v>
      </c>
      <c r="F16" s="24">
        <v>5</v>
      </c>
      <c r="G16" s="65">
        <v>0</v>
      </c>
      <c r="H16" s="66" t="s">
        <v>231</v>
      </c>
      <c r="I16" s="65">
        <v>0</v>
      </c>
      <c r="J16" s="66">
        <v>5</v>
      </c>
      <c r="K16" s="67"/>
    </row>
    <row r="17" spans="1:12" ht="30" customHeight="1" x14ac:dyDescent="0.25">
      <c r="A17" s="89">
        <v>7.1</v>
      </c>
      <c r="B17" s="232" t="s">
        <v>63</v>
      </c>
      <c r="C17" s="233"/>
      <c r="D17" s="88" t="s">
        <v>64</v>
      </c>
      <c r="E17" s="65">
        <v>0</v>
      </c>
      <c r="F17" s="24">
        <v>4</v>
      </c>
      <c r="G17" s="65">
        <v>0</v>
      </c>
      <c r="H17" s="66" t="s">
        <v>231</v>
      </c>
      <c r="I17" s="65">
        <v>0</v>
      </c>
      <c r="J17" s="66">
        <v>4</v>
      </c>
      <c r="K17" s="67"/>
    </row>
    <row r="18" spans="1:12" ht="30" customHeight="1" x14ac:dyDescent="0.25">
      <c r="A18" s="89">
        <v>8.1</v>
      </c>
      <c r="B18" s="232" t="s">
        <v>65</v>
      </c>
      <c r="C18" s="233"/>
      <c r="D18" s="88" t="s">
        <v>66</v>
      </c>
      <c r="E18" s="65">
        <v>0</v>
      </c>
      <c r="F18" s="24">
        <v>4</v>
      </c>
      <c r="G18" s="65">
        <v>0</v>
      </c>
      <c r="H18" s="66" t="s">
        <v>231</v>
      </c>
      <c r="I18" s="65">
        <v>0</v>
      </c>
      <c r="J18" s="66">
        <v>4</v>
      </c>
      <c r="K18" s="67"/>
    </row>
    <row r="19" spans="1:12" ht="30" customHeight="1" x14ac:dyDescent="0.25">
      <c r="A19" s="89">
        <v>8.1999999999999993</v>
      </c>
      <c r="B19" s="232" t="s">
        <v>67</v>
      </c>
      <c r="C19" s="233"/>
      <c r="D19" s="88" t="s">
        <v>68</v>
      </c>
      <c r="E19" s="65">
        <v>0</v>
      </c>
      <c r="F19" s="24">
        <v>4</v>
      </c>
      <c r="G19" s="65">
        <v>0</v>
      </c>
      <c r="H19" s="66" t="s">
        <v>231</v>
      </c>
      <c r="I19" s="65">
        <v>0</v>
      </c>
      <c r="J19" s="66">
        <v>4</v>
      </c>
      <c r="K19" s="67"/>
    </row>
    <row r="20" spans="1:12" ht="30" customHeight="1" x14ac:dyDescent="0.25">
      <c r="A20" s="89">
        <v>8.3000000000000007</v>
      </c>
      <c r="B20" s="232" t="s">
        <v>69</v>
      </c>
      <c r="C20" s="233"/>
      <c r="D20" s="88" t="s">
        <v>70</v>
      </c>
      <c r="E20" s="65">
        <v>0</v>
      </c>
      <c r="F20" s="24">
        <v>5</v>
      </c>
      <c r="G20" s="65">
        <v>0</v>
      </c>
      <c r="H20" s="66" t="s">
        <v>231</v>
      </c>
      <c r="I20" s="65">
        <v>0</v>
      </c>
      <c r="J20" s="66">
        <v>5</v>
      </c>
      <c r="K20" s="67"/>
    </row>
    <row r="21" spans="1:12" ht="30" customHeight="1" x14ac:dyDescent="0.25">
      <c r="A21" s="89">
        <v>9.1</v>
      </c>
      <c r="B21" s="232" t="s">
        <v>71</v>
      </c>
      <c r="C21" s="233"/>
      <c r="D21" s="88" t="s">
        <v>72</v>
      </c>
      <c r="E21" s="65">
        <v>0</v>
      </c>
      <c r="F21" s="24">
        <v>4</v>
      </c>
      <c r="G21" s="65">
        <v>0</v>
      </c>
      <c r="H21" s="66" t="s">
        <v>231</v>
      </c>
      <c r="I21" s="65">
        <v>0</v>
      </c>
      <c r="J21" s="66">
        <v>4</v>
      </c>
      <c r="K21" s="67"/>
    </row>
    <row r="22" spans="1:12" ht="30" customHeight="1" x14ac:dyDescent="0.25">
      <c r="A22" s="89">
        <v>9.1999999999999993</v>
      </c>
      <c r="B22" s="232" t="s">
        <v>73</v>
      </c>
      <c r="C22" s="233"/>
      <c r="D22" s="88" t="s">
        <v>74</v>
      </c>
      <c r="E22" s="65">
        <v>0</v>
      </c>
      <c r="F22" s="24">
        <v>4</v>
      </c>
      <c r="G22" s="65">
        <v>0</v>
      </c>
      <c r="H22" s="66" t="s">
        <v>231</v>
      </c>
      <c r="I22" s="65">
        <v>0</v>
      </c>
      <c r="J22" s="66">
        <v>4</v>
      </c>
      <c r="K22" s="67"/>
    </row>
    <row r="23" spans="1:12" ht="30" customHeight="1" x14ac:dyDescent="0.25">
      <c r="A23" s="89">
        <v>9.3000000000000007</v>
      </c>
      <c r="B23" s="232" t="s">
        <v>75</v>
      </c>
      <c r="C23" s="233"/>
      <c r="D23" s="88" t="s">
        <v>76</v>
      </c>
      <c r="E23" s="65">
        <v>0</v>
      </c>
      <c r="F23" s="24">
        <v>4</v>
      </c>
      <c r="G23" s="65">
        <v>0</v>
      </c>
      <c r="H23" s="66" t="s">
        <v>231</v>
      </c>
      <c r="I23" s="65">
        <v>0</v>
      </c>
      <c r="J23" s="66">
        <v>5</v>
      </c>
      <c r="K23" s="67"/>
    </row>
    <row r="24" spans="1:12" ht="30" customHeight="1" x14ac:dyDescent="0.25">
      <c r="A24" s="89">
        <v>10.1</v>
      </c>
      <c r="B24" s="232" t="s">
        <v>77</v>
      </c>
      <c r="C24" s="233"/>
      <c r="D24" s="88" t="s">
        <v>78</v>
      </c>
      <c r="E24" s="65">
        <v>0</v>
      </c>
      <c r="F24" s="24">
        <v>4</v>
      </c>
      <c r="G24" s="65">
        <v>0</v>
      </c>
      <c r="H24" s="66" t="s">
        <v>231</v>
      </c>
      <c r="I24" s="65">
        <v>0</v>
      </c>
      <c r="J24" s="66">
        <v>4</v>
      </c>
      <c r="K24" s="67"/>
    </row>
    <row r="25" spans="1:12" ht="30" customHeight="1" x14ac:dyDescent="0.25">
      <c r="A25" s="89">
        <v>10.199999999999999</v>
      </c>
      <c r="B25" s="232" t="s">
        <v>79</v>
      </c>
      <c r="C25" s="233"/>
      <c r="D25" s="88" t="s">
        <v>80</v>
      </c>
      <c r="E25" s="65">
        <v>0</v>
      </c>
      <c r="F25" s="24">
        <v>5</v>
      </c>
      <c r="G25" s="65">
        <v>0</v>
      </c>
      <c r="H25" s="66" t="s">
        <v>231</v>
      </c>
      <c r="I25" s="65">
        <v>0</v>
      </c>
      <c r="J25" s="66">
        <v>5</v>
      </c>
      <c r="K25" s="67"/>
    </row>
    <row r="26" spans="1:12" x14ac:dyDescent="0.25">
      <c r="A26" s="14"/>
      <c r="B26" s="14"/>
      <c r="C26" s="14"/>
      <c r="D26" s="14"/>
      <c r="E26" s="14"/>
      <c r="F26" s="14"/>
      <c r="G26" s="14"/>
      <c r="H26" s="14"/>
      <c r="I26" s="14"/>
      <c r="J26" s="14"/>
      <c r="K26" s="14"/>
      <c r="L26" s="14"/>
    </row>
  </sheetData>
  <sheetProtection algorithmName="SHA-512" hashValue="+sj44lmCBVNkBZakLswghCeFlBbU8XbQwQVTTGhHoGs0xHmGaCWbhh2kX1qTkmOnkRoO/58vuYOVSWhZq4fOsw==" saltValue="IIBFpvx603Q2EORcz8QUAQ==" spinCount="100000" sheet="1" objects="1" scenarios="1" formatCells="0" formatColumns="0" formatRows="0" sort="0" autoFilter="0"/>
  <autoFilter ref="A2:K25" xr:uid="{72594B8A-ADB5-4DB7-9859-F790C450782C}">
    <filterColumn colId="1" showButton="0"/>
    <filterColumn colId="4" showButton="0"/>
  </autoFilter>
  <mergeCells count="29">
    <mergeCell ref="B24:C24"/>
    <mergeCell ref="B25:C25"/>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B4:C4"/>
    <mergeCell ref="B5:C5"/>
    <mergeCell ref="B6:C6"/>
    <mergeCell ref="B7:C7"/>
    <mergeCell ref="B8:C8"/>
    <mergeCell ref="A1:K1"/>
    <mergeCell ref="A2:A3"/>
    <mergeCell ref="B2:C3"/>
    <mergeCell ref="D2:D3"/>
    <mergeCell ref="E2:F2"/>
    <mergeCell ref="G2:H2"/>
    <mergeCell ref="I2:J2"/>
  </mergeCells>
  <conditionalFormatting sqref="E4:E25">
    <cfRule type="expression" dxfId="3" priority="19">
      <formula>#REF!="NO"</formula>
    </cfRule>
  </conditionalFormatting>
  <conditionalFormatting sqref="F5:F25 H5:H25 J5:J25">
    <cfRule type="expression" dxfId="2" priority="3">
      <formula>#REF!="NO"</formula>
    </cfRule>
  </conditionalFormatting>
  <conditionalFormatting sqref="G4:G25">
    <cfRule type="expression" dxfId="1" priority="2">
      <formula>#REF!="NO"</formula>
    </cfRule>
  </conditionalFormatting>
  <conditionalFormatting sqref="I4:I25">
    <cfRule type="expression" dxfId="0" priority="1">
      <formula>#REF!="NO"</formula>
    </cfRule>
  </conditionalFormatting>
  <printOptions horizontalCentered="1"/>
  <pageMargins left="0.70866141732283472" right="0.70866141732283472" top="0.74803149606299213" bottom="0.74803149606299213" header="0.31496062992125984" footer="0.31496062992125984"/>
  <pageSetup paperSize="9" scale="52" fitToHeight="0" orientation="landscape" r:id="rId1"/>
  <headerFooter>
    <oddHeader>&amp;C&amp;"Calibri"&amp;12&amp;KFF0000 OFFICIAL&amp;1#_x000D_</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6681C-67DA-40F5-BB56-F6954ED52581}">
  <sheetPr codeName="Sheet9">
    <tabColor rgb="FF959518"/>
  </sheetPr>
  <dimension ref="A1:P67"/>
  <sheetViews>
    <sheetView zoomScale="85" zoomScaleNormal="85" workbookViewId="0">
      <pane ySplit="1" topLeftCell="A57" activePane="bottomLeft" state="frozen"/>
      <selection pane="bottomLeft" activeCell="O58" sqref="O58"/>
    </sheetView>
  </sheetViews>
  <sheetFormatPr defaultColWidth="9.28515625" defaultRowHeight="15" x14ac:dyDescent="0.25"/>
  <cols>
    <col min="1" max="1" width="15.28515625" style="11" customWidth="1"/>
    <col min="2" max="2" width="14.7109375" style="11" customWidth="1"/>
    <col min="3" max="3" width="7.7109375" style="11" customWidth="1"/>
    <col min="4" max="4" width="44" style="11" customWidth="1"/>
    <col min="5" max="5" width="35.7109375" style="11" customWidth="1"/>
    <col min="6" max="6" width="11.42578125" style="11" customWidth="1"/>
    <col min="7" max="7" width="12.7109375" style="11" customWidth="1"/>
    <col min="8" max="8" width="13" style="11" customWidth="1"/>
    <col min="9" max="9" width="12.7109375" style="11" customWidth="1"/>
    <col min="10" max="10" width="13.28515625" style="11" customWidth="1"/>
    <col min="11" max="11" width="12.7109375" style="11" hidden="1" customWidth="1"/>
    <col min="12" max="14" width="14.7109375" style="11" hidden="1" customWidth="1"/>
    <col min="15" max="15" width="80.7109375" style="11" customWidth="1"/>
    <col min="16" max="20" width="9.28515625" style="11" customWidth="1"/>
    <col min="21" max="16384" width="9.28515625" style="11"/>
  </cols>
  <sheetData>
    <row r="1" spans="1:15" ht="60" x14ac:dyDescent="0.25">
      <c r="A1" s="85" t="s">
        <v>88</v>
      </c>
      <c r="B1" s="85" t="s">
        <v>1</v>
      </c>
      <c r="C1" s="85" t="s">
        <v>30</v>
      </c>
      <c r="D1" s="85" t="s">
        <v>31</v>
      </c>
      <c r="E1" s="85" t="s">
        <v>32</v>
      </c>
      <c r="F1" s="85" t="s">
        <v>33</v>
      </c>
      <c r="G1" s="85" t="s">
        <v>104</v>
      </c>
      <c r="H1" s="85" t="s">
        <v>35</v>
      </c>
      <c r="I1" s="85" t="s">
        <v>105</v>
      </c>
      <c r="J1" s="85" t="s">
        <v>35</v>
      </c>
      <c r="K1" s="85" t="s">
        <v>106</v>
      </c>
      <c r="L1" s="85" t="s">
        <v>35</v>
      </c>
      <c r="M1" s="85" t="s">
        <v>107</v>
      </c>
      <c r="N1" s="85" t="s">
        <v>35</v>
      </c>
      <c r="O1" s="85" t="s">
        <v>34</v>
      </c>
    </row>
    <row r="2" spans="1:15" ht="30" customHeight="1" x14ac:dyDescent="0.25">
      <c r="A2" s="158" t="s">
        <v>118</v>
      </c>
      <c r="B2" s="79" t="s">
        <v>27</v>
      </c>
      <c r="C2" s="68">
        <v>1.1000000000000001</v>
      </c>
      <c r="D2" s="68" t="s">
        <v>36</v>
      </c>
      <c r="E2" s="79" t="s">
        <v>37</v>
      </c>
      <c r="F2" s="69" t="s">
        <v>38</v>
      </c>
      <c r="G2" s="70">
        <v>0</v>
      </c>
      <c r="H2" s="71">
        <v>2</v>
      </c>
      <c r="I2" s="65">
        <v>0</v>
      </c>
      <c r="J2" s="72">
        <v>2</v>
      </c>
      <c r="K2" s="74"/>
      <c r="L2" s="75"/>
      <c r="M2" s="74"/>
      <c r="N2" s="75"/>
      <c r="O2" s="73"/>
    </row>
    <row r="3" spans="1:15" ht="30" customHeight="1" x14ac:dyDescent="0.25">
      <c r="A3" s="158" t="s">
        <v>118</v>
      </c>
      <c r="B3" s="79" t="s">
        <v>27</v>
      </c>
      <c r="C3" s="21">
        <v>2.1</v>
      </c>
      <c r="D3" s="68" t="s">
        <v>39</v>
      </c>
      <c r="E3" s="79" t="s">
        <v>40</v>
      </c>
      <c r="F3" s="6" t="s">
        <v>38</v>
      </c>
      <c r="G3" s="12">
        <v>0</v>
      </c>
      <c r="H3" s="13">
        <v>4</v>
      </c>
      <c r="I3" s="22">
        <v>0</v>
      </c>
      <c r="J3" s="23">
        <v>4</v>
      </c>
      <c r="K3" s="76"/>
      <c r="L3" s="77"/>
      <c r="M3" s="76"/>
      <c r="N3" s="77"/>
      <c r="O3" s="25"/>
    </row>
    <row r="4" spans="1:15" ht="30" customHeight="1" x14ac:dyDescent="0.25">
      <c r="A4" s="158" t="s">
        <v>118</v>
      </c>
      <c r="B4" s="79" t="s">
        <v>27</v>
      </c>
      <c r="C4" s="21">
        <v>2.2000000000000002</v>
      </c>
      <c r="D4" s="68" t="s">
        <v>41</v>
      </c>
      <c r="E4" s="79" t="s">
        <v>42</v>
      </c>
      <c r="F4" s="6" t="s">
        <v>38</v>
      </c>
      <c r="G4" s="12">
        <v>0</v>
      </c>
      <c r="H4" s="13">
        <v>5</v>
      </c>
      <c r="I4" s="22">
        <v>0</v>
      </c>
      <c r="J4" s="23">
        <v>5</v>
      </c>
      <c r="K4" s="76"/>
      <c r="L4" s="77"/>
      <c r="M4" s="76"/>
      <c r="N4" s="77"/>
      <c r="O4" s="25"/>
    </row>
    <row r="5" spans="1:15" ht="30" customHeight="1" x14ac:dyDescent="0.25">
      <c r="A5" s="158" t="s">
        <v>118</v>
      </c>
      <c r="B5" s="79" t="s">
        <v>27</v>
      </c>
      <c r="C5" s="21">
        <v>3.1</v>
      </c>
      <c r="D5" s="68" t="s">
        <v>43</v>
      </c>
      <c r="E5" s="79" t="s">
        <v>44</v>
      </c>
      <c r="F5" s="6" t="s">
        <v>38</v>
      </c>
      <c r="G5" s="12">
        <v>0</v>
      </c>
      <c r="H5" s="13">
        <v>4</v>
      </c>
      <c r="I5" s="22">
        <v>0</v>
      </c>
      <c r="J5" s="23">
        <v>4</v>
      </c>
      <c r="K5" s="76"/>
      <c r="L5" s="77"/>
      <c r="M5" s="76"/>
      <c r="N5" s="77"/>
      <c r="O5" s="25"/>
    </row>
    <row r="6" spans="1:15" ht="30" customHeight="1" x14ac:dyDescent="0.25">
      <c r="A6" s="158" t="s">
        <v>118</v>
      </c>
      <c r="B6" s="79" t="s">
        <v>27</v>
      </c>
      <c r="C6" s="21">
        <v>3.2</v>
      </c>
      <c r="D6" s="68" t="s">
        <v>45</v>
      </c>
      <c r="E6" s="79" t="s">
        <v>46</v>
      </c>
      <c r="F6" s="6" t="s">
        <v>38</v>
      </c>
      <c r="G6" s="12">
        <v>0</v>
      </c>
      <c r="H6" s="13">
        <v>4</v>
      </c>
      <c r="I6" s="22">
        <v>0</v>
      </c>
      <c r="J6" s="23">
        <v>4</v>
      </c>
      <c r="K6" s="76"/>
      <c r="L6" s="77"/>
      <c r="M6" s="76"/>
      <c r="N6" s="77"/>
      <c r="O6" s="25"/>
    </row>
    <row r="7" spans="1:15" ht="30" customHeight="1" x14ac:dyDescent="0.25">
      <c r="A7" s="158" t="s">
        <v>118</v>
      </c>
      <c r="B7" s="79" t="s">
        <v>27</v>
      </c>
      <c r="C7" s="21">
        <v>3.3</v>
      </c>
      <c r="D7" s="68" t="s">
        <v>47</v>
      </c>
      <c r="E7" s="79" t="s">
        <v>48</v>
      </c>
      <c r="F7" s="6" t="s">
        <v>38</v>
      </c>
      <c r="G7" s="12">
        <v>0</v>
      </c>
      <c r="H7" s="13">
        <v>5</v>
      </c>
      <c r="I7" s="22">
        <v>0</v>
      </c>
      <c r="J7" s="23">
        <v>5</v>
      </c>
      <c r="K7" s="76"/>
      <c r="L7" s="77"/>
      <c r="M7" s="76"/>
      <c r="N7" s="77"/>
      <c r="O7" s="25"/>
    </row>
    <row r="8" spans="1:15" ht="30" customHeight="1" x14ac:dyDescent="0.25">
      <c r="A8" s="158" t="s">
        <v>118</v>
      </c>
      <c r="B8" s="79" t="s">
        <v>27</v>
      </c>
      <c r="C8" s="21">
        <v>4.0999999999999996</v>
      </c>
      <c r="D8" s="68" t="s">
        <v>49</v>
      </c>
      <c r="E8" s="79" t="s">
        <v>50</v>
      </c>
      <c r="F8" s="6" t="s">
        <v>38</v>
      </c>
      <c r="G8" s="12">
        <v>0</v>
      </c>
      <c r="H8" s="13">
        <v>4</v>
      </c>
      <c r="I8" s="22">
        <v>0</v>
      </c>
      <c r="J8" s="23">
        <v>4</v>
      </c>
      <c r="K8" s="76"/>
      <c r="L8" s="77"/>
      <c r="M8" s="76"/>
      <c r="N8" s="77"/>
      <c r="O8" s="25"/>
    </row>
    <row r="9" spans="1:15" ht="30" customHeight="1" x14ac:dyDescent="0.25">
      <c r="A9" s="158" t="s">
        <v>118</v>
      </c>
      <c r="B9" s="79" t="s">
        <v>27</v>
      </c>
      <c r="C9" s="21">
        <v>4.2</v>
      </c>
      <c r="D9" s="68" t="s">
        <v>51</v>
      </c>
      <c r="E9" s="79" t="s">
        <v>52</v>
      </c>
      <c r="F9" s="6" t="s">
        <v>38</v>
      </c>
      <c r="G9" s="12">
        <v>0</v>
      </c>
      <c r="H9" s="13">
        <v>5</v>
      </c>
      <c r="I9" s="22">
        <v>0</v>
      </c>
      <c r="J9" s="23">
        <v>5</v>
      </c>
      <c r="K9" s="76"/>
      <c r="L9" s="77"/>
      <c r="M9" s="76"/>
      <c r="N9" s="77"/>
      <c r="O9" s="25"/>
    </row>
    <row r="10" spans="1:15" ht="30" customHeight="1" x14ac:dyDescent="0.25">
      <c r="A10" s="158" t="s">
        <v>118</v>
      </c>
      <c r="B10" s="79" t="s">
        <v>27</v>
      </c>
      <c r="C10" s="21">
        <v>5.0999999999999996</v>
      </c>
      <c r="D10" s="68" t="s">
        <v>53</v>
      </c>
      <c r="E10" s="79" t="s">
        <v>54</v>
      </c>
      <c r="F10" s="6" t="s">
        <v>38</v>
      </c>
      <c r="G10" s="12">
        <v>0</v>
      </c>
      <c r="H10" s="13">
        <v>4</v>
      </c>
      <c r="I10" s="22">
        <v>0</v>
      </c>
      <c r="J10" s="23">
        <v>4</v>
      </c>
      <c r="K10" s="76"/>
      <c r="L10" s="77"/>
      <c r="M10" s="76"/>
      <c r="N10" s="77"/>
      <c r="O10" s="25"/>
    </row>
    <row r="11" spans="1:15" ht="30" customHeight="1" x14ac:dyDescent="0.25">
      <c r="A11" s="158" t="s">
        <v>118</v>
      </c>
      <c r="B11" s="79" t="s">
        <v>27</v>
      </c>
      <c r="C11" s="21">
        <v>5.2</v>
      </c>
      <c r="D11" s="68" t="s">
        <v>55</v>
      </c>
      <c r="E11" s="79" t="s">
        <v>56</v>
      </c>
      <c r="F11" s="6" t="s">
        <v>38</v>
      </c>
      <c r="G11" s="12">
        <v>0</v>
      </c>
      <c r="H11" s="13">
        <v>4</v>
      </c>
      <c r="I11" s="22">
        <v>0</v>
      </c>
      <c r="J11" s="23">
        <v>4</v>
      </c>
      <c r="K11" s="76"/>
      <c r="L11" s="77"/>
      <c r="M11" s="76"/>
      <c r="N11" s="77"/>
      <c r="O11" s="25"/>
    </row>
    <row r="12" spans="1:15" ht="30" customHeight="1" x14ac:dyDescent="0.25">
      <c r="A12" s="158" t="s">
        <v>118</v>
      </c>
      <c r="B12" s="79" t="s">
        <v>27</v>
      </c>
      <c r="C12" s="21">
        <v>5.3</v>
      </c>
      <c r="D12" s="68" t="s">
        <v>57</v>
      </c>
      <c r="E12" s="79" t="s">
        <v>58</v>
      </c>
      <c r="F12" s="6" t="s">
        <v>38</v>
      </c>
      <c r="G12" s="12">
        <v>0</v>
      </c>
      <c r="H12" s="13">
        <v>5</v>
      </c>
      <c r="I12" s="22">
        <v>0</v>
      </c>
      <c r="J12" s="23">
        <v>5</v>
      </c>
      <c r="K12" s="76"/>
      <c r="L12" s="77"/>
      <c r="M12" s="76"/>
      <c r="N12" s="77"/>
      <c r="O12" s="25"/>
    </row>
    <row r="13" spans="1:15" ht="30" customHeight="1" x14ac:dyDescent="0.25">
      <c r="A13" s="158" t="s">
        <v>118</v>
      </c>
      <c r="B13" s="79" t="s">
        <v>27</v>
      </c>
      <c r="C13" s="21">
        <v>6.1</v>
      </c>
      <c r="D13" s="68" t="s">
        <v>59</v>
      </c>
      <c r="E13" s="79" t="s">
        <v>60</v>
      </c>
      <c r="F13" s="6" t="s">
        <v>38</v>
      </c>
      <c r="G13" s="12">
        <v>0</v>
      </c>
      <c r="H13" s="13">
        <v>4</v>
      </c>
      <c r="I13" s="22">
        <v>0</v>
      </c>
      <c r="J13" s="23">
        <v>4</v>
      </c>
      <c r="K13" s="76"/>
      <c r="L13" s="77"/>
      <c r="M13" s="76"/>
      <c r="N13" s="77"/>
      <c r="O13" s="25"/>
    </row>
    <row r="14" spans="1:15" ht="30" customHeight="1" x14ac:dyDescent="0.25">
      <c r="A14" s="158" t="s">
        <v>118</v>
      </c>
      <c r="B14" s="79" t="s">
        <v>27</v>
      </c>
      <c r="C14" s="21">
        <v>6.2</v>
      </c>
      <c r="D14" s="68" t="s">
        <v>61</v>
      </c>
      <c r="E14" s="79" t="s">
        <v>62</v>
      </c>
      <c r="F14" s="6" t="s">
        <v>38</v>
      </c>
      <c r="G14" s="12">
        <v>0</v>
      </c>
      <c r="H14" s="13">
        <v>5</v>
      </c>
      <c r="I14" s="22">
        <v>0</v>
      </c>
      <c r="J14" s="23">
        <v>5</v>
      </c>
      <c r="K14" s="76"/>
      <c r="L14" s="77"/>
      <c r="M14" s="76"/>
      <c r="N14" s="77"/>
      <c r="O14" s="25"/>
    </row>
    <row r="15" spans="1:15" ht="30" customHeight="1" x14ac:dyDescent="0.25">
      <c r="A15" s="158" t="s">
        <v>118</v>
      </c>
      <c r="B15" s="79" t="s">
        <v>27</v>
      </c>
      <c r="C15" s="21">
        <v>7.1</v>
      </c>
      <c r="D15" s="68" t="s">
        <v>63</v>
      </c>
      <c r="E15" s="79" t="s">
        <v>64</v>
      </c>
      <c r="F15" s="6" t="s">
        <v>38</v>
      </c>
      <c r="G15" s="12">
        <v>0</v>
      </c>
      <c r="H15" s="13">
        <v>4</v>
      </c>
      <c r="I15" s="22">
        <v>0</v>
      </c>
      <c r="J15" s="23">
        <v>4</v>
      </c>
      <c r="K15" s="76"/>
      <c r="L15" s="77"/>
      <c r="M15" s="76"/>
      <c r="N15" s="77"/>
      <c r="O15" s="25"/>
    </row>
    <row r="16" spans="1:15" ht="30" customHeight="1" x14ac:dyDescent="0.25">
      <c r="A16" s="158" t="s">
        <v>118</v>
      </c>
      <c r="B16" s="79" t="s">
        <v>27</v>
      </c>
      <c r="C16" s="21">
        <v>8.1</v>
      </c>
      <c r="D16" s="68" t="s">
        <v>65</v>
      </c>
      <c r="E16" s="79" t="s">
        <v>66</v>
      </c>
      <c r="F16" s="6" t="s">
        <v>38</v>
      </c>
      <c r="G16" s="12">
        <v>0</v>
      </c>
      <c r="H16" s="13">
        <v>4</v>
      </c>
      <c r="I16" s="22">
        <v>0</v>
      </c>
      <c r="J16" s="23">
        <v>4</v>
      </c>
      <c r="K16" s="76"/>
      <c r="L16" s="77"/>
      <c r="M16" s="76"/>
      <c r="N16" s="77"/>
      <c r="O16" s="25"/>
    </row>
    <row r="17" spans="1:16" ht="30" customHeight="1" x14ac:dyDescent="0.25">
      <c r="A17" s="158" t="s">
        <v>118</v>
      </c>
      <c r="B17" s="79" t="s">
        <v>27</v>
      </c>
      <c r="C17" s="21">
        <v>8.1999999999999993</v>
      </c>
      <c r="D17" s="68" t="s">
        <v>67</v>
      </c>
      <c r="E17" s="79" t="s">
        <v>68</v>
      </c>
      <c r="F17" s="6" t="s">
        <v>38</v>
      </c>
      <c r="G17" s="12">
        <v>0</v>
      </c>
      <c r="H17" s="13">
        <v>4</v>
      </c>
      <c r="I17" s="22">
        <v>0</v>
      </c>
      <c r="J17" s="23">
        <v>4</v>
      </c>
      <c r="K17" s="76"/>
      <c r="L17" s="77"/>
      <c r="M17" s="76"/>
      <c r="N17" s="77"/>
      <c r="O17" s="25"/>
    </row>
    <row r="18" spans="1:16" ht="30" customHeight="1" x14ac:dyDescent="0.25">
      <c r="A18" s="158" t="s">
        <v>118</v>
      </c>
      <c r="B18" s="79" t="s">
        <v>27</v>
      </c>
      <c r="C18" s="21">
        <v>8.3000000000000007</v>
      </c>
      <c r="D18" s="68" t="s">
        <v>69</v>
      </c>
      <c r="E18" s="79" t="s">
        <v>70</v>
      </c>
      <c r="F18" s="6" t="s">
        <v>38</v>
      </c>
      <c r="G18" s="12">
        <v>0</v>
      </c>
      <c r="H18" s="13">
        <v>5</v>
      </c>
      <c r="I18" s="22">
        <v>0</v>
      </c>
      <c r="J18" s="23">
        <v>5</v>
      </c>
      <c r="K18" s="76"/>
      <c r="L18" s="77"/>
      <c r="M18" s="76"/>
      <c r="N18" s="77"/>
      <c r="O18" s="25"/>
    </row>
    <row r="19" spans="1:16" ht="30" customHeight="1" x14ac:dyDescent="0.25">
      <c r="A19" s="158" t="s">
        <v>118</v>
      </c>
      <c r="B19" s="79" t="s">
        <v>27</v>
      </c>
      <c r="C19" s="21">
        <v>9.1</v>
      </c>
      <c r="D19" s="68" t="s">
        <v>71</v>
      </c>
      <c r="E19" s="79" t="s">
        <v>72</v>
      </c>
      <c r="F19" s="6" t="s">
        <v>38</v>
      </c>
      <c r="G19" s="12">
        <v>0</v>
      </c>
      <c r="H19" s="13">
        <v>4</v>
      </c>
      <c r="I19" s="22">
        <v>0</v>
      </c>
      <c r="J19" s="23">
        <v>4</v>
      </c>
      <c r="K19" s="76"/>
      <c r="L19" s="77"/>
      <c r="M19" s="76"/>
      <c r="N19" s="77"/>
      <c r="O19" s="25"/>
    </row>
    <row r="20" spans="1:16" ht="30" customHeight="1" x14ac:dyDescent="0.25">
      <c r="A20" s="158" t="s">
        <v>118</v>
      </c>
      <c r="B20" s="79" t="s">
        <v>27</v>
      </c>
      <c r="C20" s="21">
        <v>9.1999999999999993</v>
      </c>
      <c r="D20" s="68" t="s">
        <v>73</v>
      </c>
      <c r="E20" s="79" t="s">
        <v>74</v>
      </c>
      <c r="F20" s="6" t="s">
        <v>38</v>
      </c>
      <c r="G20" s="12">
        <v>0</v>
      </c>
      <c r="H20" s="13">
        <v>4</v>
      </c>
      <c r="I20" s="22">
        <v>0</v>
      </c>
      <c r="J20" s="23">
        <v>4</v>
      </c>
      <c r="K20" s="76"/>
      <c r="L20" s="77"/>
      <c r="M20" s="76"/>
      <c r="N20" s="77"/>
      <c r="O20" s="25"/>
    </row>
    <row r="21" spans="1:16" ht="30" customHeight="1" x14ac:dyDescent="0.25">
      <c r="A21" s="158" t="s">
        <v>118</v>
      </c>
      <c r="B21" s="79" t="s">
        <v>27</v>
      </c>
      <c r="C21" s="21">
        <v>9.3000000000000007</v>
      </c>
      <c r="D21" s="68" t="s">
        <v>75</v>
      </c>
      <c r="E21" s="79" t="s">
        <v>76</v>
      </c>
      <c r="F21" s="6" t="s">
        <v>38</v>
      </c>
      <c r="G21" s="12">
        <v>0</v>
      </c>
      <c r="H21" s="13">
        <v>4</v>
      </c>
      <c r="I21" s="22">
        <v>0</v>
      </c>
      <c r="J21" s="23">
        <v>4</v>
      </c>
      <c r="K21" s="76"/>
      <c r="L21" s="77"/>
      <c r="M21" s="76"/>
      <c r="N21" s="77"/>
      <c r="O21" s="25"/>
    </row>
    <row r="22" spans="1:16" ht="30" customHeight="1" x14ac:dyDescent="0.25">
      <c r="A22" s="158" t="s">
        <v>118</v>
      </c>
      <c r="B22" s="79" t="s">
        <v>27</v>
      </c>
      <c r="C22" s="21">
        <v>10.1</v>
      </c>
      <c r="D22" s="68" t="s">
        <v>77</v>
      </c>
      <c r="E22" s="79" t="s">
        <v>78</v>
      </c>
      <c r="F22" s="6" t="s">
        <v>38</v>
      </c>
      <c r="G22" s="12">
        <v>0</v>
      </c>
      <c r="H22" s="13">
        <v>4</v>
      </c>
      <c r="I22" s="22">
        <v>0</v>
      </c>
      <c r="J22" s="23">
        <v>4</v>
      </c>
      <c r="K22" s="76"/>
      <c r="L22" s="77"/>
      <c r="M22" s="76"/>
      <c r="N22" s="77"/>
      <c r="O22" s="25"/>
    </row>
    <row r="23" spans="1:16" ht="30" customHeight="1" x14ac:dyDescent="0.25">
      <c r="A23" s="158" t="s">
        <v>118</v>
      </c>
      <c r="B23" s="79" t="s">
        <v>27</v>
      </c>
      <c r="C23" s="21">
        <v>10.199999999999999</v>
      </c>
      <c r="D23" s="68" t="s">
        <v>79</v>
      </c>
      <c r="E23" s="79" t="s">
        <v>80</v>
      </c>
      <c r="F23" s="6" t="s">
        <v>38</v>
      </c>
      <c r="G23" s="12">
        <v>0</v>
      </c>
      <c r="H23" s="13">
        <v>5</v>
      </c>
      <c r="I23" s="22">
        <v>0</v>
      </c>
      <c r="J23" s="23">
        <v>5</v>
      </c>
      <c r="K23" s="76"/>
      <c r="L23" s="77"/>
      <c r="M23" s="76"/>
      <c r="N23" s="77"/>
      <c r="O23" s="25"/>
    </row>
    <row r="24" spans="1:16" ht="30" customHeight="1" x14ac:dyDescent="0.25">
      <c r="A24" s="159" t="s">
        <v>134</v>
      </c>
      <c r="B24" s="79" t="s">
        <v>27</v>
      </c>
      <c r="C24" s="68">
        <v>1.1000000000000001</v>
      </c>
      <c r="D24" s="68" t="s">
        <v>36</v>
      </c>
      <c r="E24" s="79" t="s">
        <v>37</v>
      </c>
      <c r="F24" s="69" t="s">
        <v>38</v>
      </c>
      <c r="G24" s="70">
        <v>0</v>
      </c>
      <c r="H24" s="71" t="s">
        <v>230</v>
      </c>
      <c r="I24" s="74"/>
      <c r="J24" s="75"/>
      <c r="K24" s="74"/>
      <c r="L24" s="75"/>
      <c r="M24" s="74"/>
      <c r="N24" s="75"/>
      <c r="O24" s="73"/>
      <c r="P24" s="14"/>
    </row>
    <row r="25" spans="1:16" ht="30" customHeight="1" x14ac:dyDescent="0.25">
      <c r="A25" s="159" t="s">
        <v>134</v>
      </c>
      <c r="B25" s="79" t="s">
        <v>27</v>
      </c>
      <c r="C25" s="21">
        <v>2.1</v>
      </c>
      <c r="D25" s="68" t="s">
        <v>39</v>
      </c>
      <c r="E25" s="79" t="s">
        <v>40</v>
      </c>
      <c r="F25" s="6" t="s">
        <v>38</v>
      </c>
      <c r="G25" s="12">
        <v>0</v>
      </c>
      <c r="H25" s="13" t="s">
        <v>237</v>
      </c>
      <c r="I25" s="74"/>
      <c r="J25" s="75"/>
      <c r="K25" s="76"/>
      <c r="L25" s="77"/>
      <c r="M25" s="76"/>
      <c r="N25" s="77"/>
      <c r="O25" s="25"/>
    </row>
    <row r="26" spans="1:16" ht="30" customHeight="1" x14ac:dyDescent="0.25">
      <c r="A26" s="159" t="s">
        <v>134</v>
      </c>
      <c r="B26" s="79" t="s">
        <v>27</v>
      </c>
      <c r="C26" s="21">
        <v>2.2000000000000002</v>
      </c>
      <c r="D26" s="68" t="s">
        <v>41</v>
      </c>
      <c r="E26" s="79" t="s">
        <v>42</v>
      </c>
      <c r="F26" s="6" t="s">
        <v>38</v>
      </c>
      <c r="G26" s="12">
        <v>0</v>
      </c>
      <c r="H26" s="13" t="s">
        <v>237</v>
      </c>
      <c r="I26" s="74"/>
      <c r="J26" s="75"/>
      <c r="K26" s="76"/>
      <c r="L26" s="77"/>
      <c r="M26" s="76"/>
      <c r="N26" s="77"/>
      <c r="O26" s="25"/>
    </row>
    <row r="27" spans="1:16" ht="30" customHeight="1" x14ac:dyDescent="0.25">
      <c r="A27" s="159" t="s">
        <v>134</v>
      </c>
      <c r="B27" s="79" t="s">
        <v>27</v>
      </c>
      <c r="C27" s="21">
        <v>3.1</v>
      </c>
      <c r="D27" s="68" t="s">
        <v>43</v>
      </c>
      <c r="E27" s="79" t="s">
        <v>44</v>
      </c>
      <c r="F27" s="6" t="s">
        <v>38</v>
      </c>
      <c r="G27" s="12">
        <v>0</v>
      </c>
      <c r="H27" s="13" t="s">
        <v>230</v>
      </c>
      <c r="I27" s="74"/>
      <c r="J27" s="75"/>
      <c r="K27" s="76"/>
      <c r="L27" s="77"/>
      <c r="M27" s="76"/>
      <c r="N27" s="77"/>
      <c r="O27" s="25"/>
    </row>
    <row r="28" spans="1:16" ht="30" customHeight="1" x14ac:dyDescent="0.25">
      <c r="A28" s="159" t="s">
        <v>134</v>
      </c>
      <c r="B28" s="79" t="s">
        <v>27</v>
      </c>
      <c r="C28" s="21">
        <v>3.2</v>
      </c>
      <c r="D28" s="68" t="s">
        <v>45</v>
      </c>
      <c r="E28" s="79" t="s">
        <v>46</v>
      </c>
      <c r="F28" s="6" t="s">
        <v>38</v>
      </c>
      <c r="G28" s="12">
        <v>0</v>
      </c>
      <c r="H28" s="13" t="s">
        <v>238</v>
      </c>
      <c r="I28" s="74"/>
      <c r="J28" s="75"/>
      <c r="K28" s="76"/>
      <c r="L28" s="77"/>
      <c r="M28" s="76"/>
      <c r="N28" s="77"/>
      <c r="O28" s="25"/>
    </row>
    <row r="29" spans="1:16" ht="30" customHeight="1" x14ac:dyDescent="0.25">
      <c r="A29" s="159" t="s">
        <v>134</v>
      </c>
      <c r="B29" s="79" t="s">
        <v>27</v>
      </c>
      <c r="C29" s="21">
        <v>3.3</v>
      </c>
      <c r="D29" s="68" t="s">
        <v>47</v>
      </c>
      <c r="E29" s="79" t="s">
        <v>48</v>
      </c>
      <c r="F29" s="6" t="s">
        <v>38</v>
      </c>
      <c r="G29" s="12">
        <v>0</v>
      </c>
      <c r="H29" s="13" t="s">
        <v>237</v>
      </c>
      <c r="I29" s="74"/>
      <c r="J29" s="75"/>
      <c r="K29" s="76"/>
      <c r="L29" s="77"/>
      <c r="M29" s="76"/>
      <c r="N29" s="77"/>
      <c r="O29" s="25"/>
    </row>
    <row r="30" spans="1:16" ht="30" customHeight="1" x14ac:dyDescent="0.25">
      <c r="A30" s="159" t="s">
        <v>134</v>
      </c>
      <c r="B30" s="79" t="s">
        <v>27</v>
      </c>
      <c r="C30" s="21">
        <v>4.0999999999999996</v>
      </c>
      <c r="D30" s="68" t="s">
        <v>49</v>
      </c>
      <c r="E30" s="79" t="s">
        <v>50</v>
      </c>
      <c r="F30" s="6" t="s">
        <v>38</v>
      </c>
      <c r="G30" s="12">
        <v>0</v>
      </c>
      <c r="H30" s="13" t="s">
        <v>238</v>
      </c>
      <c r="I30" s="74"/>
      <c r="J30" s="75"/>
      <c r="K30" s="76"/>
      <c r="L30" s="77"/>
      <c r="M30" s="76"/>
      <c r="N30" s="77"/>
      <c r="O30" s="25"/>
    </row>
    <row r="31" spans="1:16" ht="30" customHeight="1" x14ac:dyDescent="0.25">
      <c r="A31" s="159" t="s">
        <v>134</v>
      </c>
      <c r="B31" s="79" t="s">
        <v>27</v>
      </c>
      <c r="C31" s="21">
        <v>4.2</v>
      </c>
      <c r="D31" s="68" t="s">
        <v>51</v>
      </c>
      <c r="E31" s="79" t="s">
        <v>52</v>
      </c>
      <c r="F31" s="6" t="s">
        <v>38</v>
      </c>
      <c r="G31" s="12">
        <v>0</v>
      </c>
      <c r="H31" s="13" t="s">
        <v>238</v>
      </c>
      <c r="I31" s="74"/>
      <c r="J31" s="75"/>
      <c r="K31" s="76"/>
      <c r="L31" s="77"/>
      <c r="M31" s="76"/>
      <c r="N31" s="77"/>
      <c r="O31" s="25"/>
    </row>
    <row r="32" spans="1:16" ht="30" customHeight="1" x14ac:dyDescent="0.25">
      <c r="A32" s="159" t="s">
        <v>134</v>
      </c>
      <c r="B32" s="79" t="s">
        <v>27</v>
      </c>
      <c r="C32" s="21">
        <v>5.0999999999999996</v>
      </c>
      <c r="D32" s="68" t="s">
        <v>53</v>
      </c>
      <c r="E32" s="79" t="s">
        <v>54</v>
      </c>
      <c r="F32" s="6" t="s">
        <v>38</v>
      </c>
      <c r="G32" s="12">
        <v>0</v>
      </c>
      <c r="H32" s="13" t="s">
        <v>237</v>
      </c>
      <c r="I32" s="74"/>
      <c r="J32" s="75"/>
      <c r="K32" s="76"/>
      <c r="L32" s="77"/>
      <c r="M32" s="76"/>
      <c r="N32" s="77"/>
      <c r="O32" s="25"/>
    </row>
    <row r="33" spans="1:15" ht="30" customHeight="1" x14ac:dyDescent="0.25">
      <c r="A33" s="159" t="s">
        <v>134</v>
      </c>
      <c r="B33" s="79" t="s">
        <v>27</v>
      </c>
      <c r="C33" s="21">
        <v>5.2</v>
      </c>
      <c r="D33" s="68" t="s">
        <v>55</v>
      </c>
      <c r="E33" s="79" t="s">
        <v>56</v>
      </c>
      <c r="F33" s="6" t="s">
        <v>38</v>
      </c>
      <c r="G33" s="12">
        <v>0</v>
      </c>
      <c r="H33" s="13" t="s">
        <v>237</v>
      </c>
      <c r="I33" s="74"/>
      <c r="J33" s="75"/>
      <c r="K33" s="76"/>
      <c r="L33" s="77"/>
      <c r="M33" s="76"/>
      <c r="N33" s="77"/>
      <c r="O33" s="25"/>
    </row>
    <row r="34" spans="1:15" ht="30" customHeight="1" x14ac:dyDescent="0.25">
      <c r="A34" s="159" t="s">
        <v>134</v>
      </c>
      <c r="B34" s="79" t="s">
        <v>27</v>
      </c>
      <c r="C34" s="21">
        <v>5.3</v>
      </c>
      <c r="D34" s="68" t="s">
        <v>57</v>
      </c>
      <c r="E34" s="79" t="s">
        <v>58</v>
      </c>
      <c r="F34" s="6" t="s">
        <v>38</v>
      </c>
      <c r="G34" s="12">
        <v>0</v>
      </c>
      <c r="H34" s="13" t="s">
        <v>237</v>
      </c>
      <c r="I34" s="74"/>
      <c r="J34" s="75"/>
      <c r="K34" s="76"/>
      <c r="L34" s="77"/>
      <c r="M34" s="76"/>
      <c r="N34" s="77"/>
      <c r="O34" s="25"/>
    </row>
    <row r="35" spans="1:15" ht="30" customHeight="1" x14ac:dyDescent="0.25">
      <c r="A35" s="159" t="s">
        <v>134</v>
      </c>
      <c r="B35" s="79" t="s">
        <v>27</v>
      </c>
      <c r="C35" s="21">
        <v>6.1</v>
      </c>
      <c r="D35" s="68" t="s">
        <v>59</v>
      </c>
      <c r="E35" s="79" t="s">
        <v>60</v>
      </c>
      <c r="F35" s="6" t="s">
        <v>38</v>
      </c>
      <c r="G35" s="12">
        <v>0</v>
      </c>
      <c r="H35" s="13" t="s">
        <v>230</v>
      </c>
      <c r="I35" s="74"/>
      <c r="J35" s="75"/>
      <c r="K35" s="76"/>
      <c r="L35" s="77"/>
      <c r="M35" s="76"/>
      <c r="N35" s="77"/>
      <c r="O35" s="25"/>
    </row>
    <row r="36" spans="1:15" ht="30" customHeight="1" x14ac:dyDescent="0.25">
      <c r="A36" s="159" t="s">
        <v>134</v>
      </c>
      <c r="B36" s="79" t="s">
        <v>27</v>
      </c>
      <c r="C36" s="21">
        <v>6.2</v>
      </c>
      <c r="D36" s="68" t="s">
        <v>61</v>
      </c>
      <c r="E36" s="79" t="s">
        <v>62</v>
      </c>
      <c r="F36" s="6" t="s">
        <v>38</v>
      </c>
      <c r="G36" s="12">
        <v>0</v>
      </c>
      <c r="H36" s="13" t="s">
        <v>238</v>
      </c>
      <c r="I36" s="74"/>
      <c r="J36" s="75"/>
      <c r="K36" s="76"/>
      <c r="L36" s="77"/>
      <c r="M36" s="76"/>
      <c r="N36" s="77"/>
      <c r="O36" s="25"/>
    </row>
    <row r="37" spans="1:15" ht="30" customHeight="1" x14ac:dyDescent="0.25">
      <c r="A37" s="159" t="s">
        <v>134</v>
      </c>
      <c r="B37" s="79" t="s">
        <v>27</v>
      </c>
      <c r="C37" s="21">
        <v>7.1</v>
      </c>
      <c r="D37" s="68" t="s">
        <v>63</v>
      </c>
      <c r="E37" s="79" t="s">
        <v>64</v>
      </c>
      <c r="F37" s="6" t="s">
        <v>38</v>
      </c>
      <c r="G37" s="12">
        <v>0</v>
      </c>
      <c r="H37" s="13" t="s">
        <v>230</v>
      </c>
      <c r="I37" s="74"/>
      <c r="J37" s="75"/>
      <c r="K37" s="76"/>
      <c r="L37" s="77"/>
      <c r="M37" s="76"/>
      <c r="N37" s="77"/>
      <c r="O37" s="25"/>
    </row>
    <row r="38" spans="1:15" ht="30" customHeight="1" x14ac:dyDescent="0.25">
      <c r="A38" s="159" t="s">
        <v>134</v>
      </c>
      <c r="B38" s="79" t="s">
        <v>27</v>
      </c>
      <c r="C38" s="21">
        <v>8.1</v>
      </c>
      <c r="D38" s="68" t="s">
        <v>65</v>
      </c>
      <c r="E38" s="79" t="s">
        <v>66</v>
      </c>
      <c r="F38" s="6" t="s">
        <v>38</v>
      </c>
      <c r="G38" s="12">
        <v>0</v>
      </c>
      <c r="H38" s="13" t="s">
        <v>237</v>
      </c>
      <c r="I38" s="74"/>
      <c r="J38" s="75"/>
      <c r="K38" s="76"/>
      <c r="L38" s="77"/>
      <c r="M38" s="76"/>
      <c r="N38" s="77"/>
      <c r="O38" s="25"/>
    </row>
    <row r="39" spans="1:15" ht="30" customHeight="1" x14ac:dyDescent="0.25">
      <c r="A39" s="159" t="s">
        <v>134</v>
      </c>
      <c r="B39" s="79" t="s">
        <v>27</v>
      </c>
      <c r="C39" s="21">
        <v>8.1999999999999993</v>
      </c>
      <c r="D39" s="68" t="s">
        <v>67</v>
      </c>
      <c r="E39" s="79" t="s">
        <v>68</v>
      </c>
      <c r="F39" s="6" t="s">
        <v>38</v>
      </c>
      <c r="G39" s="12">
        <v>0</v>
      </c>
      <c r="H39" s="13" t="s">
        <v>238</v>
      </c>
      <c r="I39" s="74"/>
      <c r="J39" s="75"/>
      <c r="K39" s="76"/>
      <c r="L39" s="77"/>
      <c r="M39" s="76"/>
      <c r="N39" s="77"/>
      <c r="O39" s="25"/>
    </row>
    <row r="40" spans="1:15" ht="30" customHeight="1" x14ac:dyDescent="0.25">
      <c r="A40" s="159" t="s">
        <v>134</v>
      </c>
      <c r="B40" s="79" t="s">
        <v>27</v>
      </c>
      <c r="C40" s="21">
        <v>8.3000000000000007</v>
      </c>
      <c r="D40" s="68" t="s">
        <v>69</v>
      </c>
      <c r="E40" s="79" t="s">
        <v>70</v>
      </c>
      <c r="F40" s="6" t="s">
        <v>38</v>
      </c>
      <c r="G40" s="12">
        <v>0</v>
      </c>
      <c r="H40" s="13" t="s">
        <v>237</v>
      </c>
      <c r="I40" s="74"/>
      <c r="J40" s="75"/>
      <c r="K40" s="76"/>
      <c r="L40" s="77"/>
      <c r="M40" s="76"/>
      <c r="N40" s="77"/>
      <c r="O40" s="25"/>
    </row>
    <row r="41" spans="1:15" ht="30" customHeight="1" x14ac:dyDescent="0.25">
      <c r="A41" s="159" t="s">
        <v>134</v>
      </c>
      <c r="B41" s="79" t="s">
        <v>27</v>
      </c>
      <c r="C41" s="21">
        <v>9.1</v>
      </c>
      <c r="D41" s="68" t="s">
        <v>71</v>
      </c>
      <c r="E41" s="79" t="s">
        <v>72</v>
      </c>
      <c r="F41" s="6" t="s">
        <v>38</v>
      </c>
      <c r="G41" s="12">
        <v>0</v>
      </c>
      <c r="H41" s="13" t="s">
        <v>230</v>
      </c>
      <c r="I41" s="74"/>
      <c r="J41" s="75"/>
      <c r="K41" s="76"/>
      <c r="L41" s="77"/>
      <c r="M41" s="76"/>
      <c r="N41" s="77"/>
      <c r="O41" s="25"/>
    </row>
    <row r="42" spans="1:15" ht="30" customHeight="1" x14ac:dyDescent="0.25">
      <c r="A42" s="159" t="s">
        <v>134</v>
      </c>
      <c r="B42" s="79" t="s">
        <v>27</v>
      </c>
      <c r="C42" s="21">
        <v>9.1999999999999993</v>
      </c>
      <c r="D42" s="68" t="s">
        <v>73</v>
      </c>
      <c r="E42" s="79" t="s">
        <v>74</v>
      </c>
      <c r="F42" s="6" t="s">
        <v>38</v>
      </c>
      <c r="G42" s="12">
        <v>0</v>
      </c>
      <c r="H42" s="13" t="s">
        <v>238</v>
      </c>
      <c r="I42" s="74"/>
      <c r="J42" s="75"/>
      <c r="K42" s="76"/>
      <c r="L42" s="77"/>
      <c r="M42" s="76"/>
      <c r="N42" s="77"/>
      <c r="O42" s="25"/>
    </row>
    <row r="43" spans="1:15" ht="30" customHeight="1" x14ac:dyDescent="0.25">
      <c r="A43" s="159" t="s">
        <v>134</v>
      </c>
      <c r="B43" s="79" t="s">
        <v>27</v>
      </c>
      <c r="C43" s="21">
        <v>9.3000000000000007</v>
      </c>
      <c r="D43" s="68" t="s">
        <v>75</v>
      </c>
      <c r="E43" s="79" t="s">
        <v>76</v>
      </c>
      <c r="F43" s="6" t="s">
        <v>38</v>
      </c>
      <c r="G43" s="12">
        <v>0</v>
      </c>
      <c r="H43" s="13" t="s">
        <v>238</v>
      </c>
      <c r="I43" s="74"/>
      <c r="J43" s="75"/>
      <c r="K43" s="76"/>
      <c r="L43" s="77"/>
      <c r="M43" s="76"/>
      <c r="N43" s="77"/>
      <c r="O43" s="25"/>
    </row>
    <row r="44" spans="1:15" ht="30" customHeight="1" x14ac:dyDescent="0.25">
      <c r="A44" s="159" t="s">
        <v>134</v>
      </c>
      <c r="B44" s="79" t="s">
        <v>27</v>
      </c>
      <c r="C44" s="21">
        <v>10.1</v>
      </c>
      <c r="D44" s="68" t="s">
        <v>77</v>
      </c>
      <c r="E44" s="79" t="s">
        <v>78</v>
      </c>
      <c r="F44" s="6" t="s">
        <v>38</v>
      </c>
      <c r="G44" s="12">
        <v>0</v>
      </c>
      <c r="H44" s="13" t="s">
        <v>238</v>
      </c>
      <c r="I44" s="74"/>
      <c r="J44" s="75"/>
      <c r="K44" s="76"/>
      <c r="L44" s="77"/>
      <c r="M44" s="76"/>
      <c r="N44" s="77"/>
      <c r="O44" s="25"/>
    </row>
    <row r="45" spans="1:15" ht="30" customHeight="1" x14ac:dyDescent="0.25">
      <c r="A45" s="159" t="s">
        <v>134</v>
      </c>
      <c r="B45" s="79" t="s">
        <v>27</v>
      </c>
      <c r="C45" s="21">
        <v>10.199999999999999</v>
      </c>
      <c r="D45" s="68" t="s">
        <v>79</v>
      </c>
      <c r="E45" s="79" t="s">
        <v>80</v>
      </c>
      <c r="F45" s="6" t="s">
        <v>38</v>
      </c>
      <c r="G45" s="12">
        <v>0</v>
      </c>
      <c r="H45" s="13" t="s">
        <v>238</v>
      </c>
      <c r="I45" s="74"/>
      <c r="J45" s="75"/>
      <c r="K45" s="76"/>
      <c r="L45" s="77"/>
      <c r="M45" s="76"/>
      <c r="N45" s="77"/>
      <c r="O45" s="25"/>
    </row>
    <row r="46" spans="1:15" ht="71.25" x14ac:dyDescent="0.25">
      <c r="A46" s="160" t="s">
        <v>133</v>
      </c>
      <c r="B46" s="79" t="s">
        <v>27</v>
      </c>
      <c r="C46" s="68">
        <v>1.1000000000000001</v>
      </c>
      <c r="D46" s="68" t="s">
        <v>36</v>
      </c>
      <c r="E46" s="79" t="s">
        <v>37</v>
      </c>
      <c r="F46" s="69" t="s">
        <v>38</v>
      </c>
      <c r="G46" s="70">
        <v>0</v>
      </c>
      <c r="H46" s="71" t="s">
        <v>375</v>
      </c>
      <c r="I46" s="70">
        <v>0</v>
      </c>
      <c r="J46" s="71" t="s">
        <v>375</v>
      </c>
      <c r="K46" s="76"/>
      <c r="L46" s="77"/>
      <c r="M46" s="76"/>
      <c r="N46" s="77"/>
      <c r="O46" s="73" t="s">
        <v>378</v>
      </c>
    </row>
    <row r="47" spans="1:15" ht="71.25" x14ac:dyDescent="0.25">
      <c r="A47" s="160" t="s">
        <v>133</v>
      </c>
      <c r="B47" s="79" t="s">
        <v>27</v>
      </c>
      <c r="C47" s="21">
        <v>2.1</v>
      </c>
      <c r="D47" s="68" t="s">
        <v>39</v>
      </c>
      <c r="E47" s="79" t="s">
        <v>40</v>
      </c>
      <c r="F47" s="6" t="s">
        <v>38</v>
      </c>
      <c r="G47" s="12">
        <v>0</v>
      </c>
      <c r="H47" s="13" t="s">
        <v>376</v>
      </c>
      <c r="I47" s="70">
        <v>0</v>
      </c>
      <c r="J47" s="71" t="s">
        <v>376</v>
      </c>
      <c r="K47" s="76"/>
      <c r="L47" s="77"/>
      <c r="M47" s="76"/>
      <c r="N47" s="77"/>
      <c r="O47" s="73" t="s">
        <v>378</v>
      </c>
    </row>
    <row r="48" spans="1:15" ht="71.25" x14ac:dyDescent="0.25">
      <c r="A48" s="160" t="s">
        <v>133</v>
      </c>
      <c r="B48" s="79" t="s">
        <v>27</v>
      </c>
      <c r="C48" s="21">
        <v>2.2000000000000002</v>
      </c>
      <c r="D48" s="68" t="s">
        <v>41</v>
      </c>
      <c r="E48" s="79" t="s">
        <v>42</v>
      </c>
      <c r="F48" s="6" t="s">
        <v>38</v>
      </c>
      <c r="G48" s="12">
        <v>0</v>
      </c>
      <c r="H48" s="13" t="s">
        <v>377</v>
      </c>
      <c r="I48" s="70">
        <v>0</v>
      </c>
      <c r="J48" s="71" t="s">
        <v>377</v>
      </c>
      <c r="K48" s="76"/>
      <c r="L48" s="77"/>
      <c r="M48" s="76"/>
      <c r="N48" s="77"/>
      <c r="O48" s="73" t="s">
        <v>378</v>
      </c>
    </row>
    <row r="49" spans="1:15" ht="71.25" x14ac:dyDescent="0.25">
      <c r="A49" s="160" t="s">
        <v>133</v>
      </c>
      <c r="B49" s="79" t="s">
        <v>27</v>
      </c>
      <c r="C49" s="21">
        <v>3.1</v>
      </c>
      <c r="D49" s="68" t="s">
        <v>43</v>
      </c>
      <c r="E49" s="79" t="s">
        <v>44</v>
      </c>
      <c r="F49" s="6" t="s">
        <v>38</v>
      </c>
      <c r="G49" s="12">
        <v>0</v>
      </c>
      <c r="H49" s="13" t="s">
        <v>376</v>
      </c>
      <c r="I49" s="70">
        <v>0</v>
      </c>
      <c r="J49" s="71" t="s">
        <v>376</v>
      </c>
      <c r="K49" s="76"/>
      <c r="L49" s="77"/>
      <c r="M49" s="76"/>
      <c r="N49" s="77"/>
      <c r="O49" s="73" t="s">
        <v>378</v>
      </c>
    </row>
    <row r="50" spans="1:15" ht="71.25" x14ac:dyDescent="0.25">
      <c r="A50" s="160" t="s">
        <v>133</v>
      </c>
      <c r="B50" s="79" t="s">
        <v>27</v>
      </c>
      <c r="C50" s="21">
        <v>3.2</v>
      </c>
      <c r="D50" s="68" t="s">
        <v>45</v>
      </c>
      <c r="E50" s="79" t="s">
        <v>46</v>
      </c>
      <c r="F50" s="6" t="s">
        <v>38</v>
      </c>
      <c r="G50" s="12">
        <v>0</v>
      </c>
      <c r="H50" s="13" t="s">
        <v>376</v>
      </c>
      <c r="I50" s="70">
        <v>0</v>
      </c>
      <c r="J50" s="71" t="s">
        <v>376</v>
      </c>
      <c r="K50" s="76"/>
      <c r="L50" s="77"/>
      <c r="M50" s="76"/>
      <c r="N50" s="77"/>
      <c r="O50" s="73" t="s">
        <v>378</v>
      </c>
    </row>
    <row r="51" spans="1:15" ht="71.25" x14ac:dyDescent="0.25">
      <c r="A51" s="160" t="s">
        <v>133</v>
      </c>
      <c r="B51" s="79" t="s">
        <v>27</v>
      </c>
      <c r="C51" s="21">
        <v>3.3</v>
      </c>
      <c r="D51" s="68" t="s">
        <v>47</v>
      </c>
      <c r="E51" s="79" t="s">
        <v>48</v>
      </c>
      <c r="F51" s="6" t="s">
        <v>38</v>
      </c>
      <c r="G51" s="12">
        <v>0</v>
      </c>
      <c r="H51" s="13" t="s">
        <v>377</v>
      </c>
      <c r="I51" s="70">
        <v>0</v>
      </c>
      <c r="J51" s="71" t="s">
        <v>377</v>
      </c>
      <c r="K51" s="76"/>
      <c r="L51" s="77"/>
      <c r="M51" s="76"/>
      <c r="N51" s="77"/>
      <c r="O51" s="73" t="s">
        <v>378</v>
      </c>
    </row>
    <row r="52" spans="1:15" ht="71.25" x14ac:dyDescent="0.25">
      <c r="A52" s="160" t="s">
        <v>133</v>
      </c>
      <c r="B52" s="79" t="s">
        <v>27</v>
      </c>
      <c r="C52" s="21">
        <v>4.0999999999999996</v>
      </c>
      <c r="D52" s="68" t="s">
        <v>49</v>
      </c>
      <c r="E52" s="79" t="s">
        <v>50</v>
      </c>
      <c r="F52" s="6" t="s">
        <v>38</v>
      </c>
      <c r="G52" s="12">
        <v>0</v>
      </c>
      <c r="H52" s="13" t="s">
        <v>376</v>
      </c>
      <c r="I52" s="70">
        <v>0</v>
      </c>
      <c r="J52" s="71" t="s">
        <v>376</v>
      </c>
      <c r="K52" s="76"/>
      <c r="L52" s="77"/>
      <c r="M52" s="76"/>
      <c r="N52" s="77"/>
      <c r="O52" s="73" t="s">
        <v>378</v>
      </c>
    </row>
    <row r="53" spans="1:15" ht="71.25" x14ac:dyDescent="0.25">
      <c r="A53" s="160" t="s">
        <v>133</v>
      </c>
      <c r="B53" s="79" t="s">
        <v>27</v>
      </c>
      <c r="C53" s="21">
        <v>4.2</v>
      </c>
      <c r="D53" s="68" t="s">
        <v>51</v>
      </c>
      <c r="E53" s="79" t="s">
        <v>52</v>
      </c>
      <c r="F53" s="6" t="s">
        <v>38</v>
      </c>
      <c r="G53" s="12">
        <v>0</v>
      </c>
      <c r="H53" s="13" t="s">
        <v>377</v>
      </c>
      <c r="I53" s="70">
        <v>0</v>
      </c>
      <c r="J53" s="71" t="s">
        <v>377</v>
      </c>
      <c r="K53" s="76"/>
      <c r="L53" s="77"/>
      <c r="M53" s="76"/>
      <c r="N53" s="77"/>
      <c r="O53" s="73" t="s">
        <v>378</v>
      </c>
    </row>
    <row r="54" spans="1:15" ht="71.25" x14ac:dyDescent="0.25">
      <c r="A54" s="160" t="s">
        <v>133</v>
      </c>
      <c r="B54" s="79" t="s">
        <v>27</v>
      </c>
      <c r="C54" s="21">
        <v>5.0999999999999996</v>
      </c>
      <c r="D54" s="68" t="s">
        <v>53</v>
      </c>
      <c r="E54" s="79" t="s">
        <v>54</v>
      </c>
      <c r="F54" s="6" t="s">
        <v>38</v>
      </c>
      <c r="G54" s="12">
        <v>0</v>
      </c>
      <c r="H54" s="13" t="s">
        <v>376</v>
      </c>
      <c r="I54" s="70">
        <v>0</v>
      </c>
      <c r="J54" s="71" t="s">
        <v>376</v>
      </c>
      <c r="K54" s="76"/>
      <c r="L54" s="77"/>
      <c r="M54" s="76"/>
      <c r="N54" s="77"/>
      <c r="O54" s="73" t="s">
        <v>378</v>
      </c>
    </row>
    <row r="55" spans="1:15" ht="71.25" x14ac:dyDescent="0.25">
      <c r="A55" s="160" t="s">
        <v>133</v>
      </c>
      <c r="B55" s="79" t="s">
        <v>27</v>
      </c>
      <c r="C55" s="21">
        <v>5.2</v>
      </c>
      <c r="D55" s="68" t="s">
        <v>55</v>
      </c>
      <c r="E55" s="79" t="s">
        <v>56</v>
      </c>
      <c r="F55" s="6" t="s">
        <v>38</v>
      </c>
      <c r="G55" s="12">
        <v>0</v>
      </c>
      <c r="H55" s="13" t="s">
        <v>376</v>
      </c>
      <c r="I55" s="70">
        <v>0</v>
      </c>
      <c r="J55" s="71" t="s">
        <v>376</v>
      </c>
      <c r="K55" s="76"/>
      <c r="L55" s="77"/>
      <c r="M55" s="76"/>
      <c r="N55" s="77"/>
      <c r="O55" s="73" t="s">
        <v>378</v>
      </c>
    </row>
    <row r="56" spans="1:15" ht="71.25" x14ac:dyDescent="0.25">
      <c r="A56" s="160" t="s">
        <v>133</v>
      </c>
      <c r="B56" s="79" t="s">
        <v>27</v>
      </c>
      <c r="C56" s="21">
        <v>5.3</v>
      </c>
      <c r="D56" s="68" t="s">
        <v>57</v>
      </c>
      <c r="E56" s="79" t="s">
        <v>58</v>
      </c>
      <c r="F56" s="6" t="s">
        <v>38</v>
      </c>
      <c r="G56" s="12">
        <v>0</v>
      </c>
      <c r="H56" s="13" t="s">
        <v>377</v>
      </c>
      <c r="I56" s="70">
        <v>0</v>
      </c>
      <c r="J56" s="71" t="s">
        <v>377</v>
      </c>
      <c r="K56" s="76"/>
      <c r="L56" s="77"/>
      <c r="M56" s="76"/>
      <c r="N56" s="77"/>
      <c r="O56" s="73" t="s">
        <v>378</v>
      </c>
    </row>
    <row r="57" spans="1:15" ht="71.25" x14ac:dyDescent="0.25">
      <c r="A57" s="160" t="s">
        <v>133</v>
      </c>
      <c r="B57" s="79" t="s">
        <v>27</v>
      </c>
      <c r="C57" s="21">
        <v>6.1</v>
      </c>
      <c r="D57" s="68" t="s">
        <v>59</v>
      </c>
      <c r="E57" s="79" t="s">
        <v>60</v>
      </c>
      <c r="F57" s="6" t="s">
        <v>38</v>
      </c>
      <c r="G57" s="12">
        <v>0</v>
      </c>
      <c r="H57" s="13" t="s">
        <v>376</v>
      </c>
      <c r="I57" s="70">
        <v>0</v>
      </c>
      <c r="J57" s="71" t="s">
        <v>376</v>
      </c>
      <c r="K57" s="76"/>
      <c r="L57" s="77"/>
      <c r="M57" s="76"/>
      <c r="N57" s="77"/>
      <c r="O57" s="73" t="s">
        <v>378</v>
      </c>
    </row>
    <row r="58" spans="1:15" ht="71.25" x14ac:dyDescent="0.25">
      <c r="A58" s="160" t="s">
        <v>133</v>
      </c>
      <c r="B58" s="79" t="s">
        <v>27</v>
      </c>
      <c r="C58" s="21">
        <v>6.2</v>
      </c>
      <c r="D58" s="68" t="s">
        <v>61</v>
      </c>
      <c r="E58" s="79" t="s">
        <v>62</v>
      </c>
      <c r="F58" s="6" t="s">
        <v>38</v>
      </c>
      <c r="G58" s="12">
        <v>0</v>
      </c>
      <c r="H58" s="13" t="s">
        <v>377</v>
      </c>
      <c r="I58" s="70">
        <v>0</v>
      </c>
      <c r="J58" s="71" t="s">
        <v>377</v>
      </c>
      <c r="K58" s="76"/>
      <c r="L58" s="77"/>
      <c r="M58" s="76"/>
      <c r="N58" s="77"/>
      <c r="O58" s="73" t="s">
        <v>378</v>
      </c>
    </row>
    <row r="59" spans="1:15" ht="71.25" x14ac:dyDescent="0.25">
      <c r="A59" s="160" t="s">
        <v>133</v>
      </c>
      <c r="B59" s="79" t="s">
        <v>27</v>
      </c>
      <c r="C59" s="21">
        <v>7.1</v>
      </c>
      <c r="D59" s="68" t="s">
        <v>63</v>
      </c>
      <c r="E59" s="79" t="s">
        <v>64</v>
      </c>
      <c r="F59" s="6" t="s">
        <v>38</v>
      </c>
      <c r="G59" s="12">
        <v>0</v>
      </c>
      <c r="H59" s="13" t="s">
        <v>376</v>
      </c>
      <c r="I59" s="70">
        <v>0</v>
      </c>
      <c r="J59" s="71" t="s">
        <v>376</v>
      </c>
      <c r="K59" s="76"/>
      <c r="L59" s="77"/>
      <c r="M59" s="76"/>
      <c r="N59" s="77"/>
      <c r="O59" s="73" t="s">
        <v>378</v>
      </c>
    </row>
    <row r="60" spans="1:15" ht="71.25" x14ac:dyDescent="0.25">
      <c r="A60" s="160" t="s">
        <v>133</v>
      </c>
      <c r="B60" s="79" t="s">
        <v>27</v>
      </c>
      <c r="C60" s="21">
        <v>8.1</v>
      </c>
      <c r="D60" s="68" t="s">
        <v>65</v>
      </c>
      <c r="E60" s="79" t="s">
        <v>66</v>
      </c>
      <c r="F60" s="6" t="s">
        <v>38</v>
      </c>
      <c r="G60" s="12">
        <v>0</v>
      </c>
      <c r="H60" s="13" t="s">
        <v>376</v>
      </c>
      <c r="I60" s="70">
        <v>0</v>
      </c>
      <c r="J60" s="71" t="s">
        <v>376</v>
      </c>
      <c r="K60" s="76"/>
      <c r="L60" s="77"/>
      <c r="M60" s="76"/>
      <c r="N60" s="77"/>
      <c r="O60" s="73" t="s">
        <v>378</v>
      </c>
    </row>
    <row r="61" spans="1:15" ht="71.25" x14ac:dyDescent="0.25">
      <c r="A61" s="160" t="s">
        <v>133</v>
      </c>
      <c r="B61" s="79" t="s">
        <v>27</v>
      </c>
      <c r="C61" s="21">
        <v>8.1999999999999993</v>
      </c>
      <c r="D61" s="68" t="s">
        <v>67</v>
      </c>
      <c r="E61" s="79" t="s">
        <v>68</v>
      </c>
      <c r="F61" s="6" t="s">
        <v>38</v>
      </c>
      <c r="G61" s="12">
        <v>0</v>
      </c>
      <c r="H61" s="13" t="s">
        <v>376</v>
      </c>
      <c r="I61" s="70">
        <v>0</v>
      </c>
      <c r="J61" s="71" t="s">
        <v>376</v>
      </c>
      <c r="K61" s="76"/>
      <c r="L61" s="77"/>
      <c r="M61" s="76"/>
      <c r="N61" s="77"/>
      <c r="O61" s="73" t="s">
        <v>378</v>
      </c>
    </row>
    <row r="62" spans="1:15" ht="71.25" x14ac:dyDescent="0.25">
      <c r="A62" s="160" t="s">
        <v>133</v>
      </c>
      <c r="B62" s="79" t="s">
        <v>27</v>
      </c>
      <c r="C62" s="21">
        <v>8.3000000000000007</v>
      </c>
      <c r="D62" s="68" t="s">
        <v>69</v>
      </c>
      <c r="E62" s="79" t="s">
        <v>70</v>
      </c>
      <c r="F62" s="6" t="s">
        <v>38</v>
      </c>
      <c r="G62" s="12">
        <v>0</v>
      </c>
      <c r="H62" s="13" t="s">
        <v>377</v>
      </c>
      <c r="I62" s="70">
        <v>0</v>
      </c>
      <c r="J62" s="71" t="s">
        <v>377</v>
      </c>
      <c r="K62" s="76"/>
      <c r="L62" s="77"/>
      <c r="M62" s="76"/>
      <c r="N62" s="77"/>
      <c r="O62" s="73" t="s">
        <v>378</v>
      </c>
    </row>
    <row r="63" spans="1:15" ht="71.25" x14ac:dyDescent="0.25">
      <c r="A63" s="160" t="s">
        <v>133</v>
      </c>
      <c r="B63" s="79" t="s">
        <v>27</v>
      </c>
      <c r="C63" s="21">
        <v>9.1</v>
      </c>
      <c r="D63" s="68" t="s">
        <v>71</v>
      </c>
      <c r="E63" s="79" t="s">
        <v>72</v>
      </c>
      <c r="F63" s="6" t="s">
        <v>38</v>
      </c>
      <c r="G63" s="12">
        <v>0</v>
      </c>
      <c r="H63" s="13" t="s">
        <v>376</v>
      </c>
      <c r="I63" s="70">
        <v>0</v>
      </c>
      <c r="J63" s="71" t="s">
        <v>376</v>
      </c>
      <c r="K63" s="76"/>
      <c r="L63" s="77"/>
      <c r="M63" s="76"/>
      <c r="N63" s="77"/>
      <c r="O63" s="73" t="s">
        <v>378</v>
      </c>
    </row>
    <row r="64" spans="1:15" ht="71.25" x14ac:dyDescent="0.25">
      <c r="A64" s="160" t="s">
        <v>133</v>
      </c>
      <c r="B64" s="79" t="s">
        <v>27</v>
      </c>
      <c r="C64" s="21">
        <v>9.1999999999999993</v>
      </c>
      <c r="D64" s="68" t="s">
        <v>73</v>
      </c>
      <c r="E64" s="79" t="s">
        <v>74</v>
      </c>
      <c r="F64" s="6" t="s">
        <v>38</v>
      </c>
      <c r="G64" s="12">
        <v>0</v>
      </c>
      <c r="H64" s="13" t="s">
        <v>376</v>
      </c>
      <c r="I64" s="70">
        <v>0</v>
      </c>
      <c r="J64" s="71" t="s">
        <v>376</v>
      </c>
      <c r="K64" s="76"/>
      <c r="L64" s="77"/>
      <c r="M64" s="76"/>
      <c r="N64" s="77"/>
      <c r="O64" s="73" t="s">
        <v>378</v>
      </c>
    </row>
    <row r="65" spans="1:15" ht="71.25" x14ac:dyDescent="0.25">
      <c r="A65" s="160" t="s">
        <v>133</v>
      </c>
      <c r="B65" s="79" t="s">
        <v>27</v>
      </c>
      <c r="C65" s="21">
        <v>9.3000000000000007</v>
      </c>
      <c r="D65" s="68" t="s">
        <v>75</v>
      </c>
      <c r="E65" s="79" t="s">
        <v>76</v>
      </c>
      <c r="F65" s="6" t="s">
        <v>38</v>
      </c>
      <c r="G65" s="12">
        <v>0</v>
      </c>
      <c r="H65" s="13" t="s">
        <v>377</v>
      </c>
      <c r="I65" s="70">
        <v>0</v>
      </c>
      <c r="J65" s="71" t="s">
        <v>377</v>
      </c>
      <c r="K65" s="76"/>
      <c r="L65" s="77"/>
      <c r="M65" s="76"/>
      <c r="N65" s="77"/>
      <c r="O65" s="73" t="s">
        <v>378</v>
      </c>
    </row>
    <row r="66" spans="1:15" ht="71.25" x14ac:dyDescent="0.25">
      <c r="A66" s="160" t="s">
        <v>133</v>
      </c>
      <c r="B66" s="79" t="s">
        <v>27</v>
      </c>
      <c r="C66" s="21">
        <v>10.1</v>
      </c>
      <c r="D66" s="68" t="s">
        <v>77</v>
      </c>
      <c r="E66" s="79" t="s">
        <v>78</v>
      </c>
      <c r="F66" s="6" t="s">
        <v>38</v>
      </c>
      <c r="G66" s="12">
        <v>0</v>
      </c>
      <c r="H66" s="13" t="s">
        <v>376</v>
      </c>
      <c r="I66" s="70">
        <v>0</v>
      </c>
      <c r="J66" s="71" t="s">
        <v>376</v>
      </c>
      <c r="K66" s="76"/>
      <c r="L66" s="77"/>
      <c r="M66" s="76"/>
      <c r="N66" s="77"/>
      <c r="O66" s="73" t="s">
        <v>378</v>
      </c>
    </row>
    <row r="67" spans="1:15" ht="71.25" x14ac:dyDescent="0.25">
      <c r="A67" s="160" t="s">
        <v>133</v>
      </c>
      <c r="B67" s="79" t="s">
        <v>27</v>
      </c>
      <c r="C67" s="21">
        <v>10.199999999999999</v>
      </c>
      <c r="D67" s="68" t="s">
        <v>79</v>
      </c>
      <c r="E67" s="79" t="s">
        <v>80</v>
      </c>
      <c r="F67" s="6" t="s">
        <v>38</v>
      </c>
      <c r="G67" s="12">
        <v>0</v>
      </c>
      <c r="H67" s="13" t="s">
        <v>377</v>
      </c>
      <c r="I67" s="70">
        <v>0</v>
      </c>
      <c r="J67" s="71" t="s">
        <v>377</v>
      </c>
      <c r="K67" s="76"/>
      <c r="L67" s="77"/>
      <c r="M67" s="76"/>
      <c r="N67" s="77"/>
      <c r="O67" s="73" t="s">
        <v>378</v>
      </c>
    </row>
  </sheetData>
  <sheetProtection algorithmName="SHA-512" hashValue="8xZfkNkQCTVp/lTS7R6wtJc5lftdCIUV+NywVsZO9Iwy1Y492p9qmN4hmybyNNZp4HxSpqwL4MR5MJ5KB2eBnQ==" saltValue="EFvcSDQCqot2rb5DK0vf+g==" spinCount="100000" sheet="1" objects="1" scenarios="1" formatCells="0" formatColumns="0" formatRows="0" sort="0" autoFilter="0"/>
  <autoFilter ref="A1:O67" xr:uid="{3CECCC8C-1849-478E-9B16-7A403E2C8B81}"/>
  <dataValidations count="1">
    <dataValidation type="list" allowBlank="1" showInputMessage="1" showErrorMessage="1" sqref="F3:F23 F25:F45 F47:F67" xr:uid="{6E0D9926-CA2A-4C77-8118-6A074317B7D0}">
      <formula1>"YES,NO"</formula1>
    </dataValidation>
  </dataValidations>
  <pageMargins left="0.7" right="0.7" top="0.75" bottom="0.75" header="0.3" footer="0.3"/>
  <pageSetup paperSize="9" orientation="portrait" r:id="rId1"/>
  <headerFooter>
    <oddHeader>&amp;C&amp;"Calibri"&amp;12&amp;KFF0000 OFFICIAL&amp;1#_x000D_</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86CE-90BB-416A-AC8D-A30428D56D00}">
  <sheetPr codeName="Sheet7">
    <tabColor rgb="FF959518"/>
  </sheetPr>
  <dimension ref="A1:D20"/>
  <sheetViews>
    <sheetView workbookViewId="0">
      <selection sqref="A1:D1"/>
    </sheetView>
  </sheetViews>
  <sheetFormatPr defaultColWidth="0" defaultRowHeight="14.45" customHeight="1" zeroHeight="1" x14ac:dyDescent="0.25"/>
  <cols>
    <col min="1" max="1" width="82.42578125" customWidth="1"/>
    <col min="2" max="2" width="9.28515625" customWidth="1"/>
    <col min="3" max="16384" width="9.28515625" hidden="1"/>
  </cols>
  <sheetData>
    <row r="1" spans="1:4" ht="58.5" customHeight="1" thickBot="1" x14ac:dyDescent="0.3">
      <c r="A1" s="240" t="s">
        <v>1136</v>
      </c>
      <c r="B1" s="241"/>
      <c r="C1" s="242"/>
      <c r="D1" s="242"/>
    </row>
    <row r="2" spans="1:4" ht="15" customHeight="1" thickTop="1" x14ac:dyDescent="0.25">
      <c r="A2" s="234" t="s">
        <v>1135</v>
      </c>
      <c r="B2" s="235"/>
      <c r="C2" s="161"/>
      <c r="D2" s="161"/>
    </row>
    <row r="3" spans="1:4" ht="15.75" customHeight="1" x14ac:dyDescent="0.25">
      <c r="A3" s="236"/>
      <c r="B3" s="237"/>
      <c r="C3" s="161"/>
      <c r="D3" s="161"/>
    </row>
    <row r="4" spans="1:4" ht="14.45" hidden="1" customHeight="1" x14ac:dyDescent="0.25">
      <c r="A4" s="236"/>
      <c r="B4" s="237"/>
      <c r="C4" s="161"/>
      <c r="D4" s="161"/>
    </row>
    <row r="5" spans="1:4" ht="14.45" hidden="1" customHeight="1" x14ac:dyDescent="0.25">
      <c r="A5" s="236"/>
      <c r="B5" s="237"/>
      <c r="C5" s="161"/>
      <c r="D5" s="161"/>
    </row>
    <row r="6" spans="1:4" ht="14.45" hidden="1" customHeight="1" x14ac:dyDescent="0.25">
      <c r="A6" s="236"/>
      <c r="B6" s="237"/>
      <c r="C6" s="161"/>
      <c r="D6" s="161"/>
    </row>
    <row r="7" spans="1:4" ht="14.45" hidden="1" customHeight="1" x14ac:dyDescent="0.25">
      <c r="A7" s="236"/>
      <c r="B7" s="237"/>
      <c r="C7" s="161"/>
      <c r="D7" s="161"/>
    </row>
    <row r="8" spans="1:4" ht="14.45" hidden="1" customHeight="1" x14ac:dyDescent="0.25">
      <c r="A8" s="236"/>
      <c r="B8" s="237"/>
      <c r="C8" s="161"/>
      <c r="D8" s="161"/>
    </row>
    <row r="9" spans="1:4" ht="15" hidden="1" x14ac:dyDescent="0.25">
      <c r="A9" s="236"/>
      <c r="B9" s="237"/>
      <c r="C9" s="161"/>
      <c r="D9" s="161"/>
    </row>
    <row r="10" spans="1:4" ht="14.45" hidden="1" customHeight="1" x14ac:dyDescent="0.25">
      <c r="A10" s="236"/>
      <c r="B10" s="237"/>
      <c r="C10" s="161"/>
      <c r="D10" s="161"/>
    </row>
    <row r="11" spans="1:4" ht="14.45" hidden="1" customHeight="1" x14ac:dyDescent="0.25">
      <c r="A11" s="236"/>
      <c r="B11" s="237"/>
      <c r="C11" s="161"/>
      <c r="D11" s="161"/>
    </row>
    <row r="12" spans="1:4" ht="14.45" hidden="1" customHeight="1" x14ac:dyDescent="0.25">
      <c r="A12" s="236"/>
      <c r="B12" s="237"/>
      <c r="C12" s="161"/>
      <c r="D12" s="161"/>
    </row>
    <row r="13" spans="1:4" ht="14.45" hidden="1" customHeight="1" x14ac:dyDescent="0.25">
      <c r="A13" s="236"/>
      <c r="B13" s="237"/>
      <c r="C13" s="161"/>
      <c r="D13" s="161"/>
    </row>
    <row r="14" spans="1:4" ht="14.45" hidden="1" customHeight="1" x14ac:dyDescent="0.25">
      <c r="A14" s="236"/>
      <c r="B14" s="237"/>
      <c r="C14" s="161"/>
      <c r="D14" s="161"/>
    </row>
    <row r="15" spans="1:4" ht="14.45" hidden="1" customHeight="1" x14ac:dyDescent="0.25">
      <c r="A15" s="236"/>
      <c r="B15" s="237"/>
      <c r="C15" s="161"/>
      <c r="D15" s="161"/>
    </row>
    <row r="16" spans="1:4" ht="14.45" hidden="1" customHeight="1" x14ac:dyDescent="0.25">
      <c r="A16" s="236"/>
      <c r="B16" s="237"/>
      <c r="C16" s="161"/>
      <c r="D16" s="161"/>
    </row>
    <row r="17" spans="1:4" ht="14.45" customHeight="1" x14ac:dyDescent="0.25">
      <c r="A17" s="236"/>
      <c r="B17" s="237"/>
      <c r="C17" s="161"/>
      <c r="D17" s="161"/>
    </row>
    <row r="18" spans="1:4" ht="14.45" customHeight="1" x14ac:dyDescent="0.25">
      <c r="A18" s="236"/>
      <c r="B18" s="237"/>
      <c r="C18" s="161"/>
      <c r="D18" s="161"/>
    </row>
    <row r="19" spans="1:4" ht="14.45" customHeight="1" x14ac:dyDescent="0.25">
      <c r="A19" s="236"/>
      <c r="B19" s="237"/>
      <c r="C19" s="161"/>
      <c r="D19" s="161"/>
    </row>
    <row r="20" spans="1:4" ht="14.45" customHeight="1" thickBot="1" x14ac:dyDescent="0.3">
      <c r="A20" s="238"/>
      <c r="B20" s="239"/>
      <c r="C20" s="161"/>
      <c r="D20" s="161"/>
    </row>
  </sheetData>
  <sheetProtection algorithmName="SHA-512" hashValue="dSD1cXtW0U+FR4QbrOC5/QNXgPxn1oCqN5db/dVHrBJfQuYpRxg9ZKQ4kY11daS+SdT3OpSMaUT4eWF1nvSI1w==" saltValue="b50A29oag9JP6cb/CAvD4Q==" spinCount="100000" sheet="1" objects="1" scenarios="1" formatCells="0" formatColumns="0" formatRows="0" sort="0" autoFilter="0"/>
  <mergeCells count="2">
    <mergeCell ref="A2:B20"/>
    <mergeCell ref="A1:D1"/>
  </mergeCells>
  <hyperlinks>
    <hyperlink ref="A2:B20" r:id="rId1" display="Reference Map Link" xr:uid="{FB4D47F9-33B0-4A22-B363-EEB42F915E28}"/>
  </hyperlinks>
  <pageMargins left="0.7" right="0.7" top="0.75" bottom="0.75" header="0.3" footer="0.3"/>
  <pageSetup paperSize="9" orientation="portrait" r:id="rId2"/>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52BDBB5B03C9D4BA267AB12765501C1" ma:contentTypeVersion="15" ma:contentTypeDescription="Create a new document." ma:contentTypeScope="" ma:versionID="70c61f76e2767a0a3cf52c2ff479a7fc">
  <xsd:schema xmlns:xsd="http://www.w3.org/2001/XMLSchema" xmlns:xs="http://www.w3.org/2001/XMLSchema" xmlns:p="http://schemas.microsoft.com/office/2006/metadata/properties" xmlns:ns2="53eb06c1-4eb9-4c19-82c4-782998bc9b2f" xmlns:ns3="ef73edad-b279-4fee-ba95-42fb0548a814" targetNamespace="http://schemas.microsoft.com/office/2006/metadata/properties" ma:root="true" ma:fieldsID="9a2d48118e52e650da4f0d440b54ccb3" ns2:_="" ns3:_="">
    <xsd:import namespace="53eb06c1-4eb9-4c19-82c4-782998bc9b2f"/>
    <xsd:import namespace="ef73edad-b279-4fee-ba95-42fb0548a8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b06c1-4eb9-4c19-82c4-782998bc9b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73edad-b279-4fee-ba95-42fb0548a8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0ebbf2e-e536-4c01-8b91-80a38ff87353}" ma:internalName="TaxCatchAll" ma:showField="CatchAllData" ma:web="ef73edad-b279-4fee-ba95-42fb0548a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eb06c1-4eb9-4c19-82c4-782998bc9b2f">
      <Terms xmlns="http://schemas.microsoft.com/office/infopath/2007/PartnerControls"/>
    </lcf76f155ced4ddcb4097134ff3c332f>
    <TaxCatchAll xmlns="ef73edad-b279-4fee-ba95-42fb0548a814" xsi:nil="true"/>
  </documentManagement>
</p:properties>
</file>

<file path=customXml/itemProps1.xml><?xml version="1.0" encoding="utf-8"?>
<ds:datastoreItem xmlns:ds="http://schemas.openxmlformats.org/officeDocument/2006/customXml" ds:itemID="{40AE2AF0-8DFA-4862-9E54-6CF2E2DBE6A4}">
  <ds:schemaRefs>
    <ds:schemaRef ds:uri="http://schemas.microsoft.com/sharepoint/v3/contenttype/forms"/>
  </ds:schemaRefs>
</ds:datastoreItem>
</file>

<file path=customXml/itemProps2.xml><?xml version="1.0" encoding="utf-8"?>
<ds:datastoreItem xmlns:ds="http://schemas.openxmlformats.org/officeDocument/2006/customXml" ds:itemID="{DBBB77B9-51F6-4AAA-A085-02166F15A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b06c1-4eb9-4c19-82c4-782998bc9b2f"/>
    <ds:schemaRef ds:uri="ef73edad-b279-4fee-ba95-42fb0548a8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DC7E78-0A16-48D3-A230-E4AA0263CA7E}">
  <ds:schemaRefs>
    <ds:schemaRef ds:uri="http://schemas.microsoft.com/office/2006/documentManagement/types"/>
    <ds:schemaRef ds:uri="http://schemas.microsoft.com/office/infopath/2007/PartnerControls"/>
    <ds:schemaRef ds:uri="ef73edad-b279-4fee-ba95-42fb0548a814"/>
    <ds:schemaRef ds:uri="53eb06c1-4eb9-4c19-82c4-782998bc9b2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Summary</vt:lpstr>
      <vt:lpstr>Min_Discounts</vt:lpstr>
      <vt:lpstr>Sheet1</vt:lpstr>
      <vt:lpstr>1_Devices</vt:lpstr>
      <vt:lpstr>1_Accessories</vt:lpstr>
      <vt:lpstr>2_Hardware</vt:lpstr>
      <vt:lpstr>Delivery_SIM</vt:lpstr>
      <vt:lpstr>Delivery_Hardware</vt:lpstr>
      <vt:lpstr>Delivery_Maps</vt:lpstr>
      <vt:lpstr>Update_Log</vt:lpstr>
      <vt:lpstr>Summary!Print_Area</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Finance</dc:creator>
  <cp:keywords/>
  <dc:description/>
  <cp:lastModifiedBy>Wright, Paul</cp:lastModifiedBy>
  <cp:revision/>
  <dcterms:created xsi:type="dcterms:W3CDTF">2019-11-04T02:28:40Z</dcterms:created>
  <dcterms:modified xsi:type="dcterms:W3CDTF">2025-11-24T06:15:12Z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0x010100B52BDBB5B03C9D4BA267AB12765501C1</vt:lpwstr>
  </property>
  <property fmtid="{D5CDD505-2E9C-101B-9397-08002B2CF9AE}" pid="3" name="MediaServiceImageTags">
    <vt:lpwstr/>
  </property>
  <property fmtid="{D5CDD505-2E9C-101B-9397-08002B2CF9AE}" pid="4" name="MSIP_Label_c4b26fd5-3efd-4a20-8a20-f4af9baafd95_Enabled">
    <vt:lpwstr>true</vt:lpwstr>
  </property>
  <property fmtid="{D5CDD505-2E9C-101B-9397-08002B2CF9AE}" pid="5" name="MSIP_Label_c4b26fd5-3efd-4a20-8a20-f4af9baafd95_SetDate">
    <vt:lpwstr>2024-10-08T23:45:35Z</vt:lpwstr>
  </property>
  <property fmtid="{D5CDD505-2E9C-101B-9397-08002B2CF9AE}" pid="6" name="MSIP_Label_c4b26fd5-3efd-4a20-8a20-f4af9baafd95_Method">
    <vt:lpwstr>Privileged</vt:lpwstr>
  </property>
  <property fmtid="{D5CDD505-2E9C-101B-9397-08002B2CF9AE}" pid="7" name="MSIP_Label_c4b26fd5-3efd-4a20-8a20-f4af9baafd95_Name">
    <vt:lpwstr>Official</vt:lpwstr>
  </property>
  <property fmtid="{D5CDD505-2E9C-101B-9397-08002B2CF9AE}" pid="8" name="MSIP_Label_c4b26fd5-3efd-4a20-8a20-f4af9baafd95_SiteId">
    <vt:lpwstr>b734b102-a267-429a-b45e-460c8ad63ae2</vt:lpwstr>
  </property>
  <property fmtid="{D5CDD505-2E9C-101B-9397-08002B2CF9AE}" pid="9" name="MSIP_Label_c4b26fd5-3efd-4a20-8a20-f4af9baafd95_ActionId">
    <vt:lpwstr>654e21d4-812a-40a8-b67c-2ef5d285e6f9</vt:lpwstr>
  </property>
  <property fmtid="{D5CDD505-2E9C-101B-9397-08002B2CF9AE}" pid="10" name="MSIP_Label_c4b26fd5-3efd-4a20-8a20-f4af9baafd95_ContentBits">
    <vt:lpwstr>1</vt:lpwstr>
  </property>
</Properties>
</file>