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5.xml" ContentType="application/vnd.openxmlformats-officedocument.drawingml.chartshapes+xml"/>
  <Override PartName="/xl/drawings/drawing6.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7.xml" ContentType="application/vnd.openxmlformats-officedocument.drawingml.chartshapes+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harts/chart3.xml" ContentType="application/vnd.openxmlformats-officedocument.drawingml.chart+xml"/>
  <Override PartName="/xl/drawings/drawing13.xml" ContentType="application/vnd.openxmlformats-officedocument.drawingml.chartshapes+xml"/>
  <Override PartName="/xl/drawings/drawing14.xml" ContentType="application/vnd.openxmlformats-officedocument.drawing+xml"/>
  <Override PartName="/xl/drawings/drawing15.xml" ContentType="application/vnd.openxmlformats-officedocument.drawing+xml"/>
  <Override PartName="/xl/charts/chart4.xml" ContentType="application/vnd.openxmlformats-officedocument.drawingml.chart+xml"/>
  <Override PartName="/xl/drawings/drawing16.xml" ContentType="application/vnd.openxmlformats-officedocument.drawingml.chartshapes+xml"/>
  <Override PartName="/xl/charts/chart5.xml" ContentType="application/vnd.openxmlformats-officedocument.drawingml.chart+xml"/>
  <Override PartName="/xl/drawings/drawing17.xml" ContentType="application/vnd.openxmlformats-officedocument.drawingml.chartshape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codeName="ThisWorkbook"/>
  <mc:AlternateContent xmlns:mc="http://schemas.openxmlformats.org/markup-compatibility/2006">
    <mc:Choice Requires="x15">
      <x15ac:absPath xmlns:x15ac="http://schemas.microsoft.com/office/spreadsheetml/2010/11/ac" url="C:\Users\mijharm\Desktop\2025 Stats Web Update\"/>
    </mc:Choice>
  </mc:AlternateContent>
  <xr:revisionPtr revIDLastSave="0" documentId="8_{5086719D-5F31-454E-AC86-680938D4422F}" xr6:coauthVersionLast="47" xr6:coauthVersionMax="47" xr10:uidLastSave="{00000000-0000-0000-0000-000000000000}"/>
  <bookViews>
    <workbookView xWindow="-120" yWindow="-120" windowWidth="29040" windowHeight="15720" tabRatio="925" xr2:uid="{148C6335-0BF0-4D1C-953C-48FA26BE3249}"/>
  </bookViews>
  <sheets>
    <sheet name="Index" sheetId="1" r:id="rId1"/>
    <sheet name="Data Sources" sheetId="12" r:id="rId2"/>
    <sheet name="Min. Value by Region by LGA" sheetId="2" r:id="rId3"/>
    <sheet name="Min. Value by Region by Comm." sheetId="3" r:id="rId4"/>
    <sheet name="Pet. Value by Basin by Comm." sheetId="11" r:id="rId5"/>
    <sheet name="Gold Prod. By Mineral Field" sheetId="5" r:id="rId6"/>
    <sheet name="Royalties by Region" sheetId="4" r:id="rId7"/>
    <sheet name="Min. Emp. by Region by LGA CY" sheetId="6" r:id="rId8"/>
    <sheet name="Min. Emp. by Region by LGA FY" sheetId="7" r:id="rId9"/>
    <sheet name="Mining Tenements in Force" sheetId="8" r:id="rId10"/>
    <sheet name="Petroleum Titles in Force" sheetId="9" r:id="rId11"/>
    <sheet name="Mining Tenement Activity" sheetId="10" r:id="rId12"/>
  </sheets>
  <definedNames>
    <definedName name="_xlnm._FilterDatabase" localSheetId="3" hidden="1">'Min. Value by Region by Comm.'!$K$5:$K$55</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35" i="4" l="1"/>
  <c r="AK34" i="5" l="1"/>
  <c r="AK35" i="5" s="1"/>
  <c r="AM9" i="5"/>
  <c r="AM10" i="5"/>
  <c r="AM11" i="5"/>
  <c r="AM12" i="5"/>
  <c r="AM13" i="5"/>
  <c r="AM14" i="5"/>
  <c r="AM15" i="5"/>
  <c r="AM16" i="5"/>
  <c r="AM17" i="5"/>
  <c r="AM18" i="5"/>
  <c r="AM19" i="5"/>
  <c r="AM20" i="5"/>
  <c r="AM21" i="5"/>
  <c r="AM22" i="5"/>
  <c r="AM23" i="5"/>
  <c r="AM24" i="5"/>
  <c r="AM25" i="5"/>
  <c r="AM26" i="5"/>
  <c r="AM27" i="5"/>
  <c r="AM28" i="5"/>
  <c r="AM29" i="5"/>
  <c r="AM30" i="5"/>
  <c r="AM31" i="5"/>
  <c r="AM32" i="5"/>
  <c r="AM33" i="5"/>
  <c r="F10" i="4" l="1"/>
  <c r="D20" i="4"/>
  <c r="E21" i="10"/>
  <c r="D21" i="10"/>
  <c r="C21" i="10"/>
  <c r="B21" i="10"/>
  <c r="B7" i="10"/>
  <c r="C20" i="4" l="1"/>
  <c r="B20" i="4"/>
  <c r="C35" i="4"/>
  <c r="AJ34" i="5" l="1"/>
  <c r="AJ35" i="5" s="1"/>
  <c r="F20" i="4" l="1"/>
  <c r="F19" i="4"/>
  <c r="F18" i="4"/>
  <c r="F17" i="4"/>
  <c r="F16" i="4"/>
  <c r="F15" i="4"/>
  <c r="F14" i="4"/>
  <c r="F13" i="4"/>
  <c r="F12" i="4"/>
  <c r="F11" i="4"/>
  <c r="I12" i="10" l="1"/>
  <c r="AH18" i="8" l="1"/>
  <c r="P34" i="5"/>
  <c r="P35" i="5" s="1"/>
  <c r="O34" i="5"/>
  <c r="O35" i="5" s="1"/>
  <c r="N34" i="5"/>
  <c r="N35" i="5" s="1"/>
  <c r="M34" i="5"/>
  <c r="M35" i="5" s="1"/>
  <c r="L34" i="5"/>
  <c r="L35" i="5" s="1"/>
  <c r="K34" i="5"/>
  <c r="K35" i="5" s="1"/>
  <c r="J34" i="5"/>
  <c r="J35" i="5" s="1"/>
  <c r="I34" i="5"/>
  <c r="I35" i="5" s="1"/>
  <c r="H34" i="5"/>
  <c r="H35" i="5" s="1"/>
  <c r="G34" i="5"/>
  <c r="G35" i="5" s="1"/>
  <c r="F34" i="5"/>
  <c r="F35" i="5" s="1"/>
  <c r="E34" i="5"/>
  <c r="E35" i="5" s="1"/>
  <c r="D34" i="5"/>
  <c r="D35" i="5" s="1"/>
  <c r="C34" i="5"/>
  <c r="C35" i="5" s="1"/>
  <c r="B34" i="5"/>
  <c r="E35" i="4"/>
  <c r="B35" i="4"/>
  <c r="F34" i="4"/>
  <c r="F33" i="4"/>
  <c r="F32" i="4"/>
  <c r="F31" i="4"/>
  <c r="F30" i="4"/>
  <c r="F29" i="4"/>
  <c r="F28" i="4"/>
  <c r="F27" i="4"/>
  <c r="F26" i="4"/>
  <c r="F25" i="4"/>
  <c r="G20" i="4"/>
  <c r="F35" i="4" l="1"/>
  <c r="G35" i="4" s="1"/>
  <c r="G12" i="4"/>
  <c r="G13" i="4"/>
  <c r="G16" i="4"/>
  <c r="G10" i="4"/>
  <c r="G17" i="4"/>
  <c r="G32" i="4"/>
  <c r="G25" i="4"/>
  <c r="G33" i="4"/>
  <c r="G34" i="4"/>
  <c r="G14" i="4"/>
  <c r="G26" i="4"/>
  <c r="G29" i="4"/>
  <c r="G28" i="4"/>
  <c r="G18" i="4"/>
  <c r="G30" i="4"/>
  <c r="B35" i="5"/>
  <c r="AI26" i="8"/>
  <c r="AJ25" i="8" a="1"/>
  <c r="AJ25" i="8" s="1"/>
  <c r="AI25" i="8"/>
  <c r="AI22" i="8"/>
  <c r="AJ24" i="8" a="1"/>
  <c r="AJ24" i="8" s="1"/>
  <c r="AI24" i="8"/>
  <c r="AJ23" i="8" a="1"/>
  <c r="AJ23" i="8" s="1"/>
  <c r="AI23" i="8"/>
  <c r="AJ22" i="8" a="1"/>
  <c r="AJ22" i="8" s="1"/>
  <c r="AI27" i="8"/>
  <c r="AJ21" i="8" a="1"/>
  <c r="AJ21" i="8" s="1"/>
  <c r="AI21" i="8"/>
  <c r="AJ27" i="8" a="1"/>
  <c r="AJ27" i="8" s="1"/>
  <c r="AJ20" i="8" a="1"/>
  <c r="AJ20" i="8" s="1"/>
  <c r="AI20" i="8"/>
  <c r="AJ26" i="8" a="1"/>
  <c r="AJ26" i="8" s="1"/>
  <c r="G11" i="4"/>
  <c r="G15" i="4"/>
  <c r="G19" i="4"/>
  <c r="G27" i="4"/>
  <c r="G31" i="4"/>
  <c r="AI34" i="5" l="1"/>
  <c r="AI35" i="5" s="1"/>
  <c r="AC34" i="5"/>
  <c r="AC35" i="5" s="1"/>
  <c r="AA34" i="5"/>
  <c r="AA35" i="5" s="1"/>
  <c r="U34" i="5"/>
  <c r="U35" i="5" s="1"/>
  <c r="Z34" i="5"/>
  <c r="Z35" i="5" s="1"/>
  <c r="R34" i="5"/>
  <c r="S34" i="5"/>
  <c r="S35" i="5" s="1"/>
  <c r="AL34" i="5"/>
  <c r="AL35" i="5" s="1"/>
  <c r="T34" i="5"/>
  <c r="T35" i="5" s="1"/>
  <c r="AH34" i="5"/>
  <c r="AH35" i="5" s="1"/>
  <c r="AB34" i="5"/>
  <c r="AB35" i="5" s="1"/>
  <c r="W34" i="5"/>
  <c r="W35" i="5" s="1"/>
  <c r="AE34" i="5"/>
  <c r="AE35" i="5" s="1"/>
  <c r="V34" i="5"/>
  <c r="V35" i="5" s="1"/>
  <c r="Y34" i="5"/>
  <c r="Y35" i="5" s="1"/>
  <c r="AG34" i="5"/>
  <c r="AG35" i="5" s="1"/>
  <c r="X34" i="5"/>
  <c r="X35" i="5" s="1"/>
  <c r="AD34" i="5"/>
  <c r="AD35" i="5" s="1"/>
  <c r="AF34" i="5"/>
  <c r="AF35" i="5" s="1"/>
  <c r="Q34" i="5"/>
  <c r="Q35" i="5" s="1"/>
  <c r="AM34" i="5" l="1"/>
  <c r="R35" i="5"/>
  <c r="AM35" i="5"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<sst xmlns="http://schemas.openxmlformats.org/spreadsheetml/2006/main" count="1432" uniqueCount="449">
  <si>
    <t>Regional</t>
  </si>
  <si>
    <t>:</t>
  </si>
  <si>
    <t>Gold Production By Mineral Field</t>
  </si>
  <si>
    <t>Cumulative historical production of gold by mineral field on a calendar year basis.</t>
  </si>
  <si>
    <t>Royalties By Region</t>
  </si>
  <si>
    <t>Royalty receipts by region for most recent year.</t>
  </si>
  <si>
    <t>Mining Employment Calendar Year By Region By Local Government Area</t>
  </si>
  <si>
    <t>Calendar year mining employment data by region and local government area since 2001.</t>
  </si>
  <si>
    <t>Mining Employment Financial Year By Region By Local Government Area</t>
  </si>
  <si>
    <t>Financial year mining employment data by region and local government area since 2001-02.</t>
  </si>
  <si>
    <t>Tenements and Titles</t>
  </si>
  <si>
    <t>Mining Tenements In Force</t>
  </si>
  <si>
    <t>Number and type of mineral titles in force in WA.</t>
  </si>
  <si>
    <t>Petroleum Titles In Force</t>
  </si>
  <si>
    <t>Number and type of petroleum titles in force in WA.</t>
  </si>
  <si>
    <t>Mining Tenement Activity</t>
  </si>
  <si>
    <t>Mining tenement activity over the most recent two years.</t>
  </si>
  <si>
    <t>Perth Region</t>
  </si>
  <si>
    <t/>
  </si>
  <si>
    <t>Gascoyne Region</t>
  </si>
  <si>
    <t>Shark Bay</t>
  </si>
  <si>
    <t>Cockburn</t>
  </si>
  <si>
    <t>Carnarvon</t>
  </si>
  <si>
    <t>Wanneroo</t>
  </si>
  <si>
    <t>Exmouth</t>
  </si>
  <si>
    <t>Kwinana</t>
  </si>
  <si>
    <t>Upper Gascoyne</t>
  </si>
  <si>
    <t>Perth Total</t>
  </si>
  <si>
    <t>Gascoyne Total</t>
  </si>
  <si>
    <t>Pilbara Region</t>
  </si>
  <si>
    <t>Goldfields-Esperance Region</t>
  </si>
  <si>
    <t>Ashburton</t>
  </si>
  <si>
    <t>Laverton</t>
  </si>
  <si>
    <t>East Pilbara</t>
  </si>
  <si>
    <t>Coolgardie</t>
  </si>
  <si>
    <t>Karratha</t>
  </si>
  <si>
    <t>Leonora</t>
  </si>
  <si>
    <t>Port Hedland</t>
  </si>
  <si>
    <t>Kalgoorlie-Boulder</t>
  </si>
  <si>
    <t>Pilbara Total</t>
  </si>
  <si>
    <t>Menzies</t>
  </si>
  <si>
    <t>Ravensthorpe</t>
  </si>
  <si>
    <t>South West Region</t>
  </si>
  <si>
    <t>Wiluna</t>
  </si>
  <si>
    <t>Bridgetown-Greenbushes and Manjimup</t>
  </si>
  <si>
    <t>Dundas</t>
  </si>
  <si>
    <t>Collie and Donnybrook-Balingup</t>
  </si>
  <si>
    <t>Esperance</t>
  </si>
  <si>
    <t>Busselton and Augusta-Margaret River</t>
  </si>
  <si>
    <t>Goldfields-Esperance Total</t>
  </si>
  <si>
    <t>Harvey</t>
  </si>
  <si>
    <t>South West Total</t>
  </si>
  <si>
    <t>Kimberley Region</t>
  </si>
  <si>
    <t>Derby-West Kimberley</t>
  </si>
  <si>
    <t>Wheatbelt Region</t>
  </si>
  <si>
    <t>Halls Creek</t>
  </si>
  <si>
    <t>Yilgarn</t>
  </si>
  <si>
    <t>Broome</t>
  </si>
  <si>
    <t>Dandaragan</t>
  </si>
  <si>
    <t>Wyndham-East Kimberley</t>
  </si>
  <si>
    <t>Kimberley Total</t>
  </si>
  <si>
    <t>Westonia</t>
  </si>
  <si>
    <t>Mid West Region</t>
  </si>
  <si>
    <t>Perenjori</t>
  </si>
  <si>
    <t>Meekatharra</t>
  </si>
  <si>
    <t>Koorda</t>
  </si>
  <si>
    <t>Yalgoo</t>
  </si>
  <si>
    <t>Cue</t>
  </si>
  <si>
    <t>Wheatbelt Total</t>
  </si>
  <si>
    <t>Mount Magnet</t>
  </si>
  <si>
    <t>Sandstone and Three Springs</t>
  </si>
  <si>
    <t>Great Southern Region</t>
  </si>
  <si>
    <t>Northampton</t>
  </si>
  <si>
    <t>Albany, Denmark and Plantagenet</t>
  </si>
  <si>
    <t>Carnamah</t>
  </si>
  <si>
    <t>Great Southern Total</t>
  </si>
  <si>
    <t>Coorow</t>
  </si>
  <si>
    <t>Irwin</t>
  </si>
  <si>
    <t>Murchison</t>
  </si>
  <si>
    <t>Mid West Total</t>
  </si>
  <si>
    <t>Peel Region</t>
  </si>
  <si>
    <t>Boddington and Murray</t>
  </si>
  <si>
    <t>Peel Total</t>
  </si>
  <si>
    <t>Grand Total</t>
  </si>
  <si>
    <t>Iron Ore</t>
  </si>
  <si>
    <t>Mineral Sands</t>
  </si>
  <si>
    <t>Gold</t>
  </si>
  <si>
    <t>Salt</t>
  </si>
  <si>
    <t>Manganese and Copper</t>
  </si>
  <si>
    <t>Construction Materials and Dimension Stone</t>
  </si>
  <si>
    <t>Clays</t>
  </si>
  <si>
    <t>Construction Materials</t>
  </si>
  <si>
    <t>Silver</t>
  </si>
  <si>
    <t>Nickel</t>
  </si>
  <si>
    <t>Rare Earth Oxide, Iron Ore and Potash</t>
  </si>
  <si>
    <t>Construction Materials and Silica</t>
  </si>
  <si>
    <t>Copper</t>
  </si>
  <si>
    <t>Zinc and Lead</t>
  </si>
  <si>
    <t>Coal and Mineral Sands</t>
  </si>
  <si>
    <t>Manganese and Talc</t>
  </si>
  <si>
    <t>Construction Materials and Sandstone</t>
  </si>
  <si>
    <t>Gypsum and Construction Materials</t>
  </si>
  <si>
    <t>Gems and Semi-Precious Stones</t>
  </si>
  <si>
    <t>Mineral Sands and Gypsum</t>
  </si>
  <si>
    <t>Royalty Receipts by Region Financial Year</t>
  </si>
  <si>
    <t>Region</t>
  </si>
  <si>
    <t>2021-22</t>
  </si>
  <si>
    <t>2022-23</t>
  </si>
  <si>
    <t>Cumulative Total</t>
  </si>
  <si>
    <t>($ Million)</t>
  </si>
  <si>
    <t>Total Share</t>
  </si>
  <si>
    <t>Pilbara</t>
  </si>
  <si>
    <t>Goldfields-Esperance</t>
  </si>
  <si>
    <t>Peel</t>
  </si>
  <si>
    <t>Mid West</t>
  </si>
  <si>
    <t>Great Southern</t>
  </si>
  <si>
    <t>Wheatbelt</t>
  </si>
  <si>
    <t>Kimberley</t>
  </si>
  <si>
    <t>South West</t>
  </si>
  <si>
    <t>Gascoyne</t>
  </si>
  <si>
    <t>Perth Metropolitan and Offshore</t>
  </si>
  <si>
    <t>Total Royalty Receipts</t>
  </si>
  <si>
    <t>Royalty Receipts by Region Calendar Year</t>
  </si>
  <si>
    <t>Mineral Field</t>
  </si>
  <si>
    <t>Broad Arrow</t>
  </si>
  <si>
    <t>Collie River</t>
  </si>
  <si>
    <t>n/a</t>
  </si>
  <si>
    <t>East Coolgardie</t>
  </si>
  <si>
    <t>East Murchison</t>
  </si>
  <si>
    <t>Greenbushes</t>
  </si>
  <si>
    <t>Mt Margaret</t>
  </si>
  <si>
    <t>North Coolgardie</t>
  </si>
  <si>
    <t>North East Coolgardie</t>
  </si>
  <si>
    <t>Peak Hill</t>
  </si>
  <si>
    <t>Phillips River</t>
  </si>
  <si>
    <t>Warburton</t>
  </si>
  <si>
    <t>West Kimberley</t>
  </si>
  <si>
    <t>West Pilbara</t>
  </si>
  <si>
    <t>State Generally</t>
  </si>
  <si>
    <t>Total</t>
  </si>
  <si>
    <t>Total Mining FTEs</t>
  </si>
  <si>
    <t>Region and Local Government Area</t>
  </si>
  <si>
    <t>Ngaanyatjarraku</t>
  </si>
  <si>
    <t>Boddington</t>
  </si>
  <si>
    <t>Mandurah</t>
  </si>
  <si>
    <t>Murray</t>
  </si>
  <si>
    <t>Serpentine-Jarrahdale</t>
  </si>
  <si>
    <t>Waroona</t>
  </si>
  <si>
    <t>Chapman Valley</t>
  </si>
  <si>
    <t>Greater Geraldton</t>
  </si>
  <si>
    <t>Morawa</t>
  </si>
  <si>
    <t>Sandstone</t>
  </si>
  <si>
    <t>Three Springs</t>
  </si>
  <si>
    <t>Augusta-Margaret River</t>
  </si>
  <si>
    <t>Bridgetown-Greenbushes</t>
  </si>
  <si>
    <t>Bunbury</t>
  </si>
  <si>
    <t>Busselton</t>
  </si>
  <si>
    <t>Capel</t>
  </si>
  <si>
    <t>Collie</t>
  </si>
  <si>
    <t>Dardanup</t>
  </si>
  <si>
    <t>Donnybrook-Balingup</t>
  </si>
  <si>
    <t>Perth</t>
  </si>
  <si>
    <t>Armadale</t>
  </si>
  <si>
    <t>Belmont</t>
  </si>
  <si>
    <t>Canning</t>
  </si>
  <si>
    <t>Fremantle</t>
  </si>
  <si>
    <t>Gosnells</t>
  </si>
  <si>
    <t>Mundaring</t>
  </si>
  <si>
    <t>Rockingham</t>
  </si>
  <si>
    <t>Stirling</t>
  </si>
  <si>
    <t>Swan</t>
  </si>
  <si>
    <t>Brookton</t>
  </si>
  <si>
    <t>Chittering</t>
  </si>
  <si>
    <t>Cunderdin</t>
  </si>
  <si>
    <t>Dalwallinu</t>
  </si>
  <si>
    <t>Dowerin</t>
  </si>
  <si>
    <t>Gingin</t>
  </si>
  <si>
    <t>Goomalling</t>
  </si>
  <si>
    <t>Kellerberrin</t>
  </si>
  <si>
    <t>Kondinin</t>
  </si>
  <si>
    <t>Lake Grace</t>
  </si>
  <si>
    <t>Moora</t>
  </si>
  <si>
    <t>Mount Marshall</t>
  </si>
  <si>
    <t>Narembeen</t>
  </si>
  <si>
    <t>Narrogin</t>
  </si>
  <si>
    <t>Northam</t>
  </si>
  <si>
    <t>Toodyay</t>
  </si>
  <si>
    <t>Wagin</t>
  </si>
  <si>
    <t>West Arthur</t>
  </si>
  <si>
    <t>Wickepin</t>
  </si>
  <si>
    <t>Wyalkatchem</t>
  </si>
  <si>
    <t>Indian Ocean Territories</t>
  </si>
  <si>
    <t>Christmas Island</t>
  </si>
  <si>
    <t>Indian Ocean Territories Total</t>
  </si>
  <si>
    <t>Albany</t>
  </si>
  <si>
    <t>Cranbrook</t>
  </si>
  <si>
    <t>Denmark</t>
  </si>
  <si>
    <t>Jerramungup</t>
  </si>
  <si>
    <t>Plantagenet</t>
  </si>
  <si>
    <t>Woodanilling</t>
  </si>
  <si>
    <t>2001-02</t>
  </si>
  <si>
    <t>2002-03</t>
  </si>
  <si>
    <t>2003-04</t>
  </si>
  <si>
    <t>2004-05</t>
  </si>
  <si>
    <t>2005-06</t>
  </si>
  <si>
    <t>2006-07</t>
  </si>
  <si>
    <t>2007-08</t>
  </si>
  <si>
    <t>2008-09</t>
  </si>
  <si>
    <t>2009-10</t>
  </si>
  <si>
    <t>2010-11</t>
  </si>
  <si>
    <t>2011-12</t>
  </si>
  <si>
    <t>2012-13</t>
  </si>
  <si>
    <t>2013-14</t>
  </si>
  <si>
    <t>2014-15</t>
  </si>
  <si>
    <t>2015-16</t>
  </si>
  <si>
    <t>2016-17</t>
  </si>
  <si>
    <t>2017-18</t>
  </si>
  <si>
    <t>2018-19</t>
  </si>
  <si>
    <t>2019-20</t>
  </si>
  <si>
    <t>2020-21</t>
  </si>
  <si>
    <t>Financial Year Comparison</t>
  </si>
  <si>
    <t>Number</t>
  </si>
  <si>
    <t>'000 ha</t>
  </si>
  <si>
    <t>Prospecting Licences</t>
  </si>
  <si>
    <t>Exploration Licences</t>
  </si>
  <si>
    <t>Mining Leases</t>
  </si>
  <si>
    <t>Other</t>
  </si>
  <si>
    <t>Mineral Claims &amp; Other 1904 Act</t>
  </si>
  <si>
    <t>Total Mining Tenements</t>
  </si>
  <si>
    <t>Year</t>
  </si>
  <si>
    <t>Calendar Year Comparison</t>
  </si>
  <si>
    <t>Chart Data</t>
  </si>
  <si>
    <t>Click above to change chart data</t>
  </si>
  <si>
    <t>WA Petroleum Titles (as at 14/03/2024) By Title Type</t>
  </si>
  <si>
    <t>Legislation</t>
  </si>
  <si>
    <t>Title Type</t>
  </si>
  <si>
    <t>Area</t>
  </si>
  <si>
    <t>Blocks</t>
  </si>
  <si>
    <t>Number of Titles</t>
  </si>
  <si>
    <t>Petroleum (Submerged Lands) Act 1982</t>
  </si>
  <si>
    <t>Access Authority</t>
  </si>
  <si>
    <t>-</t>
  </si>
  <si>
    <t>Exploration Permit</t>
  </si>
  <si>
    <t>Pipeline Licence</t>
  </si>
  <si>
    <t>627.3461 km</t>
  </si>
  <si>
    <t>Production Licence</t>
  </si>
  <si>
    <t>Retention Lease</t>
  </si>
  <si>
    <t>Petroleum and Geothermal Energy Resources Act 1967</t>
  </si>
  <si>
    <t>Petroleum Lease</t>
  </si>
  <si>
    <t>Special Prospecting Authority</t>
  </si>
  <si>
    <t>Petroleum Pipelines Act 1969</t>
  </si>
  <si>
    <t>7,948.3323 km</t>
  </si>
  <si>
    <t>WA Petroleum Titles (as at 31/07/2023) By Title Type</t>
  </si>
  <si>
    <t>7,946.7933 km</t>
  </si>
  <si>
    <t>WA Petroleum Titles (as at 22/02/2023) By Title Type</t>
  </si>
  <si>
    <t>7,366.1253 km</t>
  </si>
  <si>
    <t>WA Petroleum Titles (as at 20/08/2022) By Title Type</t>
  </si>
  <si>
    <t xml:space="preserve"> - </t>
  </si>
  <si>
    <t>WA Petroleum Titles (as at 15/03/2022) By Title Type</t>
  </si>
  <si>
    <t>7,367.1253 km</t>
  </si>
  <si>
    <t>WA Petroleum Titles (as at 10/08/2021) By Title Type</t>
  </si>
  <si>
    <t>7,350.6053 km</t>
  </si>
  <si>
    <t>WA Petroleum Titles (as at 25/02/2021) By Title Type</t>
  </si>
  <si>
    <t>WA Petroleum Titles (as at 10/09/2020) By Title Type</t>
  </si>
  <si>
    <t>7,232.3633 km</t>
  </si>
  <si>
    <t>WA Petroleum Titles (as at 17/03/2020) By Title Type</t>
  </si>
  <si>
    <t>7,238.0433 km</t>
  </si>
  <si>
    <t>WA Petroleum Titles (as at 12/08/2019) By Title Type</t>
  </si>
  <si>
    <t>7,228.0633 km</t>
  </si>
  <si>
    <t>WA Petroleum Titles (as at 24/02/2019) By Title Type</t>
  </si>
  <si>
    <t xml:space="preserve">Access Authority  </t>
  </si>
  <si>
    <t>6,954.7783 km</t>
  </si>
  <si>
    <t>WA Petroleum Titles (as at 21/08/2018) By Title Type</t>
  </si>
  <si>
    <t>6,949.7183 km</t>
  </si>
  <si>
    <t>WA Petroleum Titles (as at 15/03/2018) By Title Type</t>
  </si>
  <si>
    <t>Month</t>
  </si>
  <si>
    <t>Applied For</t>
  </si>
  <si>
    <t>Granted</t>
  </si>
  <si>
    <t>Died</t>
  </si>
  <si>
    <t>Net</t>
  </si>
  <si>
    <t>659.3561 km</t>
  </si>
  <si>
    <t>8,028.0931 km</t>
  </si>
  <si>
    <t>WA Petroleum Titles (as at 26/09/2024) By Title Type</t>
  </si>
  <si>
    <t>3,273.9081 km²</t>
  </si>
  <si>
    <t>335.4011 km²</t>
  </si>
  <si>
    <t>2,007.8641 km²</t>
  </si>
  <si>
    <t>930.6429 km²</t>
  </si>
  <si>
    <t>117,962.9794 km²</t>
  </si>
  <si>
    <t>113,055.6020 km²</t>
  </si>
  <si>
    <t>260.1000 km²</t>
  </si>
  <si>
    <t>3,887.7427 km²</t>
  </si>
  <si>
    <t>759.5347 km²</t>
  </si>
  <si>
    <t>121,236.8875 km²</t>
  </si>
  <si>
    <t>2,211.7382 km²</t>
  </si>
  <si>
    <t>1,668.8048 km²</t>
  </si>
  <si>
    <t>207.5323 km²</t>
  </si>
  <si>
    <t>132,012.9146 km²</t>
  </si>
  <si>
    <t>127,048.7810 km²</t>
  </si>
  <si>
    <t>3,849.2589 km²</t>
  </si>
  <si>
    <t>854.7747 km²</t>
  </si>
  <si>
    <t>134,224.6528 km²</t>
  </si>
  <si>
    <t>107,548.7231 km²</t>
  </si>
  <si>
    <t>102,659.2517 km²</t>
  </si>
  <si>
    <t>3,774.5967 km²</t>
  </si>
  <si>
    <t>109,760.4613 km²</t>
  </si>
  <si>
    <t>2,902.3833 km²</t>
  </si>
  <si>
    <t>898.1774 km²</t>
  </si>
  <si>
    <t>81,071.5235 km²</t>
  </si>
  <si>
    <t>76,091.2322 km²</t>
  </si>
  <si>
    <t>3,780.7747 km²</t>
  </si>
  <si>
    <t>939.4166 km²</t>
  </si>
  <si>
    <t>83,973.9068 km²</t>
  </si>
  <si>
    <t>3,574.1433 km²</t>
  </si>
  <si>
    <t>1,007.1611 km²</t>
  </si>
  <si>
    <t>82,817.8887 km²</t>
  </si>
  <si>
    <t>77,911.3314 km²</t>
  </si>
  <si>
    <t>3,707.0407 km²</t>
  </si>
  <si>
    <t>86,932.032 km²</t>
  </si>
  <si>
    <t>3,606.6088 km²</t>
  </si>
  <si>
    <t>77,711.0453 km²</t>
  </si>
  <si>
    <t>73,089.6103 km²</t>
  </si>
  <si>
    <t>654.2943 km²</t>
  </si>
  <si>
    <t>81,317.6541 km²</t>
  </si>
  <si>
    <t>3,890.1588 km²</t>
  </si>
  <si>
    <t>1,290.7111 km²</t>
  </si>
  <si>
    <t>82,513.7965 km²</t>
  </si>
  <si>
    <t>73,880.6103 km²</t>
  </si>
  <si>
    <t>4,011.7512 km²</t>
  </si>
  <si>
    <t>86403.9553 km²</t>
  </si>
  <si>
    <t>3,199.5137 km²</t>
  </si>
  <si>
    <t>239.9978 km²</t>
  </si>
  <si>
    <t>73,855.5315 km²</t>
  </si>
  <si>
    <t>69,351.6962 km²</t>
  </si>
  <si>
    <t>3,594.3385 km²</t>
  </si>
  <si>
    <t>649.3968 km²</t>
  </si>
  <si>
    <t>77,055.0452 km²</t>
  </si>
  <si>
    <t>67,064.3610 km²</t>
  </si>
  <si>
    <t>62,560.5257 km²</t>
  </si>
  <si>
    <t>77,496.2380 km²</t>
  </si>
  <si>
    <t>4,081.1588 km²</t>
  </si>
  <si>
    <t>1,859.8048 km²</t>
  </si>
  <si>
    <t>66,290.9964 km²</t>
  </si>
  <si>
    <t>61,782.2636 km²</t>
  </si>
  <si>
    <t>260.1 km²</t>
  </si>
  <si>
    <t>77,610.1985 km²</t>
  </si>
  <si>
    <t>627.3461 km²</t>
  </si>
  <si>
    <t>70,388.2900 km²</t>
  </si>
  <si>
    <t>65,879.5572 km²</t>
  </si>
  <si>
    <t>74,469.4488 km²</t>
  </si>
  <si>
    <t>282,747.7887 km²</t>
  </si>
  <si>
    <t>65,927.5227 km²</t>
  </si>
  <si>
    <t>212,311.5332 km²</t>
  </si>
  <si>
    <t>286,828.9475 km²</t>
  </si>
  <si>
    <t>5,338.9988 km²</t>
  </si>
  <si>
    <t>2,548.5511 km²</t>
  </si>
  <si>
    <t>1.859.8048 km²</t>
  </si>
  <si>
    <t>73210.7829 km²</t>
  </si>
  <si>
    <t>737.4804 km²</t>
  </si>
  <si>
    <t>68,113.846 km²</t>
  </si>
  <si>
    <t>3,445.0622 km²</t>
  </si>
  <si>
    <t>78549.7817 km²</t>
  </si>
  <si>
    <t>76,197.7037 km²</t>
  </si>
  <si>
    <t>68,778.0477 km²</t>
  </si>
  <si>
    <t>876.5685 km²</t>
  </si>
  <si>
    <t>2,100.4449 km²</t>
  </si>
  <si>
    <t>81,536.7025 km²</t>
  </si>
  <si>
    <t>2023-24</t>
  </si>
  <si>
    <t>LNG</t>
  </si>
  <si>
    <t>LPG</t>
  </si>
  <si>
    <t>Condensate</t>
  </si>
  <si>
    <t>Browse Basin</t>
  </si>
  <si>
    <t>Condensate, LNG and LPG</t>
  </si>
  <si>
    <t>Perth and Canning Basins Total</t>
  </si>
  <si>
    <t>Browse Basin Total</t>
  </si>
  <si>
    <t>Carnarvon Basin</t>
  </si>
  <si>
    <t>Carnarvon Basin Total</t>
  </si>
  <si>
    <t>Petroleum Value by Basin by Commodity</t>
  </si>
  <si>
    <t>Mineral Value by Region by Local Government Area</t>
  </si>
  <si>
    <t>Mineral Value by Region by Commodity</t>
  </si>
  <si>
    <t>Sales values of the mineral industry by region and commodity for the most recent year.</t>
  </si>
  <si>
    <t>Domestic Gas</t>
  </si>
  <si>
    <t>Crude Oil</t>
  </si>
  <si>
    <t>Narembeen and Wickepin</t>
  </si>
  <si>
    <t>Moora and Northam</t>
  </si>
  <si>
    <t>Sales values of the petroleum industry by basin and commodity for the most recent year.</t>
  </si>
  <si>
    <t>Sales values of the mineral industry by region and local government area for the most recent year.</t>
  </si>
  <si>
    <t>Spodumene and Tantalum Pentoxide</t>
  </si>
  <si>
    <t>Spodumene and Silica</t>
  </si>
  <si>
    <t>Gypsum</t>
  </si>
  <si>
    <t>Silver and Gems and Semi-Precious Stones</t>
  </si>
  <si>
    <t>Limesand Limestone</t>
  </si>
  <si>
    <t>Silica, Limesand Limestone and Spongolite</t>
  </si>
  <si>
    <t>Limesand Limestone, Gypsum and Granite</t>
  </si>
  <si>
    <t>Tin Tantalum Lithium</t>
  </si>
  <si>
    <t>Limesand Limestone and Spongolite</t>
  </si>
  <si>
    <t>Historic Gold Production by Mineral Field (Troy Ounces)</t>
  </si>
  <si>
    <t>Total oz</t>
  </si>
  <si>
    <t>Total kg</t>
  </si>
  <si>
    <t>8,043.5961 km</t>
  </si>
  <si>
    <t>137,282.7353 km²</t>
  </si>
  <si>
    <t>109,771.7177 km²</t>
  </si>
  <si>
    <t>22,603.6402 km²</t>
  </si>
  <si>
    <t>140,556.6434 km²</t>
  </si>
  <si>
    <t>WA Petroleum Titles (as at 25/03/2025) By Title Type</t>
  </si>
  <si>
    <t>Perth Basin</t>
  </si>
  <si>
    <t>WA Petroleum Titles (as at 18/08/2025) By Title Type</t>
  </si>
  <si>
    <t>3,194.2081 km²</t>
  </si>
  <si>
    <t>km²</t>
  </si>
  <si>
    <t>850.9429 km²</t>
  </si>
  <si>
    <t>124,635.3092 km²</t>
  </si>
  <si>
    <t>96,974.9188 km²</t>
  </si>
  <si>
    <t>4,037.1155 km²</t>
  </si>
  <si>
    <t>127,829.5173 km²</t>
  </si>
  <si>
    <t>2024-25</t>
  </si>
  <si>
    <t>Up to and including 1989</t>
  </si>
  <si>
    <t>Esperance and Ravensthorpe</t>
  </si>
  <si>
    <t>Northampton and Murchison</t>
  </si>
  <si>
    <t>Dowerin and Kellerberrin</t>
  </si>
  <si>
    <t>Alumina, Gold and Copper</t>
  </si>
  <si>
    <t>Mineral Sands and Diamonds</t>
  </si>
  <si>
    <t>Data</t>
  </si>
  <si>
    <t>Source</t>
  </si>
  <si>
    <t>Mining employment</t>
  </si>
  <si>
    <t>Department of Local Government, Industry Regulation and Safety (LGIRS)</t>
  </si>
  <si>
    <t>Sources</t>
  </si>
  <si>
    <t>Quantities, Values and Royalties</t>
  </si>
  <si>
    <t>DMPE</t>
  </si>
  <si>
    <t>Department of Treasury and Finance (DTF) and Department of Mines, Petroleum and Exploration (DMPE)</t>
  </si>
  <si>
    <t>Bruce Rock</t>
  </si>
  <si>
    <t>Mukinbudin</t>
  </si>
  <si>
    <t>Value of Minerals by Region by Local Government Area - 2025</t>
  </si>
  <si>
    <t>Swan and Wanneroo</t>
  </si>
  <si>
    <t>Koorda and Wyalkatchem</t>
  </si>
  <si>
    <t>Value of Minerals by Region by Commodity Group - 2025</t>
  </si>
  <si>
    <t>Iron Ore and Salt</t>
  </si>
  <si>
    <t>Limesand-Limestone-Dolomite</t>
  </si>
  <si>
    <t>Cobalt</t>
  </si>
  <si>
    <t>Value of Petroleum by Basin by Commodity 2025</t>
  </si>
  <si>
    <t>WA Petroleum Titles (as at 19/05/2026) By Title Type</t>
  </si>
  <si>
    <t>2,423.4630 km²</t>
  </si>
  <si>
    <t>1,927.7641 km²</t>
  </si>
  <si>
    <t>160.2978 km²</t>
  </si>
  <si>
    <t>121,410.2978 km²</t>
  </si>
  <si>
    <t>89,885.2575 km²</t>
  </si>
  <si>
    <t>4,411.4820 km²</t>
  </si>
  <si>
    <t>754.6372 km²</t>
  </si>
  <si>
    <t>26,098.8211 km²</t>
  </si>
  <si>
    <t>8,045.5450 km</t>
  </si>
  <si>
    <t>123,833.7608 km²</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</si>
</sst>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_(* #,##0.00_);_(* \(#,##0.00\);_(* &quot;-&quot;??_);_(@_)"/>
    <numFmt numFmtId="165" formatCode="0.000000"/>
    <numFmt numFmtId="166" formatCode="0.000"/>
    <numFmt numFmtId="167" formatCode="#,##0_ ;\-#,##0\ "/>
    <numFmt numFmtId="168" formatCode="_-* #,##0_-;\-* #,##0_-;_-* &quot;-&quot;??_-;_-@_-"/>
    <numFmt numFmtId="169" formatCode="[$-10409]#,##0;\(#,##0\)"/>
    <numFmt numFmtId="170" formatCode="mmmm\ yyyy"/>
  </numFmts>
  <fonts count="24" x14ac:knownFonts="1">
    <font>
      <sz val="11"/>
      <color theme="1"/>
      <name val="Calibri"/>
      <family val="2"/>
      <scheme val="minor"/>
    </font>
    <font>
      <sz val="11"/>
      <color theme="1"/>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u/>
      <sz val="10"/>
      <color indexed="12"/>
      <name val="Arial"/>
      <family val="2"/>
    </font>
    <font>
      <u/>
      <sz val="11"/>
      <color theme="3" tint="0.39997558519241921"/>
      <name val="Calibri"/>
      <family val="2"/>
      <scheme val="minor"/>
    </font>
    <font>
      <u/>
      <sz val="11"/>
      <color theme="3" tint="0.39997558519241921"/>
      <name val="Calibri"/>
      <family val="2"/>
    </font>
    <font>
      <sz val="11"/>
      <name val="Calibri"/>
      <family val="2"/>
      <scheme val="minor"/>
    </font>
    <font>
      <sz val="10"/>
      <name val="Arial"/>
      <family val="2"/>
    </font>
    <font>
      <b/>
      <sz val="11"/>
      <name val="Calibri"/>
      <family val="2"/>
      <scheme val="minor"/>
    </font>
    <font>
      <sz val="11"/>
      <color rgb="FF000000"/>
      <name val="Calibri"/>
      <family val="2"/>
      <scheme val="minor"/>
    </font>
    <font>
      <b/>
      <sz val="10"/>
      <color indexed="12"/>
      <name val="Arial"/>
      <family val="2"/>
    </font>
    <font>
      <sz val="11"/>
      <color rgb="FF00B050"/>
      <name val="Calibri"/>
      <family val="2"/>
      <scheme val="minor"/>
    </font>
    <font>
      <sz val="11"/>
      <color rgb="FFFF00FF"/>
      <name val="Calibri"/>
      <family val="2"/>
      <scheme val="minor"/>
    </font>
    <font>
      <sz val="10"/>
      <name val="Calibri"/>
      <family val="2"/>
      <scheme val="minor"/>
    </font>
    <font>
      <b/>
      <sz val="8"/>
      <name val="Calibri"/>
      <family val="2"/>
      <scheme val="minor"/>
    </font>
    <font>
      <b/>
      <sz val="10"/>
      <color indexed="9"/>
      <name val="Arial"/>
      <family val="2"/>
    </font>
    <font>
      <i/>
      <sz val="11"/>
      <color theme="1"/>
      <name val="Calibri"/>
      <family val="2"/>
      <scheme val="minor"/>
    </font>
    <font>
      <b/>
      <sz val="12"/>
      <name val="Calibri"/>
      <family val="2"/>
      <scheme val="minor"/>
    </font>
    <font>
      <b/>
      <sz val="11"/>
      <color rgb="FFFFFFFF"/>
      <name val="Calibri"/>
      <family val="2"/>
      <scheme val="minor"/>
    </font>
    <font>
      <b/>
      <sz val="12"/>
      <color theme="1"/>
      <name val="Calibri"/>
      <family val="2"/>
      <scheme val="minor"/>
    </font>
    <font>
      <sz val="2"/>
      <color theme="0"/>
      <name val="Calibri"/>
      <family val="2"/>
      <scheme val="minor"/>
    </font>
  </fonts>
  <fills count="25">
    <fill>
      <patternFill patternType="none"/>
    </fill>
    <fill>
      <patternFill patternType="gray125"/>
    </fill>
    <fill>
      <patternFill patternType="solid">
        <fgColor theme="0"/>
        <bgColor indexed="64"/>
      </patternFill>
    </fill>
    <fill>
      <patternFill patternType="solid">
        <fgColor theme="5" tint="0.59999389629810485"/>
        <bgColor indexed="64"/>
      </patternFill>
    </fill>
    <fill>
      <patternFill patternType="solid">
        <fgColor theme="5" tint="0.79998168889431442"/>
        <bgColor indexed="64"/>
      </patternFill>
    </fill>
    <fill>
      <patternFill patternType="solid">
        <fgColor theme="7" tint="0.59999389629810485"/>
        <bgColor indexed="64"/>
      </patternFill>
    </fill>
    <fill>
      <patternFill patternType="solid">
        <fgColor theme="7" tint="0.79998168889431442"/>
        <bgColor indexed="64"/>
      </patternFill>
    </fill>
    <fill>
      <patternFill patternType="solid">
        <fgColor theme="6"/>
        <bgColor indexed="64"/>
      </patternFill>
    </fill>
    <fill>
      <patternFill patternType="solid">
        <fgColor theme="6" tint="0.79998168889431442"/>
        <bgColor indexed="64"/>
      </patternFill>
    </fill>
    <fill>
      <patternFill patternType="solid">
        <fgColor rgb="FFC89600"/>
        <bgColor indexed="64"/>
      </patternFill>
    </fill>
    <fill>
      <patternFill patternType="solid">
        <fgColor rgb="FFFFFF99"/>
        <bgColor indexed="64"/>
      </patternFill>
    </fill>
    <fill>
      <patternFill patternType="solid">
        <fgColor rgb="FFC0504D"/>
        <bgColor indexed="64"/>
      </patternFill>
    </fill>
    <fill>
      <patternFill patternType="solid">
        <fgColor theme="5"/>
        <bgColor indexed="64"/>
      </patternFill>
    </fill>
    <fill>
      <patternFill patternType="solid">
        <fgColor theme="6" tint="-0.249977111117893"/>
        <bgColor indexed="64"/>
      </patternFill>
    </fill>
    <fill>
      <patternFill patternType="solid">
        <fgColor theme="4" tint="-0.249977111117893"/>
        <bgColor rgb="FF1C3A70"/>
      </patternFill>
    </fill>
    <fill>
      <patternFill patternType="solid">
        <fgColor theme="4" tint="0.39997558519241921"/>
        <bgColor rgb="FF60759B"/>
      </patternFill>
    </fill>
    <fill>
      <patternFill patternType="solid">
        <fgColor theme="4" tint="0.39997558519241921"/>
        <bgColor indexed="64"/>
      </patternFill>
    </fill>
    <fill>
      <patternFill patternType="solid">
        <fgColor theme="4" tint="0.39997558519241921"/>
        <bgColor rgb="FFB0C4DE"/>
      </patternFill>
    </fill>
    <fill>
      <patternFill patternType="solid">
        <fgColor theme="4" tint="0.79998168889431442"/>
        <bgColor rgb="FFB0C4DE"/>
      </patternFill>
    </fill>
    <fill>
      <patternFill patternType="solid">
        <fgColor rgb="FFDCE6F1"/>
        <bgColor rgb="FFB0C4DE"/>
      </patternFill>
    </fill>
    <fill>
      <patternFill patternType="solid">
        <fgColor rgb="FFDCE6F1"/>
        <bgColor indexed="64"/>
      </patternFill>
    </fill>
    <fill>
      <patternFill patternType="solid">
        <fgColor theme="0"/>
        <bgColor rgb="FFB0C4DE"/>
      </patternFill>
    </fill>
    <fill>
      <patternFill patternType="solid">
        <fgColor rgb="FFEBF1DE"/>
        <bgColor indexed="64"/>
      </patternFill>
    </fill>
    <fill>
      <patternFill patternType="solid">
        <fgColor theme="8" tint="0.59999389629810485"/>
        <bgColor indexed="64"/>
      </patternFill>
    </fill>
    <fill>
      <patternFill patternType="solid">
        <fgColor theme="8" tint="0.79998168889431442"/>
        <bgColor indexed="64"/>
      </patternFill>
    </fill>
  </fills>
  <borders count="92">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auto="1"/>
      </left>
      <right/>
      <top/>
      <bottom style="medium">
        <color auto="1"/>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medium">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right style="medium">
        <color indexed="64"/>
      </right>
      <top/>
      <bottom style="thin">
        <color indexed="64"/>
      </bottom>
      <diagonal/>
    </border>
    <border>
      <left style="thin">
        <color indexed="64"/>
      </left>
      <right/>
      <top style="thin">
        <color indexed="64"/>
      </top>
      <bottom/>
      <diagonal/>
    </border>
    <border>
      <left/>
      <right style="thin">
        <color indexed="64"/>
      </right>
      <top/>
      <bottom/>
      <diagonal/>
    </border>
    <border>
      <left style="thin">
        <color indexed="64"/>
      </left>
      <right/>
      <top/>
      <bottom/>
      <diagonal/>
    </border>
    <border>
      <left style="medium">
        <color indexed="64"/>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bottom/>
      <diagonal/>
    </border>
    <border>
      <left style="medium">
        <color indexed="64"/>
      </left>
      <right/>
      <top style="thin">
        <color indexed="64"/>
      </top>
      <bottom/>
      <diagonal/>
    </border>
    <border>
      <left/>
      <right/>
      <top style="thin">
        <color indexed="64"/>
      </top>
      <bottom/>
      <diagonal/>
    </border>
    <border>
      <left style="thin">
        <color indexed="64"/>
      </left>
      <right style="medium">
        <color indexed="64"/>
      </right>
      <top style="thin">
        <color indexed="64"/>
      </top>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right style="medium">
        <color indexed="64"/>
      </right>
      <top style="thin">
        <color indexed="64"/>
      </top>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medium">
        <color indexed="64"/>
      </left>
      <right style="thin">
        <color rgb="FF696969"/>
      </right>
      <top style="medium">
        <color indexed="64"/>
      </top>
      <bottom style="medium">
        <color indexed="64"/>
      </bottom>
      <diagonal/>
    </border>
    <border>
      <left style="thin">
        <color rgb="FF696969"/>
      </left>
      <right/>
      <top style="medium">
        <color indexed="64"/>
      </top>
      <bottom style="medium">
        <color indexed="64"/>
      </bottom>
      <diagonal/>
    </border>
    <border>
      <left/>
      <right style="thin">
        <color rgb="FF696969"/>
      </right>
      <top style="medium">
        <color indexed="64"/>
      </top>
      <bottom style="medium">
        <color indexed="64"/>
      </bottom>
      <diagonal/>
    </border>
    <border>
      <left style="thin">
        <color rgb="FF696969"/>
      </left>
      <right style="thin">
        <color rgb="FF696969"/>
      </right>
      <top style="medium">
        <color indexed="64"/>
      </top>
      <bottom style="medium">
        <color indexed="64"/>
      </bottom>
      <diagonal/>
    </border>
    <border>
      <left style="thin">
        <color rgb="FF696969"/>
      </left>
      <right style="thin">
        <color indexed="64"/>
      </right>
      <top style="medium">
        <color indexed="64"/>
      </top>
      <bottom style="medium">
        <color indexed="64"/>
      </bottom>
      <diagonal/>
    </border>
    <border>
      <left style="medium">
        <color indexed="64"/>
      </left>
      <right/>
      <top style="medium">
        <color indexed="64"/>
      </top>
      <bottom style="thin">
        <color rgb="FF696969"/>
      </bottom>
      <diagonal/>
    </border>
    <border>
      <left/>
      <right/>
      <top style="medium">
        <color indexed="64"/>
      </top>
      <bottom style="thin">
        <color rgb="FF696969"/>
      </bottom>
      <diagonal/>
    </border>
    <border>
      <left/>
      <right style="thin">
        <color rgb="FF696969"/>
      </right>
      <top style="medium">
        <color indexed="64"/>
      </top>
      <bottom style="thin">
        <color rgb="FF696969"/>
      </bottom>
      <diagonal/>
    </border>
    <border>
      <left style="thin">
        <color rgb="FF696969"/>
      </left>
      <right style="thin">
        <color rgb="FF696969"/>
      </right>
      <top style="medium">
        <color indexed="64"/>
      </top>
      <bottom style="thin">
        <color rgb="FF696969"/>
      </bottom>
      <diagonal/>
    </border>
    <border>
      <left style="thin">
        <color rgb="FF696969"/>
      </left>
      <right style="thin">
        <color indexed="64"/>
      </right>
      <top style="medium">
        <color indexed="64"/>
      </top>
      <bottom style="thin">
        <color rgb="FF696969"/>
      </bottom>
      <diagonal/>
    </border>
    <border>
      <left style="medium">
        <color indexed="64"/>
      </left>
      <right style="thin">
        <color rgb="FF696969"/>
      </right>
      <top style="thin">
        <color rgb="FF696969"/>
      </top>
      <bottom style="thin">
        <color rgb="FF696969"/>
      </bottom>
      <diagonal/>
    </border>
    <border>
      <left style="thin">
        <color rgb="FF696969"/>
      </left>
      <right/>
      <top style="thin">
        <color rgb="FF696969"/>
      </top>
      <bottom style="thin">
        <color rgb="FF696969"/>
      </bottom>
      <diagonal/>
    </border>
    <border>
      <left/>
      <right style="thin">
        <color rgb="FF696969"/>
      </right>
      <top style="thin">
        <color rgb="FF696969"/>
      </top>
      <bottom style="thin">
        <color rgb="FF696969"/>
      </bottom>
      <diagonal/>
    </border>
    <border>
      <left style="thin">
        <color rgb="FF696969"/>
      </left>
      <right style="thin">
        <color rgb="FF696969"/>
      </right>
      <top style="thin">
        <color rgb="FF696969"/>
      </top>
      <bottom style="thin">
        <color rgb="FF696969"/>
      </bottom>
      <diagonal/>
    </border>
    <border>
      <left style="thin">
        <color rgb="FF696969"/>
      </left>
      <right style="thin">
        <color indexed="64"/>
      </right>
      <top style="thin">
        <color rgb="FF696969"/>
      </top>
      <bottom style="thin">
        <color rgb="FF696969"/>
      </bottom>
      <diagonal/>
    </border>
    <border>
      <left style="medium">
        <color indexed="64"/>
      </left>
      <right style="thin">
        <color rgb="FF696969"/>
      </right>
      <top style="thin">
        <color rgb="FF696969"/>
      </top>
      <bottom style="medium">
        <color indexed="64"/>
      </bottom>
      <diagonal/>
    </border>
    <border>
      <left style="thin">
        <color rgb="FF696969"/>
      </left>
      <right/>
      <top style="thin">
        <color rgb="FF696969"/>
      </top>
      <bottom style="medium">
        <color indexed="64"/>
      </bottom>
      <diagonal/>
    </border>
    <border>
      <left/>
      <right style="thin">
        <color rgb="FF696969"/>
      </right>
      <top style="thin">
        <color rgb="FF696969"/>
      </top>
      <bottom style="medium">
        <color indexed="64"/>
      </bottom>
      <diagonal/>
    </border>
    <border>
      <left style="thin">
        <color rgb="FF696969"/>
      </left>
      <right style="thin">
        <color rgb="FF696969"/>
      </right>
      <top style="thin">
        <color rgb="FF696969"/>
      </top>
      <bottom style="medium">
        <color indexed="64"/>
      </bottom>
      <diagonal/>
    </border>
    <border>
      <left style="thin">
        <color rgb="FF696969"/>
      </left>
      <right style="thin">
        <color indexed="64"/>
      </right>
      <top style="thin">
        <color rgb="FF696969"/>
      </top>
      <bottom style="medium">
        <color indexed="64"/>
      </bottom>
      <diagonal/>
    </border>
    <border>
      <left style="medium">
        <color indexed="64"/>
      </left>
      <right style="thin">
        <color rgb="FF696969"/>
      </right>
      <top style="thin">
        <color rgb="FF696969"/>
      </top>
      <bottom style="thin">
        <color indexed="64"/>
      </bottom>
      <diagonal/>
    </border>
    <border>
      <left style="thin">
        <color rgb="FF696969"/>
      </left>
      <right/>
      <top style="thin">
        <color rgb="FF696969"/>
      </top>
      <bottom style="thin">
        <color indexed="64"/>
      </bottom>
      <diagonal/>
    </border>
    <border>
      <left/>
      <right style="thin">
        <color rgb="FF696969"/>
      </right>
      <top style="thin">
        <color rgb="FF696969"/>
      </top>
      <bottom style="thin">
        <color indexed="64"/>
      </bottom>
      <diagonal/>
    </border>
    <border>
      <left style="thin">
        <color rgb="FF696969"/>
      </left>
      <right style="thin">
        <color rgb="FF696969"/>
      </right>
      <top style="thin">
        <color rgb="FF696969"/>
      </top>
      <bottom style="thin">
        <color indexed="64"/>
      </bottom>
      <diagonal/>
    </border>
    <border>
      <left style="thin">
        <color rgb="FF696969"/>
      </left>
      <right style="thin">
        <color indexed="64"/>
      </right>
      <top style="thin">
        <color rgb="FF696969"/>
      </top>
      <bottom style="thin">
        <color indexed="64"/>
      </bottom>
      <diagonal/>
    </border>
    <border>
      <left style="medium">
        <color indexed="64"/>
      </left>
      <right style="thin">
        <color rgb="FF696969"/>
      </right>
      <top style="thin">
        <color indexed="64"/>
      </top>
      <bottom style="medium">
        <color indexed="64"/>
      </bottom>
      <diagonal/>
    </border>
    <border>
      <left style="thin">
        <color rgb="FF696969"/>
      </left>
      <right/>
      <top style="thin">
        <color indexed="64"/>
      </top>
      <bottom style="medium">
        <color indexed="64"/>
      </bottom>
      <diagonal/>
    </border>
    <border>
      <left/>
      <right style="thin">
        <color rgb="FF696969"/>
      </right>
      <top style="thin">
        <color indexed="64"/>
      </top>
      <bottom style="medium">
        <color indexed="64"/>
      </bottom>
      <diagonal/>
    </border>
    <border>
      <left style="thin">
        <color rgb="FF696969"/>
      </left>
      <right style="thin">
        <color rgb="FF696969"/>
      </right>
      <top style="thin">
        <color indexed="64"/>
      </top>
      <bottom style="medium">
        <color indexed="64"/>
      </bottom>
      <diagonal/>
    </border>
    <border>
      <left style="thin">
        <color rgb="FF696969"/>
      </left>
      <right style="thin">
        <color indexed="64"/>
      </right>
      <top style="thin">
        <color indexed="64"/>
      </top>
      <bottom style="medium">
        <color indexed="64"/>
      </bottom>
      <diagonal/>
    </border>
    <border>
      <left style="medium">
        <color indexed="64"/>
      </left>
      <right style="thin">
        <color rgb="FF696969"/>
      </right>
      <top style="thin">
        <color rgb="FF696969"/>
      </top>
      <bottom/>
      <diagonal/>
    </border>
    <border>
      <left style="medium">
        <color indexed="64"/>
      </left>
      <right style="thin">
        <color rgb="FF696969"/>
      </right>
      <top/>
      <bottom/>
      <diagonal/>
    </border>
    <border>
      <left style="thin">
        <color rgb="FF696969"/>
      </left>
      <right style="thin">
        <color rgb="FF696969"/>
      </right>
      <top/>
      <bottom/>
      <diagonal/>
    </border>
    <border>
      <left style="thin">
        <color rgb="FF696969"/>
      </left>
      <right style="thin">
        <color indexed="64"/>
      </right>
      <top/>
      <bottom/>
      <diagonal/>
    </border>
    <border>
      <left style="thin">
        <color rgb="FF696969"/>
      </left>
      <right style="thin">
        <color rgb="FF696969"/>
      </right>
      <top style="thin">
        <color rgb="FF696969"/>
      </top>
      <bottom/>
      <diagonal/>
    </border>
    <border>
      <left style="thin">
        <color rgb="FF696969"/>
      </left>
      <right style="thin">
        <color indexed="64"/>
      </right>
      <top style="thin">
        <color rgb="FF696969"/>
      </top>
      <bottom/>
      <diagonal/>
    </border>
    <border>
      <left/>
      <right style="thin">
        <color indexed="64"/>
      </right>
      <top style="thin">
        <color indexed="64"/>
      </top>
      <bottom/>
      <diagonal/>
    </border>
    <border>
      <left style="thin">
        <color indexed="64"/>
      </left>
      <right/>
      <top style="medium">
        <color indexed="64"/>
      </top>
      <bottom style="thin">
        <color indexed="64"/>
      </bottom>
      <diagonal/>
    </border>
  </borders>
  <cellStyleXfs count="11">
    <xf numFmtId="0" fontId="0" fillId="0" borderId="0"/>
    <xf numFmtId="164" fontId="1" fillId="0" borderId="0" applyFont="0" applyFill="0" applyBorder="0" applyAlignment="0" applyProtection="0"/>
    <xf numFmtId="9" fontId="1" fillId="0" borderId="0" applyFont="0" applyFill="0" applyBorder="0" applyAlignment="0" applyProtection="0"/>
    <xf numFmtId="0" fontId="6" fillId="0" borderId="0" applyNumberFormat="0" applyFill="0" applyBorder="0" applyAlignment="0" applyProtection="0"/>
    <xf numFmtId="0" fontId="10" fillId="0" borderId="0"/>
    <xf numFmtId="0" fontId="10" fillId="0" borderId="0"/>
    <xf numFmtId="0" fontId="10" fillId="0" borderId="0"/>
    <xf numFmtId="164" fontId="10" fillId="0" borderId="0" applyFont="0" applyFill="0" applyBorder="0" applyAlignment="0" applyProtection="0"/>
    <xf numFmtId="0" fontId="10" fillId="0" borderId="0"/>
    <xf numFmtId="164" fontId="10" fillId="0" borderId="0" applyFont="0" applyFill="0" applyBorder="0" applyAlignment="0" applyProtection="0"/>
    <xf numFmtId="0" fontId="12" fillId="0" borderId="0"/>
  </cellStyleXfs>
  <cellXfs count="504">
    <xf numFmtId="0" fontId="0" fillId="0" borderId="0" xfId="0"/>
    <xf numFmtId="0" fontId="9" fillId="0" borderId="0" xfId="0" applyFont="1"/>
    <xf numFmtId="0" fontId="0" fillId="0" borderId="0" xfId="0" applyAlignment="1">
      <alignment horizontal="center"/>
    </xf>
    <xf numFmtId="0" fontId="4" fillId="3" borderId="1" xfId="0" applyFont="1" applyFill="1" applyBorder="1"/>
    <xf numFmtId="3" fontId="4" fillId="3" borderId="2" xfId="0" applyNumberFormat="1" applyFont="1" applyFill="1" applyBorder="1" applyAlignment="1">
      <alignment horizontal="right" indent="1"/>
    </xf>
    <xf numFmtId="0" fontId="0" fillId="0" borderId="2" xfId="0" applyBorder="1"/>
    <xf numFmtId="0" fontId="4" fillId="3" borderId="2" xfId="0" applyFont="1" applyFill="1" applyBorder="1"/>
    <xf numFmtId="0" fontId="4" fillId="3" borderId="4" xfId="0" applyFont="1" applyFill="1" applyBorder="1"/>
    <xf numFmtId="3" fontId="4" fillId="3" borderId="5" xfId="0" applyNumberFormat="1" applyFont="1" applyFill="1" applyBorder="1" applyAlignment="1">
      <alignment horizontal="right" indent="1"/>
    </xf>
    <xf numFmtId="0" fontId="0" fillId="0" borderId="4" xfId="0" applyBorder="1"/>
    <xf numFmtId="3" fontId="0" fillId="0" borderId="0" xfId="0" applyNumberFormat="1" applyAlignment="1">
      <alignment horizontal="right" indent="1"/>
    </xf>
    <xf numFmtId="3" fontId="0" fillId="0" borderId="5" xfId="0" applyNumberFormat="1" applyBorder="1" applyAlignment="1">
      <alignment horizontal="right" indent="1"/>
    </xf>
    <xf numFmtId="0" fontId="0" fillId="0" borderId="7" xfId="0" applyBorder="1"/>
    <xf numFmtId="0" fontId="4" fillId="3" borderId="7" xfId="0" applyFont="1" applyFill="1" applyBorder="1"/>
    <xf numFmtId="3" fontId="4" fillId="3" borderId="8" xfId="0" applyNumberFormat="1" applyFont="1" applyFill="1" applyBorder="1" applyAlignment="1">
      <alignment horizontal="right" indent="1"/>
    </xf>
    <xf numFmtId="0" fontId="11" fillId="0" borderId="0" xfId="0" applyFont="1"/>
    <xf numFmtId="0" fontId="4" fillId="5" borderId="1" xfId="0" applyFont="1" applyFill="1" applyBorder="1"/>
    <xf numFmtId="3" fontId="4" fillId="5" borderId="2" xfId="0" applyNumberFormat="1" applyFont="1" applyFill="1" applyBorder="1" applyAlignment="1">
      <alignment horizontal="right" indent="1"/>
    </xf>
    <xf numFmtId="0" fontId="4" fillId="5" borderId="2" xfId="0" applyFont="1" applyFill="1" applyBorder="1"/>
    <xf numFmtId="3" fontId="4" fillId="5" borderId="3" xfId="0" applyNumberFormat="1" applyFont="1" applyFill="1" applyBorder="1" applyAlignment="1">
      <alignment horizontal="right" indent="1"/>
    </xf>
    <xf numFmtId="3" fontId="0" fillId="6" borderId="5" xfId="0" applyNumberFormat="1" applyFill="1" applyBorder="1" applyAlignment="1">
      <alignment horizontal="right" indent="1"/>
    </xf>
    <xf numFmtId="0" fontId="4" fillId="5" borderId="4" xfId="0" applyFont="1" applyFill="1" applyBorder="1"/>
    <xf numFmtId="3" fontId="4" fillId="5" borderId="5" xfId="0" applyNumberFormat="1" applyFont="1" applyFill="1" applyBorder="1" applyAlignment="1">
      <alignment horizontal="right" indent="1"/>
    </xf>
    <xf numFmtId="0" fontId="4" fillId="0" borderId="0" xfId="0" applyFont="1"/>
    <xf numFmtId="0" fontId="4" fillId="5" borderId="7" xfId="0" applyFont="1" applyFill="1" applyBorder="1"/>
    <xf numFmtId="3" fontId="4" fillId="5" borderId="8" xfId="0" applyNumberFormat="1" applyFont="1" applyFill="1" applyBorder="1" applyAlignment="1">
      <alignment horizontal="right" indent="1"/>
    </xf>
    <xf numFmtId="165" fontId="2" fillId="7" borderId="13" xfId="0" applyNumberFormat="1" applyFont="1" applyFill="1" applyBorder="1" applyAlignment="1">
      <alignment horizontal="center"/>
    </xf>
    <xf numFmtId="165" fontId="2" fillId="7" borderId="14" xfId="0" applyNumberFormat="1" applyFont="1" applyFill="1" applyBorder="1" applyAlignment="1">
      <alignment horizontal="center"/>
    </xf>
    <xf numFmtId="165" fontId="2" fillId="7" borderId="16" xfId="0" applyNumberFormat="1" applyFont="1" applyFill="1" applyBorder="1" applyAlignment="1">
      <alignment horizontal="center"/>
    </xf>
    <xf numFmtId="165" fontId="2" fillId="7" borderId="17" xfId="0" applyNumberFormat="1" applyFont="1" applyFill="1" applyBorder="1" applyAlignment="1">
      <alignment horizontal="center"/>
    </xf>
    <xf numFmtId="165" fontId="2" fillId="7" borderId="18" xfId="0" applyNumberFormat="1" applyFont="1" applyFill="1" applyBorder="1" applyAlignment="1">
      <alignment horizontal="center"/>
    </xf>
    <xf numFmtId="166" fontId="2" fillId="7" borderId="19" xfId="0" applyNumberFormat="1" applyFont="1" applyFill="1" applyBorder="1" applyAlignment="1">
      <alignment horizontal="center"/>
    </xf>
    <xf numFmtId="1" fontId="2" fillId="7" borderId="4" xfId="0" applyNumberFormat="1" applyFont="1" applyFill="1" applyBorder="1"/>
    <xf numFmtId="4" fontId="9" fillId="0" borderId="20" xfId="0" applyNumberFormat="1" applyFont="1" applyBorder="1" applyAlignment="1">
      <alignment horizontal="center"/>
    </xf>
    <xf numFmtId="4" fontId="9" fillId="0" borderId="21" xfId="0" applyNumberFormat="1" applyFont="1" applyBorder="1" applyAlignment="1">
      <alignment horizontal="center"/>
    </xf>
    <xf numFmtId="9" fontId="9" fillId="0" borderId="5" xfId="0" applyNumberFormat="1" applyFont="1" applyBorder="1" applyAlignment="1">
      <alignment horizontal="center" vertical="center"/>
    </xf>
    <xf numFmtId="4" fontId="9" fillId="8" borderId="22" xfId="0" applyNumberFormat="1" applyFont="1" applyFill="1" applyBorder="1" applyAlignment="1">
      <alignment horizontal="center"/>
    </xf>
    <xf numFmtId="4" fontId="9" fillId="8" borderId="21" xfId="0" applyNumberFormat="1" applyFont="1" applyFill="1" applyBorder="1" applyAlignment="1">
      <alignment horizontal="center"/>
    </xf>
    <xf numFmtId="9" fontId="9" fillId="8" borderId="5" xfId="0" applyNumberFormat="1" applyFont="1" applyFill="1" applyBorder="1" applyAlignment="1">
      <alignment horizontal="center" vertical="center"/>
    </xf>
    <xf numFmtId="1" fontId="2" fillId="7" borderId="4" xfId="0" applyNumberFormat="1" applyFont="1" applyFill="1" applyBorder="1" applyAlignment="1">
      <alignment horizontal="left"/>
    </xf>
    <xf numFmtId="4" fontId="9" fillId="0" borderId="22" xfId="0" applyNumberFormat="1" applyFont="1" applyBorder="1" applyAlignment="1">
      <alignment horizontal="center"/>
    </xf>
    <xf numFmtId="9" fontId="9" fillId="2" borderId="5" xfId="0" applyNumberFormat="1" applyFont="1" applyFill="1" applyBorder="1" applyAlignment="1">
      <alignment horizontal="center" vertical="center"/>
    </xf>
    <xf numFmtId="1" fontId="2" fillId="7" borderId="23" xfId="0" applyNumberFormat="1" applyFont="1" applyFill="1" applyBorder="1"/>
    <xf numFmtId="4" fontId="11" fillId="0" borderId="24" xfId="0" applyNumberFormat="1" applyFont="1" applyBorder="1" applyAlignment="1">
      <alignment horizontal="center"/>
    </xf>
    <xf numFmtId="4" fontId="11" fillId="0" borderId="25" xfId="0" applyNumberFormat="1" applyFont="1" applyBorder="1" applyAlignment="1">
      <alignment horizontal="center"/>
    </xf>
    <xf numFmtId="4" fontId="11" fillId="0" borderId="26" xfId="0" applyNumberFormat="1" applyFont="1" applyBorder="1" applyAlignment="1">
      <alignment horizontal="center" vertical="center"/>
    </xf>
    <xf numFmtId="9" fontId="11" fillId="0" borderId="27" xfId="2" applyFont="1" applyFill="1" applyBorder="1" applyAlignment="1">
      <alignment horizontal="center" vertical="center"/>
    </xf>
    <xf numFmtId="1" fontId="2" fillId="0" borderId="0" xfId="0" applyNumberFormat="1" applyFont="1"/>
    <xf numFmtId="165" fontId="2" fillId="0" borderId="0" xfId="0" applyNumberFormat="1" applyFont="1" applyAlignment="1">
      <alignment horizontal="center"/>
    </xf>
    <xf numFmtId="166" fontId="11" fillId="0" borderId="0" xfId="0" applyNumberFormat="1" applyFont="1"/>
    <xf numFmtId="1" fontId="2" fillId="7" borderId="13" xfId="0" applyNumberFormat="1" applyFont="1" applyFill="1" applyBorder="1" applyAlignment="1">
      <alignment horizontal="center"/>
    </xf>
    <xf numFmtId="1" fontId="2" fillId="7" borderId="14" xfId="0" applyNumberFormat="1" applyFont="1" applyFill="1" applyBorder="1" applyAlignment="1">
      <alignment horizontal="center"/>
    </xf>
    <xf numFmtId="4" fontId="9" fillId="0" borderId="22" xfId="0" applyNumberFormat="1" applyFont="1" applyBorder="1" applyAlignment="1">
      <alignment horizontal="center" vertical="center"/>
    </xf>
    <xf numFmtId="9" fontId="9" fillId="0" borderId="5" xfId="2" applyFont="1" applyBorder="1" applyAlignment="1">
      <alignment horizontal="center" vertical="center"/>
    </xf>
    <xf numFmtId="4" fontId="9" fillId="8" borderId="22" xfId="0" applyNumberFormat="1" applyFont="1" applyFill="1" applyBorder="1" applyAlignment="1">
      <alignment horizontal="center" vertical="center"/>
    </xf>
    <xf numFmtId="9" fontId="9" fillId="8" borderId="5" xfId="2" applyFont="1" applyFill="1" applyBorder="1" applyAlignment="1">
      <alignment horizontal="center" vertical="center"/>
    </xf>
    <xf numFmtId="4" fontId="11" fillId="0" borderId="24" xfId="0" applyNumberFormat="1" applyFont="1" applyBorder="1" applyAlignment="1">
      <alignment horizontal="center" vertical="center"/>
    </xf>
    <xf numFmtId="0" fontId="3" fillId="0" borderId="0" xfId="0" applyFont="1"/>
    <xf numFmtId="0" fontId="9" fillId="0" borderId="0" xfId="0" applyFont="1" applyAlignment="1">
      <alignment horizontal="center"/>
    </xf>
    <xf numFmtId="0" fontId="2" fillId="9" borderId="29" xfId="0" applyFont="1" applyFill="1" applyBorder="1" applyAlignment="1">
      <alignment horizontal="left" vertical="center"/>
    </xf>
    <xf numFmtId="0" fontId="2" fillId="9" borderId="30" xfId="0" applyFont="1" applyFill="1" applyBorder="1" applyAlignment="1">
      <alignment horizontal="center" vertical="center"/>
    </xf>
    <xf numFmtId="0" fontId="2" fillId="9" borderId="31" xfId="0" applyFont="1" applyFill="1" applyBorder="1" applyAlignment="1">
      <alignment horizontal="center" vertical="center"/>
    </xf>
    <xf numFmtId="0" fontId="13" fillId="0" borderId="0" xfId="0" applyFont="1"/>
    <xf numFmtId="0" fontId="2" fillId="9" borderId="4" xfId="0" applyFont="1" applyFill="1" applyBorder="1" applyAlignment="1">
      <alignment horizontal="left"/>
    </xf>
    <xf numFmtId="3" fontId="11" fillId="2" borderId="32" xfId="0" applyNumberFormat="1" applyFont="1" applyFill="1" applyBorder="1" applyAlignment="1">
      <alignment horizontal="center"/>
    </xf>
    <xf numFmtId="3" fontId="11" fillId="10" borderId="32" xfId="0" applyNumberFormat="1" applyFont="1" applyFill="1" applyBorder="1" applyAlignment="1">
      <alignment horizontal="center"/>
    </xf>
    <xf numFmtId="3" fontId="0" fillId="0" borderId="0" xfId="0" applyNumberFormat="1"/>
    <xf numFmtId="0" fontId="2" fillId="9" borderId="33" xfId="0" applyFont="1" applyFill="1" applyBorder="1" applyAlignment="1">
      <alignment vertical="center"/>
    </xf>
    <xf numFmtId="3" fontId="2" fillId="9" borderId="34" xfId="0" applyNumberFormat="1" applyFont="1" applyFill="1" applyBorder="1" applyAlignment="1">
      <alignment horizontal="center" vertical="center"/>
    </xf>
    <xf numFmtId="3" fontId="2" fillId="9" borderId="35" xfId="0" applyNumberFormat="1" applyFont="1" applyFill="1" applyBorder="1" applyAlignment="1">
      <alignment horizontal="center" vertical="center"/>
    </xf>
    <xf numFmtId="0" fontId="0" fillId="0" borderId="0" xfId="0" applyAlignment="1">
      <alignment horizontal="center" vertical="center"/>
    </xf>
    <xf numFmtId="0" fontId="9" fillId="0" borderId="0" xfId="0" applyFont="1" applyAlignment="1">
      <alignment horizontal="center" vertical="center"/>
    </xf>
    <xf numFmtId="0" fontId="2" fillId="11" borderId="1" xfId="0" applyFont="1" applyFill="1" applyBorder="1" applyAlignment="1">
      <alignment vertical="center"/>
    </xf>
    <xf numFmtId="0" fontId="2" fillId="11" borderId="37" xfId="0" applyFont="1" applyFill="1" applyBorder="1" applyAlignment="1">
      <alignment horizontal="center" vertical="center" wrapText="1"/>
    </xf>
    <xf numFmtId="0" fontId="2" fillId="11" borderId="38" xfId="0" applyFont="1" applyFill="1" applyBorder="1" applyAlignment="1">
      <alignment horizontal="center" vertical="center" wrapText="1"/>
    </xf>
    <xf numFmtId="0" fontId="2" fillId="11" borderId="33" xfId="0" applyFont="1" applyFill="1" applyBorder="1" applyAlignment="1">
      <alignment vertical="center"/>
    </xf>
    <xf numFmtId="0" fontId="2" fillId="11" borderId="34" xfId="0" applyFont="1" applyFill="1" applyBorder="1" applyAlignment="1">
      <alignment horizontal="center" vertical="center"/>
    </xf>
    <xf numFmtId="0" fontId="2" fillId="11" borderId="39" xfId="0" applyFont="1" applyFill="1" applyBorder="1" applyAlignment="1">
      <alignment horizontal="center" vertical="center"/>
    </xf>
    <xf numFmtId="0" fontId="11" fillId="11" borderId="39" xfId="0" applyFont="1" applyFill="1" applyBorder="1" applyAlignment="1">
      <alignment horizontal="center" vertical="center" wrapText="1"/>
    </xf>
    <xf numFmtId="0" fontId="11" fillId="11" borderId="35" xfId="0" applyFont="1" applyFill="1" applyBorder="1" applyAlignment="1">
      <alignment horizontal="center" vertical="center" wrapText="1"/>
    </xf>
    <xf numFmtId="0" fontId="9" fillId="0" borderId="40" xfId="0" applyFont="1" applyBorder="1" applyAlignment="1">
      <alignment horizontal="left" vertical="top"/>
    </xf>
    <xf numFmtId="3" fontId="9" fillId="0" borderId="41" xfId="0" applyNumberFormat="1" applyFont="1" applyBorder="1" applyAlignment="1">
      <alignment horizontal="center" vertical="center"/>
    </xf>
    <xf numFmtId="3" fontId="9" fillId="0" borderId="0" xfId="0" applyNumberFormat="1" applyFont="1" applyAlignment="1">
      <alignment horizontal="center" vertical="center"/>
    </xf>
    <xf numFmtId="3" fontId="9" fillId="0" borderId="32" xfId="0" applyNumberFormat="1" applyFont="1" applyBorder="1" applyAlignment="1">
      <alignment horizontal="center" vertical="center"/>
    </xf>
    <xf numFmtId="168" fontId="11" fillId="4" borderId="40" xfId="0" applyNumberFormat="1" applyFont="1" applyFill="1" applyBorder="1" applyAlignment="1">
      <alignment horizontal="right"/>
    </xf>
    <xf numFmtId="3" fontId="11" fillId="4" borderId="41" xfId="0" applyNumberFormat="1" applyFont="1" applyFill="1" applyBorder="1" applyAlignment="1">
      <alignment horizontal="center" vertical="center"/>
    </xf>
    <xf numFmtId="3" fontId="11" fillId="4" borderId="32" xfId="0" applyNumberFormat="1" applyFont="1" applyFill="1" applyBorder="1" applyAlignment="1">
      <alignment horizontal="center" vertical="center"/>
    </xf>
    <xf numFmtId="3" fontId="11" fillId="11" borderId="34" xfId="0" applyNumberFormat="1" applyFont="1" applyFill="1" applyBorder="1" applyAlignment="1">
      <alignment horizontal="center" vertical="center"/>
    </xf>
    <xf numFmtId="3" fontId="11" fillId="11" borderId="34" xfId="0" applyNumberFormat="1" applyFont="1" applyFill="1" applyBorder="1" applyAlignment="1">
      <alignment horizontal="center" vertical="center" wrapText="1"/>
    </xf>
    <xf numFmtId="3" fontId="11" fillId="11" borderId="42" xfId="0" applyNumberFormat="1" applyFont="1" applyFill="1" applyBorder="1" applyAlignment="1">
      <alignment horizontal="center" vertical="center" wrapText="1"/>
    </xf>
    <xf numFmtId="3" fontId="9" fillId="0" borderId="41" xfId="0" applyNumberFormat="1" applyFont="1" applyBorder="1" applyAlignment="1">
      <alignment horizontal="center"/>
    </xf>
    <xf numFmtId="0" fontId="9" fillId="0" borderId="41" xfId="0" applyFont="1" applyBorder="1"/>
    <xf numFmtId="3" fontId="11" fillId="4" borderId="43" xfId="0" applyNumberFormat="1" applyFont="1" applyFill="1" applyBorder="1" applyAlignment="1">
      <alignment horizontal="center" vertical="center"/>
    </xf>
    <xf numFmtId="3" fontId="9" fillId="12" borderId="34" xfId="0" applyNumberFormat="1" applyFont="1" applyFill="1" applyBorder="1" applyAlignment="1">
      <alignment horizontal="center" vertical="center"/>
    </xf>
    <xf numFmtId="3" fontId="9" fillId="12" borderId="42" xfId="0" applyNumberFormat="1" applyFont="1" applyFill="1" applyBorder="1" applyAlignment="1">
      <alignment horizontal="center" vertical="center"/>
    </xf>
    <xf numFmtId="168" fontId="4" fillId="4" borderId="40" xfId="0" applyNumberFormat="1" applyFont="1" applyFill="1" applyBorder="1" applyAlignment="1">
      <alignment horizontal="right"/>
    </xf>
    <xf numFmtId="0" fontId="14" fillId="0" borderId="0" xfId="0" applyFont="1"/>
    <xf numFmtId="0" fontId="5" fillId="0" borderId="0" xfId="0" applyFont="1"/>
    <xf numFmtId="0" fontId="2" fillId="11" borderId="44" xfId="0" applyFont="1" applyFill="1" applyBorder="1" applyAlignment="1">
      <alignment horizontal="right" vertical="center"/>
    </xf>
    <xf numFmtId="3" fontId="2" fillId="12" borderId="45" xfId="0" applyNumberFormat="1" applyFont="1" applyFill="1" applyBorder="1" applyAlignment="1">
      <alignment horizontal="center" vertical="center"/>
    </xf>
    <xf numFmtId="3" fontId="2" fillId="12" borderId="46" xfId="0" applyNumberFormat="1" applyFont="1" applyFill="1" applyBorder="1" applyAlignment="1">
      <alignment horizontal="center" vertical="center"/>
    </xf>
    <xf numFmtId="0" fontId="15" fillId="0" borderId="0" xfId="0" applyFont="1" applyAlignment="1">
      <alignment horizontal="center"/>
    </xf>
    <xf numFmtId="0" fontId="0" fillId="0" borderId="0" xfId="0" applyAlignment="1">
      <alignment vertical="center"/>
    </xf>
    <xf numFmtId="0" fontId="5" fillId="13" borderId="1" xfId="5" applyFont="1" applyFill="1" applyBorder="1"/>
    <xf numFmtId="0" fontId="5" fillId="13" borderId="28" xfId="5" applyFont="1" applyFill="1" applyBorder="1" applyAlignment="1">
      <alignment horizontal="center"/>
    </xf>
    <xf numFmtId="0" fontId="2" fillId="13" borderId="18" xfId="5" applyFont="1" applyFill="1" applyBorder="1" applyAlignment="1">
      <alignment horizontal="center"/>
    </xf>
    <xf numFmtId="0" fontId="2" fillId="13" borderId="18" xfId="5" quotePrefix="1" applyFont="1" applyFill="1" applyBorder="1" applyAlignment="1">
      <alignment horizontal="center"/>
    </xf>
    <xf numFmtId="0" fontId="2" fillId="13" borderId="28" xfId="5" applyFont="1" applyFill="1" applyBorder="1" applyAlignment="1">
      <alignment horizontal="center"/>
    </xf>
    <xf numFmtId="0" fontId="2" fillId="13" borderId="19" xfId="5" quotePrefix="1" applyFont="1" applyFill="1" applyBorder="1" applyAlignment="1">
      <alignment horizontal="center"/>
    </xf>
    <xf numFmtId="3" fontId="2" fillId="13" borderId="18" xfId="5" applyNumberFormat="1" applyFont="1" applyFill="1" applyBorder="1" applyAlignment="1">
      <alignment horizontal="center"/>
    </xf>
    <xf numFmtId="3" fontId="2" fillId="13" borderId="18" xfId="5" quotePrefix="1" applyNumberFormat="1" applyFont="1" applyFill="1" applyBorder="1" applyAlignment="1">
      <alignment horizontal="center"/>
    </xf>
    <xf numFmtId="3" fontId="2" fillId="13" borderId="28" xfId="5" applyNumberFormat="1" applyFont="1" applyFill="1" applyBorder="1" applyAlignment="1">
      <alignment horizontal="center"/>
    </xf>
    <xf numFmtId="3" fontId="2" fillId="13" borderId="19" xfId="5" quotePrefix="1" applyNumberFormat="1" applyFont="1" applyFill="1" applyBorder="1" applyAlignment="1">
      <alignment horizontal="center"/>
    </xf>
    <xf numFmtId="3" fontId="2" fillId="13" borderId="16" xfId="5" applyNumberFormat="1" applyFont="1" applyFill="1" applyBorder="1" applyAlignment="1">
      <alignment horizontal="center" vertical="center"/>
    </xf>
    <xf numFmtId="3" fontId="2" fillId="13" borderId="17" xfId="5" quotePrefix="1" applyNumberFormat="1" applyFont="1" applyFill="1" applyBorder="1" applyAlignment="1">
      <alignment horizontal="center" vertical="center"/>
    </xf>
    <xf numFmtId="3" fontId="2" fillId="13" borderId="18" xfId="5" applyNumberFormat="1" applyFont="1" applyFill="1" applyBorder="1" applyAlignment="1">
      <alignment horizontal="center" vertical="center"/>
    </xf>
    <xf numFmtId="3" fontId="2" fillId="13" borderId="18" xfId="5" quotePrefix="1" applyNumberFormat="1" applyFont="1" applyFill="1" applyBorder="1" applyAlignment="1">
      <alignment horizontal="center" vertical="center"/>
    </xf>
    <xf numFmtId="3" fontId="2" fillId="13" borderId="16" xfId="5" applyNumberFormat="1" applyFont="1" applyFill="1" applyBorder="1" applyAlignment="1">
      <alignment horizontal="center"/>
    </xf>
    <xf numFmtId="3" fontId="2" fillId="13" borderId="17" xfId="5" quotePrefix="1" applyNumberFormat="1" applyFont="1" applyFill="1" applyBorder="1" applyAlignment="1">
      <alignment horizontal="center"/>
    </xf>
    <xf numFmtId="3" fontId="2" fillId="13" borderId="19" xfId="5" quotePrefix="1" applyNumberFormat="1" applyFont="1" applyFill="1" applyBorder="1" applyAlignment="1">
      <alignment horizontal="center" vertical="center"/>
    </xf>
    <xf numFmtId="0" fontId="2" fillId="13" borderId="4" xfId="5" applyFont="1" applyFill="1" applyBorder="1"/>
    <xf numFmtId="168" fontId="9" fillId="8" borderId="0" xfId="7" applyNumberFormat="1" applyFont="1" applyFill="1" applyBorder="1"/>
    <xf numFmtId="168" fontId="9" fillId="8" borderId="4" xfId="7" applyNumberFormat="1" applyFont="1" applyFill="1" applyBorder="1"/>
    <xf numFmtId="168" fontId="9" fillId="8" borderId="5" xfId="7" applyNumberFormat="1" applyFont="1" applyFill="1" applyBorder="1"/>
    <xf numFmtId="3" fontId="9" fillId="8" borderId="22" xfId="7" applyNumberFormat="1" applyFont="1" applyFill="1" applyBorder="1" applyAlignment="1">
      <alignment horizontal="center" vertical="center"/>
    </xf>
    <xf numFmtId="3" fontId="9" fillId="8" borderId="21" xfId="7" applyNumberFormat="1" applyFont="1" applyFill="1" applyBorder="1" applyAlignment="1">
      <alignment horizontal="center" vertical="center"/>
    </xf>
    <xf numFmtId="3" fontId="9" fillId="8" borderId="0" xfId="7" applyNumberFormat="1" applyFont="1" applyFill="1" applyBorder="1" applyAlignment="1">
      <alignment horizontal="center" vertical="center"/>
    </xf>
    <xf numFmtId="3" fontId="9" fillId="8" borderId="22" xfId="5" applyNumberFormat="1" applyFont="1" applyFill="1" applyBorder="1" applyAlignment="1">
      <alignment horizontal="center" vertical="center"/>
    </xf>
    <xf numFmtId="3" fontId="9" fillId="8" borderId="21" xfId="5" applyNumberFormat="1" applyFont="1" applyFill="1" applyBorder="1" applyAlignment="1">
      <alignment horizontal="center" vertical="center"/>
    </xf>
    <xf numFmtId="3" fontId="9" fillId="8" borderId="22" xfId="7" applyNumberFormat="1" applyFont="1" applyFill="1" applyBorder="1" applyAlignment="1">
      <alignment horizontal="center"/>
    </xf>
    <xf numFmtId="3" fontId="9" fillId="8" borderId="21" xfId="7" applyNumberFormat="1" applyFont="1" applyFill="1" applyBorder="1" applyAlignment="1">
      <alignment horizontal="center"/>
    </xf>
    <xf numFmtId="3" fontId="1" fillId="8" borderId="22" xfId="5" applyNumberFormat="1" applyFont="1" applyFill="1" applyBorder="1" applyAlignment="1">
      <alignment horizontal="center" vertical="center"/>
    </xf>
    <xf numFmtId="3" fontId="1" fillId="8" borderId="0" xfId="7" applyNumberFormat="1" applyFont="1" applyFill="1" applyBorder="1" applyAlignment="1">
      <alignment horizontal="center" vertical="center"/>
    </xf>
    <xf numFmtId="3" fontId="1" fillId="8" borderId="5" xfId="7" applyNumberFormat="1" applyFont="1" applyFill="1" applyBorder="1" applyAlignment="1">
      <alignment horizontal="center" vertical="center"/>
    </xf>
    <xf numFmtId="168" fontId="9" fillId="0" borderId="0" xfId="7" applyNumberFormat="1" applyFont="1" applyFill="1" applyBorder="1"/>
    <xf numFmtId="168" fontId="9" fillId="0" borderId="4" xfId="7" applyNumberFormat="1" applyFont="1" applyFill="1" applyBorder="1"/>
    <xf numFmtId="168" fontId="9" fillId="0" borderId="5" xfId="7" applyNumberFormat="1" applyFont="1" applyFill="1" applyBorder="1"/>
    <xf numFmtId="3" fontId="9" fillId="0" borderId="22" xfId="7" applyNumberFormat="1" applyFont="1" applyFill="1" applyBorder="1" applyAlignment="1">
      <alignment horizontal="center" vertical="center"/>
    </xf>
    <xf numFmtId="3" fontId="9" fillId="0" borderId="21" xfId="7" applyNumberFormat="1" applyFont="1" applyFill="1" applyBorder="1" applyAlignment="1">
      <alignment horizontal="center" vertical="center"/>
    </xf>
    <xf numFmtId="3" fontId="9" fillId="0" borderId="0" xfId="7" applyNumberFormat="1" applyFont="1" applyFill="1" applyBorder="1" applyAlignment="1">
      <alignment horizontal="center" vertical="center"/>
    </xf>
    <xf numFmtId="3" fontId="9" fillId="0" borderId="22" xfId="5" applyNumberFormat="1" applyFont="1" applyBorder="1" applyAlignment="1">
      <alignment horizontal="center" vertical="center"/>
    </xf>
    <xf numFmtId="3" fontId="9" fillId="0" borderId="21" xfId="5" applyNumberFormat="1" applyFont="1" applyBorder="1" applyAlignment="1">
      <alignment horizontal="center" vertical="center"/>
    </xf>
    <xf numFmtId="3" fontId="9" fillId="0" borderId="22" xfId="7" applyNumberFormat="1" applyFont="1" applyFill="1" applyBorder="1" applyAlignment="1">
      <alignment horizontal="center"/>
    </xf>
    <xf numFmtId="3" fontId="9" fillId="0" borderId="21" xfId="7" applyNumberFormat="1" applyFont="1" applyFill="1" applyBorder="1" applyAlignment="1">
      <alignment horizontal="center"/>
    </xf>
    <xf numFmtId="3" fontId="1" fillId="0" borderId="22" xfId="5" applyNumberFormat="1" applyFont="1" applyBorder="1" applyAlignment="1">
      <alignment horizontal="center" vertical="center"/>
    </xf>
    <xf numFmtId="3" fontId="1" fillId="0" borderId="0" xfId="7" applyNumberFormat="1" applyFont="1" applyFill="1" applyBorder="1" applyAlignment="1">
      <alignment horizontal="center" vertical="center"/>
    </xf>
    <xf numFmtId="3" fontId="1" fillId="0" borderId="5" xfId="7" applyNumberFormat="1" applyFont="1" applyFill="1" applyBorder="1" applyAlignment="1">
      <alignment horizontal="center" vertical="center"/>
    </xf>
    <xf numFmtId="168" fontId="9" fillId="8" borderId="0" xfId="7" applyNumberFormat="1" applyFont="1" applyFill="1" applyBorder="1" applyAlignment="1">
      <alignment horizontal="right"/>
    </xf>
    <xf numFmtId="0" fontId="2" fillId="13" borderId="28" xfId="5" applyFont="1" applyFill="1" applyBorder="1"/>
    <xf numFmtId="0" fontId="2" fillId="13" borderId="6" xfId="5" applyFont="1" applyFill="1" applyBorder="1"/>
    <xf numFmtId="168" fontId="2" fillId="13" borderId="10" xfId="0" applyNumberFormat="1" applyFont="1" applyFill="1" applyBorder="1"/>
    <xf numFmtId="168" fontId="2" fillId="13" borderId="9" xfId="0" applyNumberFormat="1" applyFont="1" applyFill="1" applyBorder="1"/>
    <xf numFmtId="168" fontId="2" fillId="13" borderId="11" xfId="0" applyNumberFormat="1" applyFont="1" applyFill="1" applyBorder="1"/>
    <xf numFmtId="3" fontId="2" fillId="13" borderId="24" xfId="0" applyNumberFormat="1" applyFont="1" applyFill="1" applyBorder="1" applyAlignment="1">
      <alignment horizontal="center" vertical="center"/>
    </xf>
    <xf numFmtId="3" fontId="2" fillId="13" borderId="25" xfId="0" applyNumberFormat="1" applyFont="1" applyFill="1" applyBorder="1" applyAlignment="1">
      <alignment horizontal="center" vertical="center"/>
    </xf>
    <xf numFmtId="3" fontId="2" fillId="13" borderId="26" xfId="0" applyNumberFormat="1" applyFont="1" applyFill="1" applyBorder="1" applyAlignment="1">
      <alignment horizontal="center" vertical="center"/>
    </xf>
    <xf numFmtId="3" fontId="2" fillId="13" borderId="27" xfId="0" applyNumberFormat="1" applyFont="1" applyFill="1" applyBorder="1" applyAlignment="1">
      <alignment horizontal="center" vertical="center"/>
    </xf>
    <xf numFmtId="0" fontId="16" fillId="0" borderId="0" xfId="8" applyFont="1"/>
    <xf numFmtId="0" fontId="16" fillId="0" borderId="0" xfId="8" applyFont="1" applyAlignment="1">
      <alignment vertical="center"/>
    </xf>
    <xf numFmtId="0" fontId="16" fillId="0" borderId="0" xfId="5" applyFont="1"/>
    <xf numFmtId="168" fontId="16" fillId="0" borderId="0" xfId="5" applyNumberFormat="1" applyFont="1"/>
    <xf numFmtId="168" fontId="16" fillId="0" borderId="0" xfId="5" applyNumberFormat="1" applyFont="1" applyAlignment="1">
      <alignment horizontal="center" vertical="center"/>
    </xf>
    <xf numFmtId="0" fontId="17" fillId="0" borderId="0" xfId="5" applyFont="1"/>
    <xf numFmtId="3" fontId="2" fillId="13" borderId="48" xfId="5" applyNumberFormat="1" applyFont="1" applyFill="1" applyBorder="1" applyAlignment="1">
      <alignment horizontal="center" vertical="center"/>
    </xf>
    <xf numFmtId="3" fontId="2" fillId="13" borderId="49" xfId="5" applyNumberFormat="1" applyFont="1" applyFill="1" applyBorder="1" applyAlignment="1">
      <alignment horizontal="center" vertical="center"/>
    </xf>
    <xf numFmtId="3" fontId="2" fillId="13" borderId="50" xfId="5" quotePrefix="1" applyNumberFormat="1" applyFont="1" applyFill="1" applyBorder="1" applyAlignment="1">
      <alignment horizontal="center" vertical="center"/>
    </xf>
    <xf numFmtId="0" fontId="2" fillId="13" borderId="4" xfId="0" applyFont="1" applyFill="1" applyBorder="1" applyAlignment="1">
      <alignment horizontal="center" vertical="center"/>
    </xf>
    <xf numFmtId="167" fontId="9" fillId="8" borderId="39" xfId="1" applyNumberFormat="1" applyFont="1" applyFill="1" applyBorder="1" applyAlignment="1">
      <alignment horizontal="center" vertical="center"/>
    </xf>
    <xf numFmtId="167" fontId="9" fillId="8" borderId="32" xfId="1" applyNumberFormat="1" applyFont="1" applyFill="1" applyBorder="1" applyAlignment="1">
      <alignment horizontal="center" vertical="center"/>
    </xf>
    <xf numFmtId="167" fontId="9" fillId="0" borderId="41" xfId="1" applyNumberFormat="1" applyFont="1" applyBorder="1" applyAlignment="1">
      <alignment horizontal="center" vertical="center"/>
    </xf>
    <xf numFmtId="167" fontId="9" fillId="0" borderId="32" xfId="1" applyNumberFormat="1" applyFont="1" applyBorder="1" applyAlignment="1">
      <alignment horizontal="center" vertical="center"/>
    </xf>
    <xf numFmtId="167" fontId="9" fillId="8" borderId="41" xfId="1" applyNumberFormat="1" applyFont="1" applyFill="1" applyBorder="1" applyAlignment="1">
      <alignment horizontal="center" vertical="center"/>
    </xf>
    <xf numFmtId="167" fontId="1" fillId="8" borderId="41" xfId="1" applyNumberFormat="1" applyFont="1" applyFill="1" applyBorder="1" applyAlignment="1">
      <alignment horizontal="center" vertical="center"/>
    </xf>
    <xf numFmtId="167" fontId="1" fillId="8" borderId="32" xfId="1" applyNumberFormat="1" applyFont="1" applyFill="1" applyBorder="1" applyAlignment="1">
      <alignment horizontal="center" vertical="center"/>
    </xf>
    <xf numFmtId="0" fontId="2" fillId="13" borderId="6" xfId="0" applyFont="1" applyFill="1" applyBorder="1" applyAlignment="1">
      <alignment horizontal="center" vertical="center"/>
    </xf>
    <xf numFmtId="167" fontId="1" fillId="0" borderId="51" xfId="1" applyNumberFormat="1" applyFont="1" applyFill="1" applyBorder="1" applyAlignment="1">
      <alignment horizontal="center" vertical="center"/>
    </xf>
    <xf numFmtId="167" fontId="9" fillId="0" borderId="36" xfId="1" applyNumberFormat="1" applyFont="1" applyBorder="1" applyAlignment="1">
      <alignment horizontal="center" vertical="center"/>
    </xf>
    <xf numFmtId="0" fontId="5" fillId="13" borderId="1" xfId="6" applyFont="1" applyFill="1" applyBorder="1"/>
    <xf numFmtId="0" fontId="5" fillId="13" borderId="2" xfId="6" applyFont="1" applyFill="1" applyBorder="1"/>
    <xf numFmtId="0" fontId="5" fillId="13" borderId="28" xfId="6" applyFont="1" applyFill="1" applyBorder="1" applyAlignment="1">
      <alignment horizontal="center"/>
    </xf>
    <xf numFmtId="0" fontId="5" fillId="13" borderId="18" xfId="6" applyFont="1" applyFill="1" applyBorder="1" applyAlignment="1">
      <alignment horizontal="center"/>
    </xf>
    <xf numFmtId="0" fontId="0" fillId="0" borderId="18" xfId="0" applyBorder="1"/>
    <xf numFmtId="0" fontId="2" fillId="13" borderId="16" xfId="6" applyFont="1" applyFill="1" applyBorder="1" applyAlignment="1">
      <alignment horizontal="center"/>
    </xf>
    <xf numFmtId="0" fontId="2" fillId="13" borderId="17" xfId="6" quotePrefix="1" applyFont="1" applyFill="1" applyBorder="1" applyAlignment="1">
      <alignment horizontal="center"/>
    </xf>
    <xf numFmtId="0" fontId="2" fillId="13" borderId="16" xfId="6" applyFont="1" applyFill="1" applyBorder="1" applyAlignment="1">
      <alignment horizontal="center" vertical="center"/>
    </xf>
    <xf numFmtId="0" fontId="2" fillId="13" borderId="18" xfId="6" applyFont="1" applyFill="1" applyBorder="1" applyAlignment="1">
      <alignment horizontal="center" vertical="center"/>
    </xf>
    <xf numFmtId="0" fontId="2" fillId="13" borderId="18" xfId="6" quotePrefix="1" applyFont="1" applyFill="1" applyBorder="1" applyAlignment="1">
      <alignment horizontal="center"/>
    </xf>
    <xf numFmtId="0" fontId="2" fillId="13" borderId="19" xfId="6" quotePrefix="1" applyFont="1" applyFill="1" applyBorder="1" applyAlignment="1">
      <alignment horizontal="center"/>
    </xf>
    <xf numFmtId="0" fontId="2" fillId="13" borderId="4" xfId="6" applyFont="1" applyFill="1" applyBorder="1" applyAlignment="1">
      <alignment horizontal="left"/>
    </xf>
    <xf numFmtId="167" fontId="9" fillId="8" borderId="22" xfId="9" applyNumberFormat="1" applyFont="1" applyFill="1" applyBorder="1" applyAlignment="1">
      <alignment horizontal="center"/>
    </xf>
    <xf numFmtId="167" fontId="9" fillId="8" borderId="21" xfId="9" applyNumberFormat="1" applyFont="1" applyFill="1" applyBorder="1" applyAlignment="1">
      <alignment horizontal="center"/>
    </xf>
    <xf numFmtId="167" fontId="9" fillId="8" borderId="22" xfId="9" applyNumberFormat="1" applyFont="1" applyFill="1" applyBorder="1" applyAlignment="1">
      <alignment horizontal="center" vertical="center"/>
    </xf>
    <xf numFmtId="167" fontId="9" fillId="8" borderId="0" xfId="9" applyNumberFormat="1" applyFont="1" applyFill="1" applyBorder="1" applyAlignment="1">
      <alignment horizontal="center" vertical="center"/>
    </xf>
    <xf numFmtId="167" fontId="9" fillId="8" borderId="0" xfId="9" applyNumberFormat="1" applyFont="1" applyFill="1" applyBorder="1" applyAlignment="1">
      <alignment horizontal="center"/>
    </xf>
    <xf numFmtId="167" fontId="1" fillId="8" borderId="0" xfId="9" applyNumberFormat="1" applyFont="1" applyFill="1" applyBorder="1" applyAlignment="1">
      <alignment horizontal="center" vertical="center"/>
    </xf>
    <xf numFmtId="167" fontId="1" fillId="8" borderId="5" xfId="9" applyNumberFormat="1" applyFont="1" applyFill="1" applyBorder="1" applyAlignment="1">
      <alignment horizontal="center"/>
    </xf>
    <xf numFmtId="167" fontId="9" fillId="0" borderId="22" xfId="9" applyNumberFormat="1" applyFont="1" applyFill="1" applyBorder="1" applyAlignment="1">
      <alignment horizontal="center"/>
    </xf>
    <xf numFmtId="167" fontId="9" fillId="0" borderId="21" xfId="9" applyNumberFormat="1" applyFont="1" applyFill="1" applyBorder="1" applyAlignment="1">
      <alignment horizontal="center"/>
    </xf>
    <xf numFmtId="167" fontId="9" fillId="0" borderId="22" xfId="9" applyNumberFormat="1" applyFont="1" applyFill="1" applyBorder="1" applyAlignment="1">
      <alignment horizontal="center" vertical="center"/>
    </xf>
    <xf numFmtId="167" fontId="9" fillId="0" borderId="0" xfId="9" applyNumberFormat="1" applyFont="1" applyFill="1" applyBorder="1" applyAlignment="1">
      <alignment horizontal="center" vertical="center"/>
    </xf>
    <xf numFmtId="167" fontId="9" fillId="0" borderId="0" xfId="9" applyNumberFormat="1" applyFont="1" applyFill="1" applyBorder="1" applyAlignment="1">
      <alignment horizontal="center"/>
    </xf>
    <xf numFmtId="167" fontId="1" fillId="0" borderId="0" xfId="9" applyNumberFormat="1" applyFont="1" applyFill="1" applyBorder="1" applyAlignment="1">
      <alignment horizontal="center" vertical="center"/>
    </xf>
    <xf numFmtId="167" fontId="1" fillId="0" borderId="5" xfId="9" applyNumberFormat="1" applyFont="1" applyFill="1" applyBorder="1" applyAlignment="1">
      <alignment horizontal="center"/>
    </xf>
    <xf numFmtId="0" fontId="2" fillId="13" borderId="6" xfId="6" applyFont="1" applyFill="1" applyBorder="1" applyAlignment="1">
      <alignment horizontal="left"/>
    </xf>
    <xf numFmtId="0" fontId="2" fillId="13" borderId="7" xfId="6" applyFont="1" applyFill="1" applyBorder="1" applyAlignment="1">
      <alignment horizontal="left"/>
    </xf>
    <xf numFmtId="167" fontId="2" fillId="13" borderId="52" xfId="0" applyNumberFormat="1" applyFont="1" applyFill="1" applyBorder="1" applyAlignment="1">
      <alignment horizontal="center"/>
    </xf>
    <xf numFmtId="167" fontId="2" fillId="13" borderId="7" xfId="0" applyNumberFormat="1" applyFont="1" applyFill="1" applyBorder="1" applyAlignment="1">
      <alignment horizontal="center"/>
    </xf>
    <xf numFmtId="167" fontId="2" fillId="13" borderId="53" xfId="0" applyNumberFormat="1" applyFont="1" applyFill="1" applyBorder="1" applyAlignment="1">
      <alignment horizontal="center"/>
    </xf>
    <xf numFmtId="167" fontId="2" fillId="13" borderId="7" xfId="0" applyNumberFormat="1" applyFont="1" applyFill="1" applyBorder="1" applyAlignment="1">
      <alignment horizontal="center" vertical="center"/>
    </xf>
    <xf numFmtId="167" fontId="2" fillId="13" borderId="8" xfId="0" applyNumberFormat="1" applyFont="1" applyFill="1" applyBorder="1" applyAlignment="1">
      <alignment horizontal="center"/>
    </xf>
    <xf numFmtId="0" fontId="21" fillId="14" borderId="54" xfId="10" applyFont="1" applyFill="1" applyBorder="1" applyAlignment="1">
      <alignment vertical="top" wrapText="1" readingOrder="1"/>
    </xf>
    <xf numFmtId="0" fontId="21" fillId="14" borderId="57" xfId="10" applyFont="1" applyFill="1" applyBorder="1" applyAlignment="1">
      <alignment horizontal="center" vertical="top" wrapText="1" readingOrder="1"/>
    </xf>
    <xf numFmtId="0" fontId="21" fillId="14" borderId="58" xfId="10" applyFont="1" applyFill="1" applyBorder="1" applyAlignment="1">
      <alignment horizontal="center" vertical="top" wrapText="1" readingOrder="1"/>
    </xf>
    <xf numFmtId="4" fontId="2" fillId="15" borderId="62" xfId="10" applyNumberFormat="1" applyFont="1" applyFill="1" applyBorder="1" applyAlignment="1">
      <alignment horizontal="center" vertical="top" wrapText="1" readingOrder="1"/>
    </xf>
    <xf numFmtId="169" fontId="2" fillId="15" borderId="62" xfId="10" applyNumberFormat="1" applyFont="1" applyFill="1" applyBorder="1" applyAlignment="1">
      <alignment horizontal="center" vertical="top" wrapText="1" readingOrder="1"/>
    </xf>
    <xf numFmtId="169" fontId="2" fillId="15" borderId="63" xfId="10" applyNumberFormat="1" applyFont="1" applyFill="1" applyBorder="1" applyAlignment="1">
      <alignment horizontal="center" vertical="top" wrapText="1" readingOrder="1"/>
    </xf>
    <xf numFmtId="0" fontId="12" fillId="16" borderId="64" xfId="10" applyFill="1" applyBorder="1" applyAlignment="1">
      <alignment vertical="top" wrapText="1" readingOrder="1"/>
    </xf>
    <xf numFmtId="0" fontId="0" fillId="0" borderId="67" xfId="10" applyFont="1" applyBorder="1" applyAlignment="1">
      <alignment horizontal="center" vertical="top" wrapText="1" readingOrder="1"/>
    </xf>
    <xf numFmtId="0" fontId="1" fillId="0" borderId="67" xfId="10" applyFont="1" applyBorder="1" applyAlignment="1">
      <alignment horizontal="center" vertical="top" wrapText="1" readingOrder="1"/>
    </xf>
    <xf numFmtId="169" fontId="1" fillId="0" borderId="68" xfId="10" applyNumberFormat="1" applyFont="1" applyBorder="1" applyAlignment="1">
      <alignment horizontal="center" vertical="top" wrapText="1" readingOrder="1"/>
    </xf>
    <xf numFmtId="0" fontId="12" fillId="17" borderId="64" xfId="10" applyFill="1" applyBorder="1" applyAlignment="1">
      <alignment vertical="top" wrapText="1" readingOrder="1"/>
    </xf>
    <xf numFmtId="4" fontId="1" fillId="18" borderId="67" xfId="10" applyNumberFormat="1" applyFont="1" applyFill="1" applyBorder="1" applyAlignment="1">
      <alignment horizontal="center" vertical="top" wrapText="1" readingOrder="1"/>
    </xf>
    <xf numFmtId="169" fontId="1" fillId="18" borderId="67" xfId="10" applyNumberFormat="1" applyFont="1" applyFill="1" applyBorder="1" applyAlignment="1">
      <alignment horizontal="center" vertical="top" wrapText="1" readingOrder="1"/>
    </xf>
    <xf numFmtId="169" fontId="1" fillId="18" borderId="68" xfId="10" applyNumberFormat="1" applyFont="1" applyFill="1" applyBorder="1" applyAlignment="1">
      <alignment horizontal="center" vertical="top" wrapText="1" readingOrder="1"/>
    </xf>
    <xf numFmtId="0" fontId="12" fillId="16" borderId="69" xfId="10" applyFill="1" applyBorder="1" applyAlignment="1">
      <alignment vertical="top" wrapText="1" readingOrder="1"/>
    </xf>
    <xf numFmtId="0" fontId="1" fillId="0" borderId="72" xfId="10" applyFont="1" applyBorder="1" applyAlignment="1">
      <alignment horizontal="center" vertical="top" wrapText="1" readingOrder="1"/>
    </xf>
    <xf numFmtId="169" fontId="1" fillId="0" borderId="72" xfId="10" applyNumberFormat="1" applyFont="1" applyBorder="1" applyAlignment="1">
      <alignment horizontal="center" vertical="top" wrapText="1" readingOrder="1"/>
    </xf>
    <xf numFmtId="169" fontId="1" fillId="0" borderId="73" xfId="10" applyNumberFormat="1" applyFont="1" applyBorder="1" applyAlignment="1">
      <alignment horizontal="center" vertical="top" wrapText="1" readingOrder="1"/>
    </xf>
    <xf numFmtId="4" fontId="2" fillId="15" borderId="62" xfId="10" applyNumberFormat="1" applyFont="1" applyFill="1" applyBorder="1" applyAlignment="1">
      <alignment horizontal="right" vertical="top" wrapText="1" readingOrder="1"/>
    </xf>
    <xf numFmtId="4" fontId="1" fillId="20" borderId="67" xfId="10" applyNumberFormat="1" applyFont="1" applyFill="1" applyBorder="1" applyAlignment="1">
      <alignment horizontal="center" vertical="top" wrapText="1" readingOrder="1"/>
    </xf>
    <xf numFmtId="169" fontId="1" fillId="20" borderId="67" xfId="10" applyNumberFormat="1" applyFont="1" applyFill="1" applyBorder="1" applyAlignment="1">
      <alignment horizontal="center" vertical="top" wrapText="1" readingOrder="1"/>
    </xf>
    <xf numFmtId="169" fontId="1" fillId="20" borderId="68" xfId="10" applyNumberFormat="1" applyFont="1" applyFill="1" applyBorder="1" applyAlignment="1">
      <alignment horizontal="center" vertical="top" wrapText="1" readingOrder="1"/>
    </xf>
    <xf numFmtId="4" fontId="1" fillId="0" borderId="67" xfId="10" applyNumberFormat="1" applyFont="1" applyBorder="1" applyAlignment="1">
      <alignment horizontal="center" vertical="top" wrapText="1" readingOrder="1"/>
    </xf>
    <xf numFmtId="169" fontId="1" fillId="0" borderId="67" xfId="10" applyNumberFormat="1" applyFont="1" applyBorder="1" applyAlignment="1">
      <alignment horizontal="center" vertical="top" wrapText="1" readingOrder="1"/>
    </xf>
    <xf numFmtId="4" fontId="1" fillId="19" borderId="67" xfId="10" applyNumberFormat="1" applyFont="1" applyFill="1" applyBorder="1" applyAlignment="1">
      <alignment horizontal="center" vertical="top" wrapText="1" readingOrder="1"/>
    </xf>
    <xf numFmtId="169" fontId="1" fillId="19" borderId="67" xfId="10" applyNumberFormat="1" applyFont="1" applyFill="1" applyBorder="1" applyAlignment="1">
      <alignment horizontal="center" vertical="top" wrapText="1" readingOrder="1"/>
    </xf>
    <xf numFmtId="169" fontId="1" fillId="19" borderId="68" xfId="10" applyNumberFormat="1" applyFont="1" applyFill="1" applyBorder="1" applyAlignment="1">
      <alignment horizontal="center" vertical="top" wrapText="1" readingOrder="1"/>
    </xf>
    <xf numFmtId="0" fontId="12" fillId="17" borderId="74" xfId="10" applyFill="1" applyBorder="1" applyAlignment="1">
      <alignment vertical="top" wrapText="1" readingOrder="1"/>
    </xf>
    <xf numFmtId="0" fontId="1" fillId="20" borderId="77" xfId="10" applyFont="1" applyFill="1" applyBorder="1" applyAlignment="1">
      <alignment horizontal="center" vertical="top" wrapText="1" readingOrder="1"/>
    </xf>
    <xf numFmtId="169" fontId="1" fillId="20" borderId="77" xfId="10" applyNumberFormat="1" applyFont="1" applyFill="1" applyBorder="1" applyAlignment="1">
      <alignment horizontal="center" vertical="top" wrapText="1" readingOrder="1"/>
    </xf>
    <xf numFmtId="169" fontId="1" fillId="20" borderId="78" xfId="10" applyNumberFormat="1" applyFont="1" applyFill="1" applyBorder="1" applyAlignment="1">
      <alignment horizontal="center" vertical="top" wrapText="1" readingOrder="1"/>
    </xf>
    <xf numFmtId="0" fontId="12" fillId="17" borderId="79" xfId="10" applyFill="1" applyBorder="1" applyAlignment="1">
      <alignment vertical="top" wrapText="1" readingOrder="1"/>
    </xf>
    <xf numFmtId="4" fontId="1" fillId="2" borderId="67" xfId="10" applyNumberFormat="1" applyFont="1" applyFill="1" applyBorder="1" applyAlignment="1">
      <alignment horizontal="center" vertical="top" wrapText="1" readingOrder="1"/>
    </xf>
    <xf numFmtId="169" fontId="0" fillId="2" borderId="82" xfId="10" applyNumberFormat="1" applyFont="1" applyFill="1" applyBorder="1" applyAlignment="1">
      <alignment horizontal="center" vertical="top" wrapText="1" readingOrder="1"/>
    </xf>
    <xf numFmtId="169" fontId="0" fillId="2" borderId="83" xfId="10" applyNumberFormat="1" applyFont="1" applyFill="1" applyBorder="1" applyAlignment="1">
      <alignment horizontal="center" vertical="top" wrapText="1" readingOrder="1"/>
    </xf>
    <xf numFmtId="0" fontId="2" fillId="15" borderId="62" xfId="10" applyFont="1" applyFill="1" applyBorder="1" applyAlignment="1">
      <alignment horizontal="center" vertical="top" wrapText="1" readingOrder="1"/>
    </xf>
    <xf numFmtId="0" fontId="12" fillId="16" borderId="84" xfId="10" applyFill="1" applyBorder="1" applyAlignment="1">
      <alignment vertical="top" wrapText="1" readingOrder="1"/>
    </xf>
    <xf numFmtId="4" fontId="2" fillId="14" borderId="57" xfId="10" applyNumberFormat="1" applyFont="1" applyFill="1" applyBorder="1" applyAlignment="1">
      <alignment horizontal="center" vertical="top" wrapText="1" readingOrder="1"/>
    </xf>
    <xf numFmtId="169" fontId="2" fillId="14" borderId="57" xfId="10" applyNumberFormat="1" applyFont="1" applyFill="1" applyBorder="1" applyAlignment="1">
      <alignment horizontal="center" vertical="top" wrapText="1" readingOrder="1"/>
    </xf>
    <xf numFmtId="169" fontId="2" fillId="14" borderId="58" xfId="10" applyNumberFormat="1" applyFont="1" applyFill="1" applyBorder="1" applyAlignment="1">
      <alignment horizontal="center" vertical="top" wrapText="1" readingOrder="1"/>
    </xf>
    <xf numFmtId="169" fontId="0" fillId="0" borderId="82" xfId="10" applyNumberFormat="1" applyFont="1" applyBorder="1" applyAlignment="1">
      <alignment horizontal="center" vertical="top" wrapText="1" readingOrder="1"/>
    </xf>
    <xf numFmtId="169" fontId="0" fillId="0" borderId="83" xfId="10" applyNumberFormat="1" applyFont="1" applyBorder="1" applyAlignment="1">
      <alignment horizontal="center" vertical="top" wrapText="1" readingOrder="1"/>
    </xf>
    <xf numFmtId="0" fontId="21" fillId="0" borderId="0" xfId="10" applyFont="1" applyAlignment="1">
      <alignment horizontal="left" vertical="top" wrapText="1" readingOrder="1"/>
    </xf>
    <xf numFmtId="0" fontId="11" fillId="0" borderId="0" xfId="10" applyFont="1" applyAlignment="1">
      <alignment horizontal="left" vertical="top" wrapText="1"/>
    </xf>
    <xf numFmtId="4" fontId="2" fillId="0" borderId="0" xfId="10" applyNumberFormat="1" applyFont="1" applyAlignment="1">
      <alignment horizontal="center" vertical="top" wrapText="1" readingOrder="1"/>
    </xf>
    <xf numFmtId="169" fontId="2" fillId="0" borderId="0" xfId="10" applyNumberFormat="1" applyFont="1" applyAlignment="1">
      <alignment horizontal="center" vertical="top" wrapText="1" readingOrder="1"/>
    </xf>
    <xf numFmtId="4" fontId="9" fillId="0" borderId="67" xfId="10" applyNumberFormat="1" applyFont="1" applyBorder="1" applyAlignment="1">
      <alignment horizontal="center" vertical="top" wrapText="1" readingOrder="1"/>
    </xf>
    <xf numFmtId="169" fontId="9" fillId="0" borderId="67" xfId="10" applyNumberFormat="1" applyFont="1" applyBorder="1" applyAlignment="1">
      <alignment horizontal="center" vertical="top" wrapText="1" readingOrder="1"/>
    </xf>
    <xf numFmtId="169" fontId="9" fillId="0" borderId="68" xfId="10" applyNumberFormat="1" applyFont="1" applyBorder="1" applyAlignment="1">
      <alignment horizontal="center" vertical="top" wrapText="1" readingOrder="1"/>
    </xf>
    <xf numFmtId="4" fontId="9" fillId="18" borderId="67" xfId="10" applyNumberFormat="1" applyFont="1" applyFill="1" applyBorder="1" applyAlignment="1">
      <alignment horizontal="center" vertical="top" wrapText="1" readingOrder="1"/>
    </xf>
    <xf numFmtId="169" fontId="9" fillId="18" borderId="67" xfId="10" applyNumberFormat="1" applyFont="1" applyFill="1" applyBorder="1" applyAlignment="1">
      <alignment horizontal="center" vertical="top" wrapText="1" readingOrder="1"/>
    </xf>
    <xf numFmtId="169" fontId="9" fillId="18" borderId="68" xfId="10" applyNumberFormat="1" applyFont="1" applyFill="1" applyBorder="1" applyAlignment="1">
      <alignment horizontal="center" vertical="top" wrapText="1" readingOrder="1"/>
    </xf>
    <xf numFmtId="0" fontId="9" fillId="0" borderId="67" xfId="10" applyFont="1" applyBorder="1" applyAlignment="1">
      <alignment horizontal="center" vertical="top" wrapText="1" readingOrder="1"/>
    </xf>
    <xf numFmtId="0" fontId="9" fillId="0" borderId="72" xfId="10" applyFont="1" applyBorder="1" applyAlignment="1">
      <alignment horizontal="center" vertical="top" wrapText="1" readingOrder="1"/>
    </xf>
    <xf numFmtId="169" fontId="9" fillId="0" borderId="72" xfId="10" applyNumberFormat="1" applyFont="1" applyBorder="1" applyAlignment="1">
      <alignment horizontal="center" vertical="top" wrapText="1" readingOrder="1"/>
    </xf>
    <xf numFmtId="169" fontId="9" fillId="0" borderId="73" xfId="10" applyNumberFormat="1" applyFont="1" applyBorder="1" applyAlignment="1">
      <alignment horizontal="center" vertical="top" wrapText="1" readingOrder="1"/>
    </xf>
    <xf numFmtId="4" fontId="9" fillId="20" borderId="67" xfId="10" applyNumberFormat="1" applyFont="1" applyFill="1" applyBorder="1" applyAlignment="1">
      <alignment horizontal="center" vertical="top" wrapText="1" readingOrder="1"/>
    </xf>
    <xf numFmtId="169" fontId="9" fillId="20" borderId="67" xfId="10" applyNumberFormat="1" applyFont="1" applyFill="1" applyBorder="1" applyAlignment="1">
      <alignment horizontal="center" vertical="top" wrapText="1" readingOrder="1"/>
    </xf>
    <xf numFmtId="169" fontId="9" fillId="20" borderId="68" xfId="10" applyNumberFormat="1" applyFont="1" applyFill="1" applyBorder="1" applyAlignment="1">
      <alignment horizontal="center" vertical="top" wrapText="1" readingOrder="1"/>
    </xf>
    <xf numFmtId="4" fontId="9" fillId="19" borderId="67" xfId="10" applyNumberFormat="1" applyFont="1" applyFill="1" applyBorder="1" applyAlignment="1">
      <alignment horizontal="center" vertical="top" wrapText="1" readingOrder="1"/>
    </xf>
    <xf numFmtId="169" fontId="9" fillId="19" borderId="67" xfId="10" applyNumberFormat="1" applyFont="1" applyFill="1" applyBorder="1" applyAlignment="1">
      <alignment horizontal="center" vertical="top" wrapText="1" readingOrder="1"/>
    </xf>
    <xf numFmtId="169" fontId="9" fillId="19" borderId="68" xfId="10" applyNumberFormat="1" applyFont="1" applyFill="1" applyBorder="1" applyAlignment="1">
      <alignment horizontal="center" vertical="top" wrapText="1" readingOrder="1"/>
    </xf>
    <xf numFmtId="0" fontId="9" fillId="20" borderId="77" xfId="10" applyFont="1" applyFill="1" applyBorder="1" applyAlignment="1">
      <alignment horizontal="center" vertical="top" wrapText="1" readingOrder="1"/>
    </xf>
    <xf numFmtId="169" fontId="9" fillId="20" borderId="77" xfId="10" applyNumberFormat="1" applyFont="1" applyFill="1" applyBorder="1" applyAlignment="1">
      <alignment horizontal="center" vertical="top" wrapText="1" readingOrder="1"/>
    </xf>
    <xf numFmtId="169" fontId="9" fillId="20" borderId="78" xfId="10" applyNumberFormat="1" applyFont="1" applyFill="1" applyBorder="1" applyAlignment="1">
      <alignment horizontal="center" vertical="top" wrapText="1" readingOrder="1"/>
    </xf>
    <xf numFmtId="0" fontId="1" fillId="0" borderId="0" xfId="0" applyFont="1"/>
    <xf numFmtId="0" fontId="4" fillId="0" borderId="0" xfId="10" applyFont="1" applyAlignment="1">
      <alignment horizontal="left" vertical="top" wrapText="1" readingOrder="1"/>
    </xf>
    <xf numFmtId="0" fontId="4" fillId="0" borderId="0" xfId="10" applyFont="1" applyAlignment="1">
      <alignment horizontal="left" vertical="top" wrapText="1"/>
    </xf>
    <xf numFmtId="4" fontId="4" fillId="0" borderId="0" xfId="10" applyNumberFormat="1" applyFont="1" applyAlignment="1">
      <alignment horizontal="center" vertical="top" wrapText="1" readingOrder="1"/>
    </xf>
    <xf numFmtId="169" fontId="4" fillId="0" borderId="0" xfId="10" applyNumberFormat="1" applyFont="1" applyAlignment="1">
      <alignment horizontal="center" vertical="top" wrapText="1" readingOrder="1"/>
    </xf>
    <xf numFmtId="0" fontId="12" fillId="17" borderId="85" xfId="10" applyFill="1" applyBorder="1" applyAlignment="1">
      <alignment vertical="top" wrapText="1" readingOrder="1"/>
    </xf>
    <xf numFmtId="0" fontId="9" fillId="20" borderId="86" xfId="10" applyFont="1" applyFill="1" applyBorder="1" applyAlignment="1">
      <alignment horizontal="center" vertical="top" wrapText="1" readingOrder="1"/>
    </xf>
    <xf numFmtId="169" fontId="9" fillId="20" borderId="86" xfId="10" applyNumberFormat="1" applyFont="1" applyFill="1" applyBorder="1" applyAlignment="1">
      <alignment horizontal="center" vertical="top" wrapText="1" readingOrder="1"/>
    </xf>
    <xf numFmtId="169" fontId="9" fillId="20" borderId="87" xfId="10" applyNumberFormat="1" applyFont="1" applyFill="1" applyBorder="1" applyAlignment="1">
      <alignment horizontal="center" vertical="top" wrapText="1" readingOrder="1"/>
    </xf>
    <xf numFmtId="4" fontId="9" fillId="0" borderId="88" xfId="10" applyNumberFormat="1" applyFont="1" applyBorder="1" applyAlignment="1">
      <alignment horizontal="center" vertical="top" wrapText="1" readingOrder="1"/>
    </xf>
    <xf numFmtId="0" fontId="9" fillId="0" borderId="88" xfId="10" applyFont="1" applyBorder="1" applyAlignment="1">
      <alignment horizontal="center" vertical="top" wrapText="1" readingOrder="1"/>
    </xf>
    <xf numFmtId="169" fontId="9" fillId="0" borderId="89" xfId="10" applyNumberFormat="1" applyFont="1" applyBorder="1" applyAlignment="1">
      <alignment horizontal="center" vertical="top" wrapText="1" readingOrder="1"/>
    </xf>
    <xf numFmtId="4" fontId="12" fillId="20" borderId="67" xfId="10" applyNumberFormat="1" applyFill="1" applyBorder="1" applyAlignment="1">
      <alignment horizontal="center" vertical="top" wrapText="1" readingOrder="1"/>
    </xf>
    <xf numFmtId="4" fontId="21" fillId="15" borderId="62" xfId="10" applyNumberFormat="1" applyFont="1" applyFill="1" applyBorder="1" applyAlignment="1">
      <alignment horizontal="center" vertical="top" wrapText="1" readingOrder="1"/>
    </xf>
    <xf numFmtId="0" fontId="21" fillId="15" borderId="62" xfId="10" applyFont="1" applyFill="1" applyBorder="1" applyAlignment="1">
      <alignment horizontal="center" vertical="top" wrapText="1" readingOrder="1"/>
    </xf>
    <xf numFmtId="169" fontId="21" fillId="15" borderId="63" xfId="10" applyNumberFormat="1" applyFont="1" applyFill="1" applyBorder="1" applyAlignment="1">
      <alignment horizontal="center" vertical="top" wrapText="1" readingOrder="1"/>
    </xf>
    <xf numFmtId="4" fontId="12" fillId="0" borderId="88" xfId="10" applyNumberFormat="1" applyBorder="1" applyAlignment="1">
      <alignment horizontal="center" vertical="top" wrapText="1" readingOrder="1"/>
    </xf>
    <xf numFmtId="0" fontId="12" fillId="0" borderId="88" xfId="10" applyBorder="1" applyAlignment="1">
      <alignment horizontal="center" vertical="top" wrapText="1" readingOrder="1"/>
    </xf>
    <xf numFmtId="169" fontId="12" fillId="0" borderId="89" xfId="10" applyNumberFormat="1" applyBorder="1" applyAlignment="1">
      <alignment horizontal="center" vertical="top" wrapText="1" readingOrder="1"/>
    </xf>
    <xf numFmtId="4" fontId="21" fillId="14" borderId="57" xfId="10" applyNumberFormat="1" applyFont="1" applyFill="1" applyBorder="1" applyAlignment="1">
      <alignment horizontal="center" vertical="top" wrapText="1" readingOrder="1"/>
    </xf>
    <xf numFmtId="169" fontId="21" fillId="14" borderId="57" xfId="10" applyNumberFormat="1" applyFont="1" applyFill="1" applyBorder="1" applyAlignment="1">
      <alignment horizontal="center" vertical="top" wrapText="1" readingOrder="1"/>
    </xf>
    <xf numFmtId="169" fontId="21" fillId="14" borderId="58" xfId="10" applyNumberFormat="1" applyFont="1" applyFill="1" applyBorder="1" applyAlignment="1">
      <alignment horizontal="center" vertical="top" wrapText="1" readingOrder="1"/>
    </xf>
    <xf numFmtId="0" fontId="21" fillId="14" borderId="54" xfId="10" applyFont="1" applyFill="1" applyBorder="1" applyAlignment="1">
      <alignment vertical="center" wrapText="1" readingOrder="1"/>
    </xf>
    <xf numFmtId="0" fontId="21" fillId="14" borderId="57" xfId="10" applyFont="1" applyFill="1" applyBorder="1" applyAlignment="1">
      <alignment horizontal="center" vertical="center" wrapText="1" readingOrder="1"/>
    </xf>
    <xf numFmtId="0" fontId="21" fillId="14" borderId="58" xfId="10" applyFont="1" applyFill="1" applyBorder="1" applyAlignment="1">
      <alignment horizontal="center" vertical="center" wrapText="1" readingOrder="1"/>
    </xf>
    <xf numFmtId="169" fontId="21" fillId="15" borderId="62" xfId="10" applyNumberFormat="1" applyFont="1" applyFill="1" applyBorder="1" applyAlignment="1">
      <alignment horizontal="center" vertical="top" wrapText="1" readingOrder="1"/>
    </xf>
    <xf numFmtId="4" fontId="12" fillId="18" borderId="67" xfId="10" applyNumberFormat="1" applyFill="1" applyBorder="1" applyAlignment="1">
      <alignment horizontal="center" vertical="top" wrapText="1" readingOrder="1"/>
    </xf>
    <xf numFmtId="169" fontId="12" fillId="18" borderId="67" xfId="10" applyNumberFormat="1" applyFill="1" applyBorder="1" applyAlignment="1">
      <alignment horizontal="center" vertical="top" wrapText="1" readingOrder="1"/>
    </xf>
    <xf numFmtId="169" fontId="12" fillId="18" borderId="68" xfId="10" applyNumberFormat="1" applyFill="1" applyBorder="1" applyAlignment="1">
      <alignment horizontal="center" vertical="top" wrapText="1" readingOrder="1"/>
    </xf>
    <xf numFmtId="0" fontId="12" fillId="0" borderId="67" xfId="10" applyBorder="1" applyAlignment="1">
      <alignment horizontal="center" vertical="top" wrapText="1" readingOrder="1"/>
    </xf>
    <xf numFmtId="169" fontId="12" fillId="0" borderId="68" xfId="10" applyNumberFormat="1" applyBorder="1" applyAlignment="1">
      <alignment horizontal="center" vertical="top" wrapText="1" readingOrder="1"/>
    </xf>
    <xf numFmtId="0" fontId="12" fillId="0" borderId="72" xfId="10" applyBorder="1" applyAlignment="1">
      <alignment horizontal="center" vertical="top" wrapText="1" readingOrder="1"/>
    </xf>
    <xf numFmtId="169" fontId="12" fillId="0" borderId="72" xfId="10" applyNumberFormat="1" applyBorder="1" applyAlignment="1">
      <alignment horizontal="center" vertical="top" wrapText="1" readingOrder="1"/>
    </xf>
    <xf numFmtId="169" fontId="12" fillId="0" borderId="73" xfId="10" applyNumberFormat="1" applyBorder="1" applyAlignment="1">
      <alignment horizontal="center" vertical="top" wrapText="1" readingOrder="1"/>
    </xf>
    <xf numFmtId="169" fontId="12" fillId="20" borderId="67" xfId="10" applyNumberFormat="1" applyFill="1" applyBorder="1" applyAlignment="1">
      <alignment horizontal="center" vertical="top" wrapText="1" readingOrder="1"/>
    </xf>
    <xf numFmtId="169" fontId="12" fillId="20" borderId="68" xfId="10" applyNumberFormat="1" applyFill="1" applyBorder="1" applyAlignment="1">
      <alignment horizontal="center" vertical="top" wrapText="1" readingOrder="1"/>
    </xf>
    <xf numFmtId="4" fontId="12" fillId="0" borderId="67" xfId="10" applyNumberFormat="1" applyBorder="1" applyAlignment="1">
      <alignment horizontal="center" vertical="top" wrapText="1" readingOrder="1"/>
    </xf>
    <xf numFmtId="169" fontId="12" fillId="0" borderId="67" xfId="10" applyNumberFormat="1" applyBorder="1" applyAlignment="1">
      <alignment horizontal="center" vertical="top" wrapText="1" readingOrder="1"/>
    </xf>
    <xf numFmtId="4" fontId="12" fillId="19" borderId="67" xfId="10" applyNumberFormat="1" applyFill="1" applyBorder="1" applyAlignment="1">
      <alignment horizontal="center" vertical="top" wrapText="1" readingOrder="1"/>
    </xf>
    <xf numFmtId="169" fontId="12" fillId="19" borderId="67" xfId="10" applyNumberFormat="1" applyFill="1" applyBorder="1" applyAlignment="1">
      <alignment horizontal="center" vertical="top" wrapText="1" readingOrder="1"/>
    </xf>
    <xf numFmtId="169" fontId="12" fillId="19" borderId="68" xfId="10" applyNumberFormat="1" applyFill="1" applyBorder="1" applyAlignment="1">
      <alignment horizontal="center" vertical="top" wrapText="1" readingOrder="1"/>
    </xf>
    <xf numFmtId="0" fontId="12" fillId="20" borderId="86" xfId="10" applyFill="1" applyBorder="1" applyAlignment="1">
      <alignment horizontal="center" vertical="top" wrapText="1" readingOrder="1"/>
    </xf>
    <xf numFmtId="169" fontId="12" fillId="20" borderId="86" xfId="10" applyNumberFormat="1" applyFill="1" applyBorder="1" applyAlignment="1">
      <alignment horizontal="center" vertical="top" wrapText="1" readingOrder="1"/>
    </xf>
    <xf numFmtId="169" fontId="12" fillId="20" borderId="87" xfId="10" applyNumberFormat="1" applyFill="1" applyBorder="1" applyAlignment="1">
      <alignment horizontal="center" vertical="top" wrapText="1" readingOrder="1"/>
    </xf>
    <xf numFmtId="0" fontId="12" fillId="18" borderId="67" xfId="10" applyFill="1" applyBorder="1" applyAlignment="1">
      <alignment horizontal="center" vertical="top" wrapText="1" readingOrder="1"/>
    </xf>
    <xf numFmtId="4" fontId="12" fillId="21" borderId="67" xfId="10" applyNumberFormat="1" applyFill="1" applyBorder="1" applyAlignment="1">
      <alignment horizontal="center" vertical="top" wrapText="1" readingOrder="1"/>
    </xf>
    <xf numFmtId="169" fontId="12" fillId="21" borderId="67" xfId="10" applyNumberFormat="1" applyFill="1" applyBorder="1" applyAlignment="1">
      <alignment horizontal="center" vertical="top" wrapText="1" readingOrder="1"/>
    </xf>
    <xf numFmtId="169" fontId="12" fillId="21" borderId="68" xfId="10" applyNumberFormat="1" applyFill="1" applyBorder="1" applyAlignment="1">
      <alignment horizontal="center" vertical="top" wrapText="1" readingOrder="1"/>
    </xf>
    <xf numFmtId="0" fontId="12" fillId="17" borderId="84" xfId="10" applyFill="1" applyBorder="1" applyAlignment="1">
      <alignment vertical="top" wrapText="1" readingOrder="1"/>
    </xf>
    <xf numFmtId="0" fontId="12" fillId="20" borderId="88" xfId="10" applyFill="1" applyBorder="1" applyAlignment="1">
      <alignment horizontal="center" vertical="top" wrapText="1" readingOrder="1"/>
    </xf>
    <xf numFmtId="169" fontId="12" fillId="20" borderId="88" xfId="10" applyNumberFormat="1" applyFill="1" applyBorder="1" applyAlignment="1">
      <alignment horizontal="center" vertical="top" wrapText="1" readingOrder="1"/>
    </xf>
    <xf numFmtId="169" fontId="12" fillId="20" borderId="89" xfId="10" applyNumberFormat="1" applyFill="1" applyBorder="1" applyAlignment="1">
      <alignment horizontal="center" vertical="top" wrapText="1" readingOrder="1"/>
    </xf>
    <xf numFmtId="0" fontId="12" fillId="21" borderId="67" xfId="10" applyFill="1" applyBorder="1" applyAlignment="1">
      <alignment horizontal="center" vertical="top" wrapText="1" readingOrder="1"/>
    </xf>
    <xf numFmtId="0" fontId="12" fillId="20" borderId="67" xfId="10" applyFill="1" applyBorder="1" applyAlignment="1">
      <alignment horizontal="center" vertical="top" wrapText="1" readingOrder="1"/>
    </xf>
    <xf numFmtId="0" fontId="12" fillId="21" borderId="88" xfId="10" applyFill="1" applyBorder="1" applyAlignment="1">
      <alignment horizontal="center" vertical="top" wrapText="1" readingOrder="1"/>
    </xf>
    <xf numFmtId="169" fontId="12" fillId="21" borderId="88" xfId="10" applyNumberFormat="1" applyFill="1" applyBorder="1" applyAlignment="1">
      <alignment horizontal="center" vertical="top" wrapText="1" readingOrder="1"/>
    </xf>
    <xf numFmtId="169" fontId="12" fillId="21" borderId="89" xfId="10" applyNumberFormat="1" applyFill="1" applyBorder="1" applyAlignment="1">
      <alignment horizontal="center" vertical="top" wrapText="1" readingOrder="1"/>
    </xf>
    <xf numFmtId="0" fontId="2" fillId="13" borderId="28" xfId="6" applyFont="1" applyFill="1" applyBorder="1" applyAlignment="1">
      <alignment horizontal="right"/>
    </xf>
    <xf numFmtId="0" fontId="2" fillId="13" borderId="18" xfId="6" applyFont="1" applyFill="1" applyBorder="1" applyAlignment="1">
      <alignment horizontal="center"/>
    </xf>
    <xf numFmtId="0" fontId="2" fillId="0" borderId="0" xfId="0" applyFont="1" applyAlignment="1">
      <alignment horizontal="center" vertical="center"/>
    </xf>
    <xf numFmtId="170" fontId="2" fillId="13" borderId="4" xfId="6" applyNumberFormat="1" applyFont="1" applyFill="1" applyBorder="1" applyAlignment="1">
      <alignment horizontal="right"/>
    </xf>
    <xf numFmtId="0" fontId="23" fillId="0" borderId="0" xfId="0" applyFont="1"/>
    <xf numFmtId="168" fontId="0" fillId="0" borderId="0" xfId="0" applyNumberFormat="1"/>
    <xf numFmtId="170" fontId="2" fillId="13" borderId="44" xfId="6" applyNumberFormat="1" applyFont="1" applyFill="1" applyBorder="1" applyAlignment="1">
      <alignment horizontal="right"/>
    </xf>
    <xf numFmtId="0" fontId="0" fillId="0" borderId="5" xfId="0" applyBorder="1"/>
    <xf numFmtId="0" fontId="0" fillId="24" borderId="4" xfId="0" applyFill="1" applyBorder="1" applyAlignment="1">
      <alignment horizontal="left" indent="1"/>
    </xf>
    <xf numFmtId="0" fontId="0" fillId="24" borderId="0" xfId="0" applyFill="1" applyAlignment="1">
      <alignment horizontal="left" indent="1"/>
    </xf>
    <xf numFmtId="0" fontId="4" fillId="23" borderId="4" xfId="0" applyFont="1" applyFill="1" applyBorder="1"/>
    <xf numFmtId="0" fontId="4" fillId="23" borderId="0" xfId="0" applyFont="1" applyFill="1"/>
    <xf numFmtId="0" fontId="4" fillId="23" borderId="7" xfId="0" applyFont="1" applyFill="1" applyBorder="1"/>
    <xf numFmtId="3" fontId="4" fillId="23" borderId="5" xfId="0" applyNumberFormat="1" applyFont="1" applyFill="1" applyBorder="1" applyAlignment="1">
      <alignment horizontal="right" indent="1"/>
    </xf>
    <xf numFmtId="3" fontId="0" fillId="24" borderId="5" xfId="0" applyNumberFormat="1" applyFill="1" applyBorder="1" applyAlignment="1">
      <alignment horizontal="right" indent="1"/>
    </xf>
    <xf numFmtId="3" fontId="4" fillId="23" borderId="8" xfId="0" applyNumberFormat="1" applyFont="1" applyFill="1" applyBorder="1" applyAlignment="1">
      <alignment horizontal="right" indent="1"/>
    </xf>
    <xf numFmtId="3" fontId="4" fillId="23" borderId="0" xfId="0" applyNumberFormat="1" applyFont="1" applyFill="1" applyAlignment="1">
      <alignment horizontal="right" indent="1"/>
    </xf>
    <xf numFmtId="3" fontId="0" fillId="24" borderId="0" xfId="0" applyNumberFormat="1" applyFill="1" applyAlignment="1">
      <alignment horizontal="right" indent="1"/>
    </xf>
    <xf numFmtId="3" fontId="0" fillId="6" borderId="0" xfId="0" applyNumberFormat="1" applyFill="1" applyAlignment="1">
      <alignment horizontal="right" indent="1"/>
    </xf>
    <xf numFmtId="3" fontId="4" fillId="5" borderId="0" xfId="0" applyNumberFormat="1" applyFont="1" applyFill="1" applyAlignment="1">
      <alignment horizontal="right" indent="1"/>
    </xf>
    <xf numFmtId="0" fontId="4" fillId="5" borderId="0" xfId="0" applyFont="1" applyFill="1"/>
    <xf numFmtId="0" fontId="4" fillId="5" borderId="6" xfId="0" applyFont="1" applyFill="1" applyBorder="1"/>
    <xf numFmtId="3" fontId="4" fillId="5" borderId="7" xfId="0" applyNumberFormat="1" applyFont="1" applyFill="1" applyBorder="1" applyAlignment="1">
      <alignment horizontal="right" indent="1"/>
    </xf>
    <xf numFmtId="0" fontId="4" fillId="0" borderId="7" xfId="0" applyFont="1" applyBorder="1"/>
    <xf numFmtId="3" fontId="9" fillId="2" borderId="0" xfId="0" applyNumberFormat="1" applyFont="1" applyFill="1" applyAlignment="1">
      <alignment horizontal="center"/>
    </xf>
    <xf numFmtId="3" fontId="9" fillId="10" borderId="0" xfId="0" applyNumberFormat="1" applyFont="1" applyFill="1" applyAlignment="1">
      <alignment horizontal="center"/>
    </xf>
    <xf numFmtId="3" fontId="2" fillId="9" borderId="7" xfId="0" applyNumberFormat="1" applyFont="1" applyFill="1" applyBorder="1" applyAlignment="1">
      <alignment horizontal="center" vertical="center"/>
    </xf>
    <xf numFmtId="3" fontId="2" fillId="9" borderId="36" xfId="0" applyNumberFormat="1" applyFont="1" applyFill="1" applyBorder="1" applyAlignment="1">
      <alignment horizontal="center" vertical="center"/>
    </xf>
    <xf numFmtId="3" fontId="9" fillId="2" borderId="20" xfId="0" applyNumberFormat="1" applyFont="1" applyFill="1" applyBorder="1" applyAlignment="1">
      <alignment horizontal="center"/>
    </xf>
    <xf numFmtId="3" fontId="9" fillId="2" borderId="34" xfId="0" applyNumberFormat="1" applyFont="1" applyFill="1" applyBorder="1" applyAlignment="1">
      <alignment horizontal="center"/>
    </xf>
    <xf numFmtId="3" fontId="9" fillId="2" borderId="90" xfId="0" applyNumberFormat="1" applyFont="1" applyFill="1" applyBorder="1" applyAlignment="1">
      <alignment horizontal="center"/>
    </xf>
    <xf numFmtId="3" fontId="9" fillId="10" borderId="22" xfId="0" applyNumberFormat="1" applyFont="1" applyFill="1" applyBorder="1" applyAlignment="1">
      <alignment horizontal="center"/>
    </xf>
    <xf numFmtId="3" fontId="9" fillId="10" borderId="21" xfId="0" applyNumberFormat="1" applyFont="1" applyFill="1" applyBorder="1" applyAlignment="1">
      <alignment horizontal="center"/>
    </xf>
    <xf numFmtId="3" fontId="9" fillId="2" borderId="22" xfId="0" applyNumberFormat="1" applyFont="1" applyFill="1" applyBorder="1" applyAlignment="1">
      <alignment horizontal="center"/>
    </xf>
    <xf numFmtId="3" fontId="9" fillId="2" borderId="21" xfId="0" applyNumberFormat="1" applyFont="1" applyFill="1" applyBorder="1" applyAlignment="1">
      <alignment horizontal="center"/>
    </xf>
    <xf numFmtId="3" fontId="9" fillId="2" borderId="16" xfId="0" applyNumberFormat="1" applyFont="1" applyFill="1" applyBorder="1" applyAlignment="1">
      <alignment horizontal="center"/>
    </xf>
    <xf numFmtId="3" fontId="9" fillId="2" borderId="18" xfId="0" applyNumberFormat="1" applyFont="1" applyFill="1" applyBorder="1" applyAlignment="1">
      <alignment horizontal="center"/>
    </xf>
    <xf numFmtId="3" fontId="9" fillId="2" borderId="17" xfId="0" applyNumberFormat="1" applyFont="1" applyFill="1" applyBorder="1" applyAlignment="1">
      <alignment horizontal="center"/>
    </xf>
    <xf numFmtId="0" fontId="2" fillId="9" borderId="91" xfId="0" applyFont="1" applyFill="1" applyBorder="1" applyAlignment="1">
      <alignment horizontal="center" vertical="center" wrapText="1"/>
    </xf>
    <xf numFmtId="3" fontId="2" fillId="9" borderId="20" xfId="0" applyNumberFormat="1" applyFont="1" applyFill="1" applyBorder="1" applyAlignment="1">
      <alignment horizontal="center" vertical="center"/>
    </xf>
    <xf numFmtId="3" fontId="2" fillId="9" borderId="52" xfId="0" applyNumberFormat="1" applyFont="1" applyFill="1" applyBorder="1" applyAlignment="1">
      <alignment horizontal="center" vertical="center"/>
    </xf>
    <xf numFmtId="0" fontId="2" fillId="9" borderId="6" xfId="0" applyFont="1" applyFill="1" applyBorder="1"/>
    <xf numFmtId="165" fontId="2" fillId="7" borderId="2" xfId="0" applyNumberFormat="1" applyFont="1" applyFill="1" applyBorder="1" applyAlignment="1">
      <alignment horizontal="center"/>
    </xf>
    <xf numFmtId="4" fontId="9" fillId="0" borderId="0" xfId="0" applyNumberFormat="1" applyFont="1" applyAlignment="1">
      <alignment horizontal="center"/>
    </xf>
    <xf numFmtId="4" fontId="9" fillId="8" borderId="0" xfId="0" applyNumberFormat="1" applyFont="1" applyFill="1" applyAlignment="1">
      <alignment horizontal="center"/>
    </xf>
    <xf numFmtId="4" fontId="11" fillId="0" borderId="26" xfId="0" applyNumberFormat="1" applyFont="1" applyBorder="1" applyAlignment="1">
      <alignment horizontal="center"/>
    </xf>
    <xf numFmtId="0" fontId="0" fillId="6" borderId="0" xfId="0" applyFill="1" applyAlignment="1">
      <alignment horizontal="left" indent="1"/>
    </xf>
    <xf numFmtId="0" fontId="0" fillId="6" borderId="4" xfId="0" applyFill="1" applyBorder="1" applyAlignment="1">
      <alignment horizontal="left" indent="1"/>
    </xf>
    <xf numFmtId="2" fontId="0" fillId="0" borderId="0" xfId="0" applyNumberFormat="1"/>
    <xf numFmtId="0" fontId="2" fillId="13" borderId="0" xfId="6" applyFont="1" applyFill="1" applyAlignment="1">
      <alignment horizontal="left"/>
    </xf>
    <xf numFmtId="3" fontId="1" fillId="0" borderId="22" xfId="9" applyNumberFormat="1" applyFont="1" applyFill="1" applyBorder="1" applyAlignment="1">
      <alignment horizontal="center"/>
    </xf>
    <xf numFmtId="3" fontId="1" fillId="0" borderId="41" xfId="9" applyNumberFormat="1" applyFont="1" applyFill="1" applyBorder="1" applyAlignment="1">
      <alignment horizontal="center"/>
    </xf>
    <xf numFmtId="3" fontId="1" fillId="0" borderId="0" xfId="9" applyNumberFormat="1" applyFont="1" applyFill="1" applyBorder="1" applyAlignment="1">
      <alignment horizontal="center"/>
    </xf>
    <xf numFmtId="3" fontId="9" fillId="0" borderId="32" xfId="9" applyNumberFormat="1" applyFont="1" applyFill="1" applyBorder="1" applyAlignment="1">
      <alignment horizontal="center"/>
    </xf>
    <xf numFmtId="3" fontId="1" fillId="8" borderId="22" xfId="9" applyNumberFormat="1" applyFont="1" applyFill="1" applyBorder="1" applyAlignment="1">
      <alignment horizontal="center"/>
    </xf>
    <xf numFmtId="3" fontId="1" fillId="8" borderId="41" xfId="9" applyNumberFormat="1" applyFont="1" applyFill="1" applyBorder="1" applyAlignment="1">
      <alignment horizontal="center"/>
    </xf>
    <xf numFmtId="3" fontId="1" fillId="8" borderId="0" xfId="9" applyNumberFormat="1" applyFont="1" applyFill="1" applyBorder="1" applyAlignment="1">
      <alignment horizontal="center"/>
    </xf>
    <xf numFmtId="3" fontId="9" fillId="22" borderId="32" xfId="9" applyNumberFormat="1" applyFont="1" applyFill="1" applyBorder="1" applyAlignment="1">
      <alignment horizontal="center"/>
    </xf>
    <xf numFmtId="3" fontId="9" fillId="8" borderId="32" xfId="9" applyNumberFormat="1" applyFont="1" applyFill="1" applyBorder="1" applyAlignment="1">
      <alignment horizontal="center"/>
    </xf>
    <xf numFmtId="3" fontId="2" fillId="13" borderId="24" xfId="0" applyNumberFormat="1" applyFont="1" applyFill="1" applyBorder="1" applyAlignment="1">
      <alignment horizontal="center"/>
    </xf>
    <xf numFmtId="3" fontId="2" fillId="13" borderId="45" xfId="0" applyNumberFormat="1" applyFont="1" applyFill="1" applyBorder="1" applyAlignment="1">
      <alignment horizontal="center"/>
    </xf>
    <xf numFmtId="3" fontId="2" fillId="13" borderId="27" xfId="0" applyNumberFormat="1" applyFont="1" applyFill="1" applyBorder="1" applyAlignment="1">
      <alignment horizontal="center"/>
    </xf>
    <xf numFmtId="0" fontId="9" fillId="0" borderId="5" xfId="0" applyFont="1" applyBorder="1"/>
    <xf numFmtId="0" fontId="2" fillId="9" borderId="91" xfId="0" applyFont="1" applyFill="1" applyBorder="1" applyAlignment="1">
      <alignment horizontal="center" vertical="center"/>
    </xf>
    <xf numFmtId="1" fontId="2" fillId="7" borderId="2" xfId="0" applyNumberFormat="1" applyFont="1" applyFill="1" applyBorder="1" applyAlignment="1">
      <alignment horizontal="center"/>
    </xf>
    <xf numFmtId="0" fontId="0" fillId="4" borderId="4" xfId="0" applyFill="1" applyBorder="1" applyAlignment="1">
      <alignment horizontal="left" indent="1"/>
    </xf>
    <xf numFmtId="3" fontId="0" fillId="4" borderId="5" xfId="0" applyNumberFormat="1" applyFill="1" applyBorder="1" applyAlignment="1">
      <alignment horizontal="right" indent="1"/>
    </xf>
    <xf numFmtId="3" fontId="4" fillId="3" borderId="3" xfId="0" applyNumberFormat="1" applyFont="1" applyFill="1" applyBorder="1" applyAlignment="1">
      <alignment horizontal="right" indent="1"/>
    </xf>
    <xf numFmtId="0" fontId="0" fillId="0" borderId="4" xfId="0" applyBorder="1" applyAlignment="1">
      <alignment horizontal="left" indent="1"/>
    </xf>
    <xf numFmtId="0" fontId="0" fillId="0" borderId="6" xfId="0" applyBorder="1"/>
    <xf numFmtId="3" fontId="0" fillId="0" borderId="7" xfId="0" applyNumberFormat="1" applyBorder="1" applyAlignment="1">
      <alignment horizontal="right" indent="1"/>
    </xf>
    <xf numFmtId="0" fontId="4" fillId="3" borderId="0" xfId="0" applyFont="1" applyFill="1"/>
    <xf numFmtId="3" fontId="4" fillId="3" borderId="0" xfId="0" applyNumberFormat="1" applyFont="1" applyFill="1" applyAlignment="1">
      <alignment horizontal="right" indent="1"/>
    </xf>
    <xf numFmtId="0" fontId="0" fillId="4" borderId="0" xfId="0" applyFill="1" applyAlignment="1">
      <alignment horizontal="left" indent="1"/>
    </xf>
    <xf numFmtId="3" fontId="0" fillId="4" borderId="0" xfId="0" applyNumberFormat="1" applyFill="1" applyAlignment="1">
      <alignment horizontal="right" indent="1"/>
    </xf>
    <xf numFmtId="0" fontId="8" fillId="0" borderId="0" xfId="3" quotePrefix="1" applyFont="1" applyFill="1"/>
    <xf numFmtId="0" fontId="4" fillId="0" borderId="6" xfId="0" applyFont="1" applyBorder="1"/>
    <xf numFmtId="3" fontId="4" fillId="0" borderId="7" xfId="0" applyNumberFormat="1" applyFont="1" applyBorder="1" applyAlignment="1">
      <alignment horizontal="right" indent="1"/>
    </xf>
    <xf numFmtId="0" fontId="2" fillId="9" borderId="2" xfId="0" applyFont="1" applyFill="1" applyBorder="1" applyAlignment="1">
      <alignment horizontal="center" vertical="center"/>
    </xf>
    <xf numFmtId="3" fontId="2" fillId="9" borderId="0" xfId="0" applyNumberFormat="1" applyFont="1" applyFill="1" applyAlignment="1">
      <alignment horizontal="center" vertical="center"/>
    </xf>
    <xf numFmtId="0" fontId="7" fillId="0" borderId="0" xfId="3" applyFont="1" applyFill="1"/>
    <xf numFmtId="0" fontId="11" fillId="3" borderId="9" xfId="0" applyFont="1" applyFill="1" applyBorder="1" applyAlignment="1">
      <alignment horizontal="center"/>
    </xf>
    <xf numFmtId="0" fontId="11" fillId="3" borderId="10" xfId="0" applyFont="1" applyFill="1" applyBorder="1" applyAlignment="1">
      <alignment horizontal="center"/>
    </xf>
    <xf numFmtId="0" fontId="11" fillId="3" borderId="11" xfId="0" applyFont="1" applyFill="1" applyBorder="1" applyAlignment="1">
      <alignment horizontal="center"/>
    </xf>
    <xf numFmtId="0" fontId="11" fillId="5" borderId="9" xfId="0" applyFont="1" applyFill="1" applyBorder="1" applyAlignment="1">
      <alignment horizontal="center"/>
    </xf>
    <xf numFmtId="0" fontId="11" fillId="5" borderId="10" xfId="0" applyFont="1" applyFill="1" applyBorder="1" applyAlignment="1">
      <alignment horizontal="center"/>
    </xf>
    <xf numFmtId="0" fontId="11" fillId="5" borderId="11" xfId="0" applyFont="1" applyFill="1" applyBorder="1" applyAlignment="1">
      <alignment horizontal="center"/>
    </xf>
    <xf numFmtId="0" fontId="4" fillId="23" borderId="9" xfId="0" applyFont="1" applyFill="1" applyBorder="1" applyAlignment="1">
      <alignment horizontal="center"/>
    </xf>
    <xf numFmtId="0" fontId="4" fillId="23" borderId="10" xfId="0" applyFont="1" applyFill="1" applyBorder="1" applyAlignment="1">
      <alignment horizontal="center"/>
    </xf>
    <xf numFmtId="0" fontId="4" fillId="23" borderId="11" xfId="0" applyFont="1" applyFill="1" applyBorder="1" applyAlignment="1">
      <alignment horizontal="center"/>
    </xf>
    <xf numFmtId="0" fontId="11" fillId="0" borderId="7" xfId="0" applyFont="1" applyBorder="1" applyAlignment="1">
      <alignment horizontal="center"/>
    </xf>
    <xf numFmtId="1" fontId="2" fillId="7" borderId="12" xfId="0" applyNumberFormat="1" applyFont="1" applyFill="1" applyBorder="1" applyAlignment="1">
      <alignment horizontal="left" vertical="center"/>
    </xf>
    <xf numFmtId="1" fontId="2" fillId="7" borderId="15" xfId="0" applyNumberFormat="1" applyFont="1" applyFill="1" applyBorder="1" applyAlignment="1">
      <alignment horizontal="left" vertical="center"/>
    </xf>
    <xf numFmtId="0" fontId="2" fillId="7" borderId="2" xfId="0" applyFont="1" applyFill="1" applyBorder="1" applyAlignment="1">
      <alignment horizontal="center"/>
    </xf>
    <xf numFmtId="0" fontId="2" fillId="7" borderId="3" xfId="0" applyFont="1" applyFill="1" applyBorder="1" applyAlignment="1">
      <alignment horizontal="center"/>
    </xf>
    <xf numFmtId="0" fontId="4" fillId="0" borderId="7" xfId="0" applyFont="1" applyBorder="1" applyAlignment="1">
      <alignment horizontal="center"/>
    </xf>
    <xf numFmtId="1" fontId="2" fillId="7" borderId="1" xfId="0" applyNumberFormat="1" applyFont="1" applyFill="1" applyBorder="1" applyAlignment="1">
      <alignment horizontal="center" vertical="center"/>
    </xf>
    <xf numFmtId="1" fontId="2" fillId="7" borderId="28" xfId="0" applyNumberFormat="1" applyFont="1" applyFill="1" applyBorder="1" applyAlignment="1">
      <alignment horizontal="center" vertical="center"/>
    </xf>
    <xf numFmtId="166" fontId="2" fillId="7" borderId="13" xfId="0" applyNumberFormat="1" applyFont="1" applyFill="1" applyBorder="1" applyAlignment="1">
      <alignment horizontal="center"/>
    </xf>
    <xf numFmtId="166" fontId="2" fillId="7" borderId="3" xfId="0" applyNumberFormat="1" applyFont="1" applyFill="1" applyBorder="1" applyAlignment="1">
      <alignment horizontal="center"/>
    </xf>
    <xf numFmtId="0" fontId="4" fillId="0" borderId="7" xfId="0" applyFont="1" applyBorder="1" applyAlignment="1">
      <alignment horizontal="center" vertical="center"/>
    </xf>
    <xf numFmtId="0" fontId="2" fillId="13" borderId="2" xfId="5" applyFont="1" applyFill="1" applyBorder="1" applyAlignment="1">
      <alignment horizontal="center"/>
    </xf>
    <xf numFmtId="0" fontId="2" fillId="13" borderId="1" xfId="5" applyFont="1" applyFill="1" applyBorder="1" applyAlignment="1">
      <alignment horizontal="center"/>
    </xf>
    <xf numFmtId="0" fontId="2" fillId="13" borderId="3" xfId="5" applyFont="1" applyFill="1" applyBorder="1" applyAlignment="1">
      <alignment horizontal="center"/>
    </xf>
    <xf numFmtId="3" fontId="2" fillId="13" borderId="2" xfId="5" applyNumberFormat="1" applyFont="1" applyFill="1" applyBorder="1" applyAlignment="1">
      <alignment horizontal="center"/>
    </xf>
    <xf numFmtId="3" fontId="2" fillId="13" borderId="1" xfId="5" applyNumberFormat="1" applyFont="1" applyFill="1" applyBorder="1" applyAlignment="1">
      <alignment horizontal="center"/>
    </xf>
    <xf numFmtId="3" fontId="2" fillId="13" borderId="3" xfId="5" applyNumberFormat="1" applyFont="1" applyFill="1" applyBorder="1" applyAlignment="1">
      <alignment horizontal="center"/>
    </xf>
    <xf numFmtId="1" fontId="2" fillId="13" borderId="1" xfId="5" applyNumberFormat="1" applyFont="1" applyFill="1" applyBorder="1" applyAlignment="1">
      <alignment horizontal="center"/>
    </xf>
    <xf numFmtId="1" fontId="2" fillId="13" borderId="2" xfId="5" applyNumberFormat="1" applyFont="1" applyFill="1" applyBorder="1" applyAlignment="1">
      <alignment horizontal="center"/>
    </xf>
    <xf numFmtId="0" fontId="2" fillId="13" borderId="13" xfId="6" applyFont="1" applyFill="1" applyBorder="1" applyAlignment="1">
      <alignment horizontal="center"/>
    </xf>
    <xf numFmtId="0" fontId="2" fillId="13" borderId="14" xfId="6" applyFont="1" applyFill="1" applyBorder="1" applyAlignment="1">
      <alignment horizontal="center"/>
    </xf>
    <xf numFmtId="3" fontId="2" fillId="13" borderId="2" xfId="6" applyNumberFormat="1" applyFont="1" applyFill="1" applyBorder="1" applyAlignment="1">
      <alignment horizontal="center"/>
    </xf>
    <xf numFmtId="3" fontId="2" fillId="13" borderId="13" xfId="6" applyNumberFormat="1" applyFont="1" applyFill="1" applyBorder="1" applyAlignment="1">
      <alignment horizontal="center"/>
    </xf>
    <xf numFmtId="3" fontId="2" fillId="13" borderId="14" xfId="6" applyNumberFormat="1" applyFont="1" applyFill="1" applyBorder="1" applyAlignment="1">
      <alignment horizontal="center"/>
    </xf>
    <xf numFmtId="1" fontId="2" fillId="13" borderId="13" xfId="5" applyNumberFormat="1" applyFont="1" applyFill="1" applyBorder="1" applyAlignment="1">
      <alignment horizontal="center"/>
    </xf>
    <xf numFmtId="3" fontId="2" fillId="13" borderId="29" xfId="5" applyNumberFormat="1" applyFont="1" applyFill="1" applyBorder="1" applyAlignment="1">
      <alignment horizontal="center" vertical="center"/>
    </xf>
    <xf numFmtId="3" fontId="2" fillId="13" borderId="30" xfId="5" applyNumberFormat="1" applyFont="1" applyFill="1" applyBorder="1" applyAlignment="1">
      <alignment horizontal="center" vertical="center"/>
    </xf>
    <xf numFmtId="3" fontId="2" fillId="13" borderId="47" xfId="5" applyNumberFormat="1" applyFont="1" applyFill="1" applyBorder="1" applyAlignment="1">
      <alignment horizontal="center" vertical="center"/>
    </xf>
    <xf numFmtId="0" fontId="4" fillId="0" borderId="0" xfId="0" applyFont="1" applyAlignment="1">
      <alignment horizontal="center" vertical="center"/>
    </xf>
    <xf numFmtId="0" fontId="2" fillId="13" borderId="2" xfId="6" applyFont="1" applyFill="1" applyBorder="1" applyAlignment="1">
      <alignment horizontal="center"/>
    </xf>
    <xf numFmtId="0" fontId="18" fillId="7" borderId="29" xfId="0" applyFont="1" applyFill="1" applyBorder="1" applyAlignment="1">
      <alignment horizontal="center"/>
    </xf>
    <xf numFmtId="0" fontId="18" fillId="7" borderId="30" xfId="0" applyFont="1" applyFill="1" applyBorder="1" applyAlignment="1">
      <alignment horizontal="center"/>
    </xf>
    <xf numFmtId="0" fontId="18" fillId="7" borderId="47" xfId="0" applyFont="1" applyFill="1" applyBorder="1" applyAlignment="1">
      <alignment horizontal="center"/>
    </xf>
    <xf numFmtId="0" fontId="10" fillId="0" borderId="6" xfId="0" applyFont="1" applyBorder="1" applyAlignment="1">
      <alignment horizontal="center"/>
    </xf>
    <xf numFmtId="0" fontId="10" fillId="0" borderId="7" xfId="0" applyFont="1" applyBorder="1" applyAlignment="1">
      <alignment horizontal="center"/>
    </xf>
    <xf numFmtId="0" fontId="10" fillId="0" borderId="8" xfId="0" applyFont="1" applyBorder="1" applyAlignment="1">
      <alignment horizontal="center"/>
    </xf>
    <xf numFmtId="0" fontId="19" fillId="0" borderId="2" xfId="0" applyFont="1" applyBorder="1" applyAlignment="1">
      <alignment horizontal="center" vertical="top"/>
    </xf>
    <xf numFmtId="0" fontId="2" fillId="13" borderId="3" xfId="6" applyFont="1" applyFill="1" applyBorder="1" applyAlignment="1">
      <alignment horizontal="center"/>
    </xf>
    <xf numFmtId="1" fontId="2" fillId="13" borderId="3" xfId="5" applyNumberFormat="1" applyFont="1" applyFill="1" applyBorder="1" applyAlignment="1">
      <alignment horizontal="center"/>
    </xf>
    <xf numFmtId="0" fontId="12" fillId="19" borderId="65" xfId="10" applyFill="1" applyBorder="1" applyAlignment="1">
      <alignment vertical="top" wrapText="1" readingOrder="1"/>
    </xf>
    <xf numFmtId="0" fontId="12" fillId="19" borderId="66" xfId="10" applyFill="1" applyBorder="1" applyAlignment="1">
      <alignment vertical="top" wrapText="1" readingOrder="1"/>
    </xf>
    <xf numFmtId="0" fontId="12" fillId="0" borderId="65" xfId="10" applyBorder="1" applyAlignment="1">
      <alignment vertical="top" wrapText="1" readingOrder="1"/>
    </xf>
    <xf numFmtId="0" fontId="12" fillId="0" borderId="66" xfId="10" applyBorder="1" applyAlignment="1">
      <alignment vertical="top" wrapText="1" readingOrder="1"/>
    </xf>
    <xf numFmtId="0" fontId="12" fillId="20" borderId="75" xfId="10" applyFill="1" applyBorder="1" applyAlignment="1">
      <alignment vertical="top" wrapText="1" readingOrder="1"/>
    </xf>
    <xf numFmtId="0" fontId="12" fillId="20" borderId="76" xfId="10" applyFill="1" applyBorder="1" applyAlignment="1">
      <alignment vertical="top" wrapText="1" readingOrder="1"/>
    </xf>
    <xf numFmtId="0" fontId="12" fillId="2" borderId="80" xfId="10" applyFill="1" applyBorder="1" applyAlignment="1">
      <alignment horizontal="left" vertical="top" wrapText="1" readingOrder="1"/>
    </xf>
    <xf numFmtId="0" fontId="12" fillId="2" borderId="81" xfId="10" applyFill="1" applyBorder="1" applyAlignment="1">
      <alignment horizontal="left" vertical="top" wrapText="1" readingOrder="1"/>
    </xf>
    <xf numFmtId="0" fontId="21" fillId="15" borderId="59" xfId="10" applyFont="1" applyFill="1" applyBorder="1" applyAlignment="1">
      <alignment vertical="top" wrapText="1" readingOrder="1"/>
    </xf>
    <xf numFmtId="0" fontId="21" fillId="15" borderId="60" xfId="10" applyFont="1" applyFill="1" applyBorder="1" applyAlignment="1">
      <alignment vertical="top" wrapText="1" readingOrder="1"/>
    </xf>
    <xf numFmtId="0" fontId="21" fillId="15" borderId="61" xfId="10" applyFont="1" applyFill="1" applyBorder="1" applyAlignment="1">
      <alignment vertical="top" wrapText="1" readingOrder="1"/>
    </xf>
    <xf numFmtId="0" fontId="12" fillId="20" borderId="70" xfId="10" applyFill="1" applyBorder="1" applyAlignment="1">
      <alignment vertical="top" wrapText="1" readingOrder="1"/>
    </xf>
    <xf numFmtId="0" fontId="12" fillId="20" borderId="71" xfId="10" applyFill="1" applyBorder="1" applyAlignment="1">
      <alignment vertical="top" wrapText="1" readingOrder="1"/>
    </xf>
    <xf numFmtId="0" fontId="21" fillId="14" borderId="9" xfId="10" applyFont="1" applyFill="1" applyBorder="1" applyAlignment="1">
      <alignment horizontal="left" vertical="top" wrapText="1" readingOrder="1"/>
    </xf>
    <xf numFmtId="0" fontId="21" fillId="14" borderId="10" xfId="10" applyFont="1" applyFill="1" applyBorder="1" applyAlignment="1">
      <alignment horizontal="left" vertical="top" wrapText="1" readingOrder="1"/>
    </xf>
    <xf numFmtId="0" fontId="21" fillId="14" borderId="56" xfId="10" applyFont="1" applyFill="1" applyBorder="1" applyAlignment="1">
      <alignment horizontal="left" vertical="top" wrapText="1" readingOrder="1"/>
    </xf>
    <xf numFmtId="0" fontId="20" fillId="0" borderId="7" xfId="0" applyFont="1" applyBorder="1" applyAlignment="1">
      <alignment horizontal="center"/>
    </xf>
    <xf numFmtId="0" fontId="21" fillId="14" borderId="55" xfId="10" applyFont="1" applyFill="1" applyBorder="1" applyAlignment="1">
      <alignment vertical="top" wrapText="1" readingOrder="1"/>
    </xf>
    <xf numFmtId="0" fontId="21" fillId="14" borderId="56" xfId="10" applyFont="1" applyFill="1" applyBorder="1" applyAlignment="1">
      <alignment vertical="top" wrapText="1" readingOrder="1"/>
    </xf>
    <xf numFmtId="0" fontId="12" fillId="18" borderId="65" xfId="10" applyFill="1" applyBorder="1" applyAlignment="1">
      <alignment vertical="top" wrapText="1" readingOrder="1"/>
    </xf>
    <xf numFmtId="0" fontId="12" fillId="18" borderId="66" xfId="10" applyFill="1" applyBorder="1" applyAlignment="1">
      <alignment vertical="top" wrapText="1" readingOrder="1"/>
    </xf>
    <xf numFmtId="0" fontId="12" fillId="0" borderId="70" xfId="10" applyBorder="1" applyAlignment="1">
      <alignment vertical="top" wrapText="1" readingOrder="1"/>
    </xf>
    <xf numFmtId="0" fontId="12" fillId="0" borderId="71" xfId="10" applyBorder="1" applyAlignment="1">
      <alignment vertical="top" wrapText="1" readingOrder="1"/>
    </xf>
    <xf numFmtId="0" fontId="12" fillId="0" borderId="80" xfId="10" applyBorder="1" applyAlignment="1">
      <alignment horizontal="left" vertical="top" wrapText="1" readingOrder="1"/>
    </xf>
    <xf numFmtId="0" fontId="12" fillId="0" borderId="81" xfId="10" applyBorder="1" applyAlignment="1">
      <alignment horizontal="left" vertical="top" wrapText="1" readingOrder="1"/>
    </xf>
    <xf numFmtId="0" fontId="22" fillId="0" borderId="7" xfId="0" applyFont="1" applyBorder="1" applyAlignment="1">
      <alignment horizontal="center"/>
    </xf>
    <xf numFmtId="0" fontId="12" fillId="0" borderId="80" xfId="10" applyBorder="1" applyAlignment="1">
      <alignment vertical="top" wrapText="1" readingOrder="1"/>
    </xf>
    <xf numFmtId="0" fontId="12" fillId="0" borderId="81" xfId="10" applyBorder="1" applyAlignment="1">
      <alignment vertical="top" wrapText="1" readingOrder="1"/>
    </xf>
    <xf numFmtId="0" fontId="21" fillId="14" borderId="55" xfId="10" applyFont="1" applyFill="1" applyBorder="1" applyAlignment="1">
      <alignment vertical="center" wrapText="1" readingOrder="1"/>
    </xf>
    <xf numFmtId="0" fontId="21" fillId="14" borderId="56" xfId="10" applyFont="1" applyFill="1" applyBorder="1" applyAlignment="1">
      <alignment vertical="center" wrapText="1" readingOrder="1"/>
    </xf>
    <xf numFmtId="0" fontId="12" fillId="21" borderId="65" xfId="10" applyFill="1" applyBorder="1" applyAlignment="1">
      <alignment horizontal="left" vertical="top" wrapText="1" readingOrder="1"/>
    </xf>
    <xf numFmtId="0" fontId="12" fillId="21" borderId="66" xfId="10" applyFill="1" applyBorder="1" applyAlignment="1">
      <alignment horizontal="left" vertical="top" wrapText="1" readingOrder="1"/>
    </xf>
    <xf numFmtId="0" fontId="12" fillId="20" borderId="70" xfId="10" applyFill="1" applyBorder="1" applyAlignment="1">
      <alignment horizontal="left" vertical="top" wrapText="1" readingOrder="1"/>
    </xf>
    <xf numFmtId="0" fontId="12" fillId="20" borderId="71" xfId="10" applyFill="1" applyBorder="1" applyAlignment="1">
      <alignment horizontal="left" vertical="top" wrapText="1" readingOrder="1"/>
    </xf>
    <xf numFmtId="0" fontId="12" fillId="20" borderId="65" xfId="10" applyFill="1" applyBorder="1" applyAlignment="1">
      <alignment horizontal="left" vertical="top" wrapText="1" readingOrder="1"/>
    </xf>
    <xf numFmtId="0" fontId="12" fillId="20" borderId="66" xfId="10" applyFill="1" applyBorder="1" applyAlignment="1">
      <alignment horizontal="left" vertical="top" wrapText="1" readingOrder="1"/>
    </xf>
    <xf numFmtId="0" fontId="12" fillId="21" borderId="70" xfId="10" applyFill="1" applyBorder="1" applyAlignment="1">
      <alignment horizontal="left" vertical="top" wrapText="1" readingOrder="1"/>
    </xf>
    <xf numFmtId="0" fontId="12" fillId="21" borderId="71" xfId="10" applyFill="1" applyBorder="1" applyAlignment="1">
      <alignment horizontal="left" vertical="top" wrapText="1" readingOrder="1"/>
    </xf>
    <xf numFmtId="0" fontId="12" fillId="21" borderId="70" xfId="10" applyFill="1" applyBorder="1" applyAlignment="1">
      <alignment vertical="top" wrapText="1" readingOrder="1"/>
    </xf>
    <xf numFmtId="0" fontId="12" fillId="21" borderId="71" xfId="10" applyFill="1" applyBorder="1" applyAlignment="1">
      <alignment vertical="top" wrapText="1" readingOrder="1"/>
    </xf>
    <xf numFmtId="0" fontId="2" fillId="13" borderId="13" xfId="6" applyFont="1" applyFill="1" applyBorder="1" applyAlignment="1">
      <alignment horizontal="center" vertical="center"/>
    </xf>
    <xf numFmtId="0" fontId="4" fillId="0" borderId="2" xfId="0" applyFont="1" applyBorder="1" applyAlignment="1">
      <alignment horizontal="center" vertical="center"/>
    </xf>
    <xf numFmtId="0" fontId="4" fillId="0" borderId="3" xfId="0" applyFont="1" applyBorder="1" applyAlignment="1">
      <alignment horizontal="center" vertical="center"/>
    </xf>
  </cellXfs>
  <cellStyles count="11">
    <cellStyle name="Comma" xfId="1" builtinId="3"/>
    <cellStyle name="Comma 90" xfId="7" xr:uid="{F3A37BE6-506C-439A-9BA9-E4FE5E02BB6D}"/>
    <cellStyle name="Comma 90 2" xfId="9" xr:uid="{A280C812-2844-4177-9D58-FDF9AC658D3D}"/>
    <cellStyle name="Hyperlink" xfId="3" builtinId="8"/>
    <cellStyle name="Normal" xfId="0" builtinId="0"/>
    <cellStyle name="Normal 226" xfId="4" xr:uid="{C8C1F5E3-78AF-4BC2-83E8-22FF5AF4571B}"/>
    <cellStyle name="Normal 228" xfId="5" xr:uid="{C38ACA02-CCCA-4C54-830F-1596380D8CD5}"/>
    <cellStyle name="Normal 228 2" xfId="6" xr:uid="{F566E1E7-AE66-43F2-BF9A-29FCE53434F5}"/>
    <cellStyle name="Normal 229" xfId="8" xr:uid="{E624A9E5-7E78-4B34-8B49-D0806F9146B5}"/>
    <cellStyle name="Normal 3 10" xfId="10" xr:uid="{4CA3A7D5-F72E-43F6-9326-ACEB73F486ED}"/>
    <cellStyle name="Percent" xfId="2" builtinId="5"/>
  </cellStyles>
  <dxfs count="14">
    <dxf>
      <fill>
        <patternFill>
          <bgColor theme="5" tint="0.79998168889431442"/>
        </patternFill>
      </fill>
    </dxf>
    <dxf>
      <font>
        <b/>
        <i val="0"/>
      </font>
      <fill>
        <patternFill>
          <bgColor theme="5" tint="0.59996337778862885"/>
        </patternFill>
      </fill>
    </dxf>
    <dxf>
      <fill>
        <patternFill>
          <bgColor theme="5" tint="0.79998168889431442"/>
        </patternFill>
      </fill>
    </dxf>
    <dxf>
      <font>
        <b/>
        <i val="0"/>
      </font>
      <fill>
        <patternFill>
          <bgColor theme="5" tint="0.59996337778862885"/>
        </patternFill>
      </fill>
    </dxf>
    <dxf>
      <fill>
        <patternFill>
          <bgColor theme="5" tint="0.79998168889431442"/>
        </patternFill>
      </fill>
    </dxf>
    <dxf>
      <font>
        <b/>
        <i val="0"/>
      </font>
      <fill>
        <patternFill>
          <bgColor theme="5" tint="0.59996337778862885"/>
        </patternFill>
      </fill>
    </dxf>
    <dxf>
      <fill>
        <patternFill>
          <bgColor theme="5" tint="0.79998168889431442"/>
        </patternFill>
      </fill>
    </dxf>
    <dxf>
      <font>
        <b/>
        <i val="0"/>
      </font>
      <fill>
        <patternFill>
          <bgColor theme="5" tint="0.59996337778862885"/>
        </patternFill>
      </fill>
    </dxf>
    <dxf>
      <fill>
        <patternFill>
          <bgColor theme="5" tint="0.79998168889431442"/>
        </patternFill>
      </fill>
    </dxf>
    <dxf>
      <font>
        <b/>
        <i val="0"/>
      </font>
      <fill>
        <patternFill>
          <bgColor theme="5" tint="0.59996337778862885"/>
        </patternFill>
      </fill>
    </dxf>
    <dxf>
      <fill>
        <patternFill>
          <bgColor theme="5" tint="0.79998168889431442"/>
        </patternFill>
      </fill>
    </dxf>
    <dxf>
      <font>
        <b/>
        <i val="0"/>
      </font>
      <fill>
        <patternFill>
          <bgColor theme="5" tint="0.59996337778862885"/>
        </patternFill>
      </fill>
    </dxf>
    <dxf>
      <fill>
        <patternFill>
          <bgColor theme="5" tint="0.79998168889431442"/>
        </patternFill>
      </fill>
    </dxf>
    <dxf>
      <font>
        <b/>
        <i val="0"/>
      </font>
      <fill>
        <patternFill>
          <bgColor theme="5" tint="0.5999633777886288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chart>
    <c:title>
      <c:tx>
        <c:strRef>
          <c:f>'Min. Value by Region by Comm.'!$A$7:$E$7</c:f>
          <c:strCache>
            <c:ptCount val="5"/>
            <c:pt idx="0">
              <c:v>Value of Minerals by Region by Commodity Group - 2025</c:v>
            </c:pt>
          </c:strCache>
        </c:strRef>
      </c:tx>
      <c:overlay val="0"/>
      <c:spPr>
        <a:noFill/>
        <a:ln>
          <a:noFill/>
        </a:ln>
        <a:effectLst/>
      </c:spPr>
      <c:txPr>
        <a:bodyPr rot="0" spcFirstLastPara="1" vertOverflow="ellipsis" vert="horz" wrap="square" anchor="ctr" anchorCtr="1"/>
        <a:lstStyle/>
        <a:p>
          <a:pPr>
            <a:defRPr sz="18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28413816138617465"/>
          <c:y val="0.28613123869575829"/>
          <c:w val="0.52837894567768739"/>
          <c:h val="0.6630092892281122"/>
        </c:manualLayout>
      </c:layout>
      <c:pieChart>
        <c:varyColors val="1"/>
        <c:ser>
          <c:idx val="0"/>
          <c:order val="0"/>
          <c:tx>
            <c:v>Value</c:v>
          </c:tx>
          <c:dPt>
            <c:idx val="0"/>
            <c:bubble3D val="0"/>
            <c:spPr>
              <a:solidFill>
                <a:schemeClr val="accent4">
                  <a:shade val="42000"/>
                </a:schemeClr>
              </a:solidFill>
              <a:ln w="19050">
                <a:solidFill>
                  <a:schemeClr val="lt1"/>
                </a:solidFill>
              </a:ln>
              <a:effectLst/>
            </c:spPr>
            <c:extLst>
              <c:ext xmlns:c16="http://schemas.microsoft.com/office/drawing/2014/chart" uri="{C3380CC4-5D6E-409C-BE32-E72D297353CC}">
                <c16:uniqueId val="{00000001-042A-42E8-9071-1CD7C7C23672}"/>
              </c:ext>
            </c:extLst>
          </c:dPt>
          <c:dPt>
            <c:idx val="1"/>
            <c:bubble3D val="0"/>
            <c:spPr>
              <a:solidFill>
                <a:schemeClr val="accent4">
                  <a:shade val="55000"/>
                </a:schemeClr>
              </a:solidFill>
              <a:ln w="19050">
                <a:solidFill>
                  <a:schemeClr val="lt1"/>
                </a:solidFill>
              </a:ln>
              <a:effectLst/>
            </c:spPr>
            <c:extLst>
              <c:ext xmlns:c16="http://schemas.microsoft.com/office/drawing/2014/chart" uri="{C3380CC4-5D6E-409C-BE32-E72D297353CC}">
                <c16:uniqueId val="{00000003-042A-42E8-9071-1CD7C7C23672}"/>
              </c:ext>
            </c:extLst>
          </c:dPt>
          <c:dPt>
            <c:idx val="2"/>
            <c:bubble3D val="0"/>
            <c:spPr>
              <a:solidFill>
                <a:schemeClr val="accent4">
                  <a:shade val="93000"/>
                </a:schemeClr>
              </a:solidFill>
              <a:ln w="19050">
                <a:solidFill>
                  <a:schemeClr val="lt1"/>
                </a:solidFill>
              </a:ln>
              <a:effectLst/>
            </c:spPr>
            <c:extLst>
              <c:ext xmlns:c16="http://schemas.microsoft.com/office/drawing/2014/chart" uri="{C3380CC4-5D6E-409C-BE32-E72D297353CC}">
                <c16:uniqueId val="{00000005-042A-42E8-9071-1CD7C7C23672}"/>
              </c:ext>
            </c:extLst>
          </c:dPt>
          <c:dPt>
            <c:idx val="3"/>
            <c:bubble3D val="0"/>
            <c:spPr>
              <a:solidFill>
                <a:schemeClr val="accent4">
                  <a:shade val="80000"/>
                </a:schemeClr>
              </a:solidFill>
              <a:ln w="19050">
                <a:solidFill>
                  <a:schemeClr val="lt1"/>
                </a:solidFill>
              </a:ln>
              <a:effectLst/>
            </c:spPr>
            <c:extLst>
              <c:ext xmlns:c16="http://schemas.microsoft.com/office/drawing/2014/chart" uri="{C3380CC4-5D6E-409C-BE32-E72D297353CC}">
                <c16:uniqueId val="{00000007-042A-42E8-9071-1CD7C7C23672}"/>
              </c:ext>
            </c:extLst>
          </c:dPt>
          <c:dPt>
            <c:idx val="4"/>
            <c:bubble3D val="0"/>
            <c:spPr>
              <a:solidFill>
                <a:schemeClr val="accent4">
                  <a:tint val="94000"/>
                </a:schemeClr>
              </a:solidFill>
              <a:ln w="19050">
                <a:solidFill>
                  <a:schemeClr val="lt1"/>
                </a:solidFill>
              </a:ln>
              <a:effectLst/>
            </c:spPr>
            <c:extLst>
              <c:ext xmlns:c16="http://schemas.microsoft.com/office/drawing/2014/chart" uri="{C3380CC4-5D6E-409C-BE32-E72D297353CC}">
                <c16:uniqueId val="{00000009-042A-42E8-9071-1CD7C7C23672}"/>
              </c:ext>
            </c:extLst>
          </c:dPt>
          <c:dPt>
            <c:idx val="5"/>
            <c:bubble3D val="0"/>
            <c:spPr>
              <a:solidFill>
                <a:schemeClr val="accent4">
                  <a:tint val="56000"/>
                </a:schemeClr>
              </a:solidFill>
              <a:ln w="19050">
                <a:solidFill>
                  <a:schemeClr val="lt1"/>
                </a:solidFill>
              </a:ln>
              <a:effectLst/>
            </c:spPr>
            <c:extLst>
              <c:ext xmlns:c16="http://schemas.microsoft.com/office/drawing/2014/chart" uri="{C3380CC4-5D6E-409C-BE32-E72D297353CC}">
                <c16:uniqueId val="{0000000B-042A-42E8-9071-1CD7C7C23672}"/>
              </c:ext>
            </c:extLst>
          </c:dPt>
          <c:dPt>
            <c:idx val="6"/>
            <c:bubble3D val="0"/>
            <c:spPr>
              <a:solidFill>
                <a:schemeClr val="accent4">
                  <a:tint val="43000"/>
                </a:schemeClr>
              </a:solidFill>
              <a:ln w="19050">
                <a:solidFill>
                  <a:schemeClr val="lt1"/>
                </a:solidFill>
              </a:ln>
              <a:effectLst/>
            </c:spPr>
            <c:extLst>
              <c:ext xmlns:c16="http://schemas.microsoft.com/office/drawing/2014/chart" uri="{C3380CC4-5D6E-409C-BE32-E72D297353CC}">
                <c16:uniqueId val="{0000000D-042A-42E8-9071-1CD7C7C23672}"/>
              </c:ext>
            </c:extLst>
          </c:dPt>
          <c:dPt>
            <c:idx val="7"/>
            <c:bubble3D val="0"/>
            <c:spPr>
              <a:solidFill>
                <a:schemeClr val="accent4">
                  <a:shade val="68000"/>
                </a:schemeClr>
              </a:solidFill>
              <a:ln w="19050">
                <a:solidFill>
                  <a:schemeClr val="lt1"/>
                </a:solidFill>
              </a:ln>
              <a:effectLst/>
            </c:spPr>
            <c:extLst>
              <c:ext xmlns:c16="http://schemas.microsoft.com/office/drawing/2014/chart" uri="{C3380CC4-5D6E-409C-BE32-E72D297353CC}">
                <c16:uniqueId val="{0000000F-042A-42E8-9071-1CD7C7C23672}"/>
              </c:ext>
            </c:extLst>
          </c:dPt>
          <c:dPt>
            <c:idx val="8"/>
            <c:bubble3D val="0"/>
            <c:spPr>
              <a:solidFill>
                <a:schemeClr val="accent4">
                  <a:shade val="80000"/>
                </a:schemeClr>
              </a:solidFill>
              <a:ln w="19050">
                <a:solidFill>
                  <a:schemeClr val="lt1"/>
                </a:solidFill>
              </a:ln>
              <a:effectLst/>
            </c:spPr>
            <c:extLst>
              <c:ext xmlns:c16="http://schemas.microsoft.com/office/drawing/2014/chart" uri="{C3380CC4-5D6E-409C-BE32-E72D297353CC}">
                <c16:uniqueId val="{00000011-042A-42E8-9071-1CD7C7C23672}"/>
              </c:ext>
            </c:extLst>
          </c:dPt>
          <c:dPt>
            <c:idx val="9"/>
            <c:bubble3D val="0"/>
            <c:spPr>
              <a:solidFill>
                <a:schemeClr val="accent4">
                  <a:tint val="43000"/>
                </a:schemeClr>
              </a:solidFill>
              <a:ln w="19050">
                <a:solidFill>
                  <a:schemeClr val="lt1"/>
                </a:solidFill>
              </a:ln>
              <a:effectLst/>
            </c:spPr>
            <c:extLst>
              <c:ext xmlns:c16="http://schemas.microsoft.com/office/drawing/2014/chart" uri="{C3380CC4-5D6E-409C-BE32-E72D297353CC}">
                <c16:uniqueId val="{00000013-042A-42E8-9071-1CD7C7C23672}"/>
              </c:ext>
            </c:extLst>
          </c:dPt>
          <c:dLbls>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en-US"/>
                </a:p>
              </c:txPr>
              <c:dLblPos val="bestFit"/>
              <c:showLegendKey val="0"/>
              <c:showVal val="0"/>
              <c:showCatName val="1"/>
              <c:showSerName val="0"/>
              <c:showPercent val="1"/>
              <c:showBubbleSize val="0"/>
              <c:extLst>
                <c:ext xmlns:c16="http://schemas.microsoft.com/office/drawing/2014/chart" uri="{C3380CC4-5D6E-409C-BE32-E72D297353CC}">
                  <c16:uniqueId val="{00000001-042A-42E8-9071-1CD7C7C23672}"/>
                </c:ext>
              </c:extLst>
            </c:dLbl>
            <c:dLbl>
              <c:idx val="1"/>
              <c:numFmt formatCode="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bg1"/>
                      </a:solidFill>
                      <a:latin typeface="+mn-lt"/>
                      <a:ea typeface="+mn-ea"/>
                      <a:cs typeface="+mn-cs"/>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manualLayout>
                      <c:w val="0.15192861111111108"/>
                      <c:h val="0.11144351851851853"/>
                    </c:manualLayout>
                  </c15:layout>
                </c:ext>
                <c:ext xmlns:c16="http://schemas.microsoft.com/office/drawing/2014/chart" uri="{C3380CC4-5D6E-409C-BE32-E72D297353CC}">
                  <c16:uniqueId val="{00000003-042A-42E8-9071-1CD7C7C23672}"/>
                </c:ext>
              </c:extLst>
            </c:dLbl>
            <c:dLbl>
              <c:idx val="2"/>
              <c:numFmt formatCode="0.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0"/>
              <c:showCatName val="1"/>
              <c:showSerName val="0"/>
              <c:showPercent val="1"/>
              <c:showBubbleSize val="0"/>
              <c:extLst>
                <c:ext xmlns:c16="http://schemas.microsoft.com/office/drawing/2014/chart" uri="{C3380CC4-5D6E-409C-BE32-E72D297353CC}">
                  <c16:uniqueId val="{00000005-042A-42E8-9071-1CD7C7C23672}"/>
                </c:ext>
              </c:extLst>
            </c:dLbl>
            <c:dLbl>
              <c:idx val="4"/>
              <c:numFmt formatCode="0.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0"/>
              <c:showCatName val="1"/>
              <c:showSerName val="0"/>
              <c:showPercent val="1"/>
              <c:showBubbleSize val="0"/>
              <c:extLst>
                <c:ext xmlns:c16="http://schemas.microsoft.com/office/drawing/2014/chart" uri="{C3380CC4-5D6E-409C-BE32-E72D297353CC}">
                  <c16:uniqueId val="{00000009-042A-42E8-9071-1CD7C7C23672}"/>
                </c:ext>
              </c:extLst>
            </c:dLbl>
            <c:dLbl>
              <c:idx val="5"/>
              <c:layout>
                <c:manualLayout>
                  <c:x val="-9.8046071584457758E-2"/>
                  <c:y val="-9.5682316807226733E-2"/>
                </c:manualLayout>
              </c:layout>
              <c:numFmt formatCode="0.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042A-42E8-9071-1CD7C7C23672}"/>
                </c:ext>
              </c:extLst>
            </c:dLbl>
            <c:dLbl>
              <c:idx val="6"/>
              <c:layout>
                <c:manualLayout>
                  <c:x val="7.9362733768981189E-2"/>
                  <c:y val="-2.8525410079260793E-2"/>
                </c:manualLayout>
              </c:layout>
              <c:numFmt formatCode="0.0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manualLayout>
                      <c:w val="0.14557443744253998"/>
                      <c:h val="0.10581812824003305"/>
                    </c:manualLayout>
                  </c15:layout>
                </c:ext>
                <c:ext xmlns:c16="http://schemas.microsoft.com/office/drawing/2014/chart" uri="{C3380CC4-5D6E-409C-BE32-E72D297353CC}">
                  <c16:uniqueId val="{0000000D-042A-42E8-9071-1CD7C7C23672}"/>
                </c:ext>
              </c:extLst>
            </c:dLbl>
            <c:dLbl>
              <c:idx val="7"/>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bestFit"/>
              <c:showLegendKey val="0"/>
              <c:showVal val="0"/>
              <c:showCatName val="1"/>
              <c:showSerName val="0"/>
              <c:showPercent val="1"/>
              <c:showBubbleSize val="0"/>
              <c:extLst>
                <c:ext xmlns:c16="http://schemas.microsoft.com/office/drawing/2014/chart" uri="{C3380CC4-5D6E-409C-BE32-E72D297353CC}">
                  <c16:uniqueId val="{0000000F-042A-42E8-9071-1CD7C7C23672}"/>
                </c:ext>
              </c:extLst>
            </c:dLbl>
            <c:dLbl>
              <c:idx val="8"/>
              <c:layout>
                <c:manualLayout>
                  <c:x val="5.2019930555555559E-2"/>
                  <c:y val="-4.2399629629629648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1-042A-42E8-9071-1CD7C7C23672}"/>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('Min. Value by Region by Comm.'!$A$8,'Min. Value by Region by Comm.'!$A$18,'Min. Value by Region by Comm.'!$A$30,'Min. Value by Region by Comm.'!$A$44,'Min. Value by Region by Comm.'!$D$8,'Min. Value by Region by Comm.'!$D$20,'Min. Value by Region by Comm.'!$D$25,'Min. Value by Region by Comm.'!$D$29,'Min. Value by Region by Comm.'!$D$33,'Min. Value by Region by Comm.'!$D$40)</c:f>
              <c:strCache>
                <c:ptCount val="10"/>
                <c:pt idx="0">
                  <c:v>Pilbara Region</c:v>
                </c:pt>
                <c:pt idx="1">
                  <c:v>Goldfields-Esperance Region</c:v>
                </c:pt>
                <c:pt idx="2">
                  <c:v>Mid West Region</c:v>
                </c:pt>
                <c:pt idx="3">
                  <c:v>Kimberley Region</c:v>
                </c:pt>
                <c:pt idx="4">
                  <c:v>Wheatbelt Region</c:v>
                </c:pt>
                <c:pt idx="5">
                  <c:v>Perth Region</c:v>
                </c:pt>
                <c:pt idx="6">
                  <c:v>Great Southern Region</c:v>
                </c:pt>
                <c:pt idx="7">
                  <c:v>Peel Region</c:v>
                </c:pt>
                <c:pt idx="8">
                  <c:v>South West Region</c:v>
                </c:pt>
                <c:pt idx="9">
                  <c:v>Gascoyne Region</c:v>
                </c:pt>
              </c:strCache>
            </c:strRef>
          </c:cat>
          <c:val>
            <c:numRef>
              <c:f>('Min. Value by Region by Comm.'!$B$16,'Min. Value by Region by Comm.'!$B$28,'Min. Value by Region by Comm.'!$B$42,'Min. Value by Region by Comm.'!$B$48,'Min. Value by Region by Comm.'!$E$18,'Min. Value by Region by Comm.'!$E$23,'Min. Value by Region by Comm.'!$E$27,'Min. Value by Region by Comm.'!$E$31,'Min. Value by Region by Comm.'!$E$38,'Min. Value by Region by Comm.'!$E$46)</c:f>
              <c:numCache>
                <c:formatCode>#,##0</c:formatCode>
                <c:ptCount val="10"/>
                <c:pt idx="0">
                  <c:v>128822569011.69231</c:v>
                </c:pt>
                <c:pt idx="1">
                  <c:v>29646170987.511436</c:v>
                </c:pt>
                <c:pt idx="2">
                  <c:v>7104871560.8229504</c:v>
                </c:pt>
                <c:pt idx="3">
                  <c:v>840669995.58150291</c:v>
                </c:pt>
                <c:pt idx="4">
                  <c:v>1601409247.3474519</c:v>
                </c:pt>
                <c:pt idx="5">
                  <c:v>80374858.190319002</c:v>
                </c:pt>
                <c:pt idx="6">
                  <c:v>12213073</c:v>
                </c:pt>
                <c:pt idx="7">
                  <c:v>10999958521</c:v>
                </c:pt>
                <c:pt idx="8">
                  <c:v>2399975679.8990912</c:v>
                </c:pt>
                <c:pt idx="9">
                  <c:v>231913277.34720692</c:v>
                </c:pt>
              </c:numCache>
            </c:numRef>
          </c:val>
          <c:extLst>
            <c:ext xmlns:c16="http://schemas.microsoft.com/office/drawing/2014/chart" uri="{C3380CC4-5D6E-409C-BE32-E72D297353CC}">
              <c16:uniqueId val="{00000016-3D31-4CFC-9B79-1F054DA18E8C}"/>
            </c:ext>
          </c:extLst>
        </c:ser>
        <c:dLbls>
          <c:dLblPos val="bestFit"/>
          <c:showLegendKey val="0"/>
          <c:showVal val="1"/>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userShapes r:id="rId3"/>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chart>
    <c:title>
      <c:tx>
        <c:strRef>
          <c:f>'Pet. Value by Basin by Comm.'!$A$7:$E$7</c:f>
          <c:strCache>
            <c:ptCount val="5"/>
            <c:pt idx="0">
              <c:v>Value of Petroleum by Basin by Commodity 2025</c:v>
            </c:pt>
          </c:strCache>
        </c:strRef>
      </c:tx>
      <c:overlay val="0"/>
      <c:spPr>
        <a:noFill/>
        <a:ln>
          <a:noFill/>
        </a:ln>
        <a:effectLst/>
      </c:spPr>
      <c:txPr>
        <a:bodyPr rot="0" spcFirstLastPara="1" vertOverflow="ellipsis" vert="horz" wrap="square" anchor="ctr" anchorCtr="1"/>
        <a:lstStyle/>
        <a:p>
          <a:pPr>
            <a:defRPr sz="18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24078723210224931"/>
          <c:y val="0.17660789033653868"/>
          <c:w val="0.52837894567768739"/>
          <c:h val="0.6630092892281122"/>
        </c:manualLayout>
      </c:layout>
      <c:pieChart>
        <c:varyColors val="1"/>
        <c:ser>
          <c:idx val="0"/>
          <c:order val="0"/>
          <c:tx>
            <c:v>Value</c:v>
          </c:tx>
          <c:spPr>
            <a:solidFill>
              <a:schemeClr val="accent5"/>
            </a:solidFill>
          </c:spPr>
          <c:dPt>
            <c:idx val="0"/>
            <c:bubble3D val="0"/>
            <c:spPr>
              <a:solidFill>
                <a:schemeClr val="accent5">
                  <a:lumMod val="60000"/>
                  <a:lumOff val="40000"/>
                </a:schemeClr>
              </a:solidFill>
              <a:ln w="19050">
                <a:solidFill>
                  <a:schemeClr val="lt1"/>
                </a:solidFill>
              </a:ln>
              <a:effectLst/>
            </c:spPr>
            <c:extLst>
              <c:ext xmlns:c16="http://schemas.microsoft.com/office/drawing/2014/chart" uri="{C3380CC4-5D6E-409C-BE32-E72D297353CC}">
                <c16:uniqueId val="{00000001-A5FD-4D0E-B6E7-0F98580C0EB5}"/>
              </c:ext>
            </c:extLst>
          </c:dPt>
          <c:dPt>
            <c:idx val="1"/>
            <c:bubble3D val="0"/>
            <c:spPr>
              <a:solidFill>
                <a:schemeClr val="accent5"/>
              </a:solidFill>
              <a:ln w="19050">
                <a:solidFill>
                  <a:schemeClr val="lt1"/>
                </a:solidFill>
              </a:ln>
              <a:effectLst/>
            </c:spPr>
            <c:extLst>
              <c:ext xmlns:c16="http://schemas.microsoft.com/office/drawing/2014/chart" uri="{C3380CC4-5D6E-409C-BE32-E72D297353CC}">
                <c16:uniqueId val="{00000003-A5FD-4D0E-B6E7-0F98580C0EB5}"/>
              </c:ext>
            </c:extLst>
          </c:dPt>
          <c:dPt>
            <c:idx val="2"/>
            <c:bubble3D val="0"/>
            <c:spPr>
              <a:solidFill>
                <a:schemeClr val="accent5"/>
              </a:solidFill>
              <a:ln w="19050">
                <a:solidFill>
                  <a:schemeClr val="lt1"/>
                </a:solidFill>
              </a:ln>
              <a:effectLst/>
            </c:spPr>
            <c:extLst>
              <c:ext xmlns:c16="http://schemas.microsoft.com/office/drawing/2014/chart" uri="{C3380CC4-5D6E-409C-BE32-E72D297353CC}">
                <c16:uniqueId val="{00000005-A5FD-4D0E-B6E7-0F98580C0EB5}"/>
              </c:ext>
            </c:extLst>
          </c:dPt>
          <c:dLbls>
            <c:dLbl>
              <c:idx val="2"/>
              <c:numFmt formatCode="0.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en-US"/>
                </a:p>
              </c:txPr>
              <c:dLblPos val="bestFit"/>
              <c:showLegendKey val="0"/>
              <c:showVal val="0"/>
              <c:showCatName val="1"/>
              <c:showSerName val="0"/>
              <c:showPercent val="1"/>
              <c:showBubbleSize val="0"/>
              <c:extLst>
                <c:ext xmlns:c16="http://schemas.microsoft.com/office/drawing/2014/chart" uri="{C3380CC4-5D6E-409C-BE32-E72D297353CC}">
                  <c16:uniqueId val="{00000005-A5FD-4D0E-B6E7-0F98580C0EB5}"/>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('Pet. Value by Basin by Comm.'!$A$8,'Pet. Value by Basin by Comm.'!$A$12,'Pet. Value by Basin by Comm.'!$D$8)</c:f>
              <c:strCache>
                <c:ptCount val="3"/>
                <c:pt idx="0">
                  <c:v>Browse Basin</c:v>
                </c:pt>
                <c:pt idx="1">
                  <c:v>Perth Basin</c:v>
                </c:pt>
                <c:pt idx="2">
                  <c:v>Carnarvon Basin</c:v>
                </c:pt>
              </c:strCache>
            </c:strRef>
          </c:cat>
          <c:val>
            <c:numRef>
              <c:f>('Pet. Value by Basin by Comm.'!$B$10,'Pet. Value by Basin by Comm.'!$B$15,'Pet. Value by Basin by Comm.'!$E$14)</c:f>
              <c:numCache>
                <c:formatCode>#,##0</c:formatCode>
                <c:ptCount val="3"/>
                <c:pt idx="0">
                  <c:v>3954244933.5357218</c:v>
                </c:pt>
                <c:pt idx="1">
                  <c:v>226914366.90963191</c:v>
                </c:pt>
                <c:pt idx="2">
                  <c:v>39878866517.289589</c:v>
                </c:pt>
              </c:numCache>
            </c:numRef>
          </c:val>
          <c:extLst>
            <c:ext xmlns:c16="http://schemas.microsoft.com/office/drawing/2014/chart" uri="{C3380CC4-5D6E-409C-BE32-E72D297353CC}">
              <c16:uniqueId val="{00000006-A5FD-4D0E-B6E7-0F98580C0EB5}"/>
            </c:ext>
          </c:extLst>
        </c:ser>
        <c:dLbls>
          <c:dLblPos val="bestFit"/>
          <c:showLegendKey val="0"/>
          <c:showVal val="1"/>
          <c:showCatName val="0"/>
          <c:showSerName val="0"/>
          <c:showPercent val="0"/>
          <c:showBubbleSize val="0"/>
          <c:showLeaderLines val="1"/>
        </c:dLbls>
        <c:firstSliceAng val="35"/>
      </c:pieChart>
      <c:spPr>
        <a:noFill/>
        <a:ln>
          <a:noFill/>
        </a:ln>
        <a:effectLst/>
      </c:spPr>
    </c:plotArea>
    <c:plotVisOnly val="1"/>
    <c:dispBlanksAs val="gap"/>
    <c:showDLblsOverMax val="0"/>
  </c:chart>
  <c:spPr>
    <a:solidFill>
      <a:schemeClr val="bg1"/>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strRef>
          <c:f>'Mining Tenements in Force'!$AY$41:$BC$41</c:f>
          <c:strCache>
            <c:ptCount val="5"/>
            <c:pt idx="0">
              <c:v>Total Mining Tenements</c:v>
            </c:pt>
          </c:strCache>
        </c:strRef>
      </c:tx>
      <c:overlay val="0"/>
      <c:txPr>
        <a:bodyPr/>
        <a:lstStyle/>
        <a:p>
          <a:pPr>
            <a:defRPr lang="en-GB"/>
          </a:pPr>
          <a:endParaRPr lang="en-US"/>
        </a:p>
      </c:txPr>
    </c:title>
    <c:autoTitleDeleted val="0"/>
    <c:plotArea>
      <c:layout>
        <c:manualLayout>
          <c:layoutTarget val="inner"/>
          <c:xMode val="edge"/>
          <c:yMode val="edge"/>
          <c:x val="0.129748360316674"/>
          <c:y val="0.215063434701048"/>
          <c:w val="0.74050327936665306"/>
          <c:h val="0.59916031278770998"/>
        </c:manualLayout>
      </c:layout>
      <c:barChart>
        <c:barDir val="col"/>
        <c:grouping val="clustered"/>
        <c:varyColors val="0"/>
        <c:ser>
          <c:idx val="0"/>
          <c:order val="0"/>
          <c:tx>
            <c:strRef>
              <c:f>'Mining Tenements in Force'!$AI$19</c:f>
              <c:strCache>
                <c:ptCount val="1"/>
                <c:pt idx="0">
                  <c:v>Number</c:v>
                </c:pt>
              </c:strCache>
            </c:strRef>
          </c:tx>
          <c:invertIfNegative val="0"/>
          <c:cat>
            <c:strRef>
              <c:f>'Mining Tenements in Force'!$AH$20:$AH$27</c:f>
              <c:strCache>
                <c:ptCount val="8"/>
                <c:pt idx="0">
                  <c:v>2017-18</c:v>
                </c:pt>
                <c:pt idx="1">
                  <c:v>2018-19</c:v>
                </c:pt>
                <c:pt idx="2">
                  <c:v>2019-20</c:v>
                </c:pt>
                <c:pt idx="3">
                  <c:v>2020-21</c:v>
                </c:pt>
                <c:pt idx="4">
                  <c:v>2021-22</c:v>
                </c:pt>
                <c:pt idx="5">
                  <c:v>2022-23</c:v>
                </c:pt>
                <c:pt idx="6">
                  <c:v>2023-24</c:v>
                </c:pt>
                <c:pt idx="7">
                  <c:v>2024-25</c:v>
                </c:pt>
              </c:strCache>
            </c:strRef>
          </c:cat>
          <c:val>
            <c:numRef>
              <c:f>'Mining Tenements in Force'!$AI$20:$AI$27</c:f>
              <c:numCache>
                <c:formatCode>#,##0_ ;\-#,##0\ </c:formatCode>
                <c:ptCount val="8"/>
                <c:pt idx="0">
                  <c:v>16521</c:v>
                </c:pt>
                <c:pt idx="1">
                  <c:v>18263</c:v>
                </c:pt>
                <c:pt idx="2">
                  <c:v>21367</c:v>
                </c:pt>
                <c:pt idx="3">
                  <c:v>22463</c:v>
                </c:pt>
                <c:pt idx="4">
                  <c:v>24011</c:v>
                </c:pt>
                <c:pt idx="5">
                  <c:v>24830</c:v>
                </c:pt>
                <c:pt idx="6">
                  <c:v>26751</c:v>
                </c:pt>
                <c:pt idx="7">
                  <c:v>26168</c:v>
                </c:pt>
              </c:numCache>
            </c:numRef>
          </c:val>
          <c:extLst>
            <c:ext xmlns:c16="http://schemas.microsoft.com/office/drawing/2014/chart" uri="{C3380CC4-5D6E-409C-BE32-E72D297353CC}">
              <c16:uniqueId val="{00000000-A20A-4329-B0B2-02842AE11FE4}"/>
            </c:ext>
          </c:extLst>
        </c:ser>
        <c:dLbls>
          <c:showLegendKey val="0"/>
          <c:showVal val="0"/>
          <c:showCatName val="0"/>
          <c:showSerName val="0"/>
          <c:showPercent val="0"/>
          <c:showBubbleSize val="0"/>
        </c:dLbls>
        <c:gapWidth val="150"/>
        <c:axId val="805115640"/>
        <c:axId val="805118904"/>
      </c:barChart>
      <c:lineChart>
        <c:grouping val="standard"/>
        <c:varyColors val="0"/>
        <c:ser>
          <c:idx val="1"/>
          <c:order val="1"/>
          <c:tx>
            <c:strRef>
              <c:f>'Mining Tenements in Force'!$AJ$19</c:f>
              <c:strCache>
                <c:ptCount val="1"/>
                <c:pt idx="0">
                  <c:v>'000 ha</c:v>
                </c:pt>
              </c:strCache>
            </c:strRef>
          </c:tx>
          <c:spPr>
            <a:ln w="28575">
              <a:solidFill>
                <a:schemeClr val="accent3">
                  <a:lumMod val="60000"/>
                  <a:lumOff val="40000"/>
                </a:schemeClr>
              </a:solidFill>
            </a:ln>
          </c:spPr>
          <c:marker>
            <c:symbol val="none"/>
          </c:marker>
          <c:val>
            <c:numRef>
              <c:f>'Mining Tenements in Force'!$AJ$20:$AJ$27</c:f>
              <c:numCache>
                <c:formatCode>#,##0_ ;\-#,##0\ </c:formatCode>
                <c:ptCount val="8"/>
                <c:pt idx="0">
                  <c:v>30510.962</c:v>
                </c:pt>
                <c:pt idx="1">
                  <c:v>36846.962</c:v>
                </c:pt>
                <c:pt idx="2">
                  <c:v>51159.962</c:v>
                </c:pt>
                <c:pt idx="3">
                  <c:v>58311.566000000006</c:v>
                </c:pt>
                <c:pt idx="4">
                  <c:v>71013</c:v>
                </c:pt>
                <c:pt idx="5">
                  <c:v>74335.154999999999</c:v>
                </c:pt>
                <c:pt idx="6">
                  <c:v>77509</c:v>
                </c:pt>
                <c:pt idx="7">
                  <c:v>66537</c:v>
                </c:pt>
              </c:numCache>
            </c:numRef>
          </c:val>
          <c:smooth val="0"/>
          <c:extLst>
            <c:ext xmlns:c16="http://schemas.microsoft.com/office/drawing/2014/chart" uri="{C3380CC4-5D6E-409C-BE32-E72D297353CC}">
              <c16:uniqueId val="{00000001-A20A-4329-B0B2-02842AE11FE4}"/>
            </c:ext>
          </c:extLst>
        </c:ser>
        <c:dLbls>
          <c:showLegendKey val="0"/>
          <c:showVal val="0"/>
          <c:showCatName val="0"/>
          <c:showSerName val="0"/>
          <c:showPercent val="0"/>
          <c:showBubbleSize val="0"/>
        </c:dLbls>
        <c:marker val="1"/>
        <c:smooth val="0"/>
        <c:axId val="805133224"/>
        <c:axId val="805127496"/>
      </c:lineChart>
      <c:catAx>
        <c:axId val="805115640"/>
        <c:scaling>
          <c:orientation val="minMax"/>
        </c:scaling>
        <c:delete val="0"/>
        <c:axPos val="b"/>
        <c:numFmt formatCode="General" sourceLinked="0"/>
        <c:majorTickMark val="out"/>
        <c:minorTickMark val="none"/>
        <c:tickLblPos val="nextTo"/>
        <c:txPr>
          <a:bodyPr rot="-2700000"/>
          <a:lstStyle/>
          <a:p>
            <a:pPr>
              <a:defRPr lang="en-GB"/>
            </a:pPr>
            <a:endParaRPr lang="en-US"/>
          </a:p>
        </c:txPr>
        <c:crossAx val="805118904"/>
        <c:crosses val="autoZero"/>
        <c:auto val="1"/>
        <c:lblAlgn val="ctr"/>
        <c:lblOffset val="100"/>
        <c:noMultiLvlLbl val="1"/>
      </c:catAx>
      <c:valAx>
        <c:axId val="805118904"/>
        <c:scaling>
          <c:orientation val="minMax"/>
          <c:min val="0"/>
        </c:scaling>
        <c:delete val="0"/>
        <c:axPos val="l"/>
        <c:majorGridlines/>
        <c:title>
          <c:tx>
            <c:rich>
              <a:bodyPr rot="-5400000" vert="horz"/>
              <a:lstStyle/>
              <a:p>
                <a:pPr>
                  <a:defRPr lang="en-GB"/>
                </a:pPr>
                <a:r>
                  <a:rPr lang="en-AU"/>
                  <a:t>Number of</a:t>
                </a:r>
                <a:r>
                  <a:rPr lang="en-AU" baseline="0"/>
                  <a:t> tenements in force</a:t>
                </a:r>
                <a:endParaRPr lang="en-AU"/>
              </a:p>
            </c:rich>
          </c:tx>
          <c:layout>
            <c:manualLayout>
              <c:xMode val="edge"/>
              <c:yMode val="edge"/>
              <c:x val="4.0011534510028708E-2"/>
              <c:y val="0.35754935026203188"/>
            </c:manualLayout>
          </c:layout>
          <c:overlay val="0"/>
        </c:title>
        <c:numFmt formatCode="#,##0_ ;\-#,##0\ " sourceLinked="1"/>
        <c:majorTickMark val="out"/>
        <c:minorTickMark val="none"/>
        <c:tickLblPos val="nextTo"/>
        <c:txPr>
          <a:bodyPr/>
          <a:lstStyle/>
          <a:p>
            <a:pPr>
              <a:defRPr lang="en-GB"/>
            </a:pPr>
            <a:endParaRPr lang="en-US"/>
          </a:p>
        </c:txPr>
        <c:crossAx val="805115640"/>
        <c:crosses val="autoZero"/>
        <c:crossBetween val="between"/>
      </c:valAx>
      <c:valAx>
        <c:axId val="805127496"/>
        <c:scaling>
          <c:orientation val="minMax"/>
          <c:min val="0"/>
        </c:scaling>
        <c:delete val="0"/>
        <c:axPos val="r"/>
        <c:title>
          <c:tx>
            <c:rich>
              <a:bodyPr rot="-5400000" vert="horz"/>
              <a:lstStyle/>
              <a:p>
                <a:pPr>
                  <a:defRPr lang="en-GB"/>
                </a:pPr>
                <a:r>
                  <a:rPr lang="en-AU"/>
                  <a:t>'000 ha</a:t>
                </a:r>
              </a:p>
            </c:rich>
          </c:tx>
          <c:overlay val="0"/>
        </c:title>
        <c:numFmt formatCode="#,##0_ ;\-#,##0\ " sourceLinked="1"/>
        <c:majorTickMark val="out"/>
        <c:minorTickMark val="none"/>
        <c:tickLblPos val="nextTo"/>
        <c:txPr>
          <a:bodyPr/>
          <a:lstStyle/>
          <a:p>
            <a:pPr>
              <a:defRPr lang="en-GB"/>
            </a:pPr>
            <a:endParaRPr lang="en-US"/>
          </a:p>
        </c:txPr>
        <c:crossAx val="805133224"/>
        <c:crosses val="max"/>
        <c:crossBetween val="between"/>
      </c:valAx>
      <c:catAx>
        <c:axId val="805133224"/>
        <c:scaling>
          <c:orientation val="minMax"/>
        </c:scaling>
        <c:delete val="1"/>
        <c:axPos val="b"/>
        <c:numFmt formatCode="General" sourceLinked="1"/>
        <c:majorTickMark val="out"/>
        <c:minorTickMark val="none"/>
        <c:tickLblPos val="nextTo"/>
        <c:crossAx val="805127496"/>
        <c:crosses val="autoZero"/>
        <c:auto val="1"/>
        <c:lblAlgn val="ctr"/>
        <c:lblOffset val="100"/>
        <c:noMultiLvlLbl val="1"/>
      </c:catAx>
    </c:plotArea>
    <c:legend>
      <c:legendPos val="t"/>
      <c:overlay val="0"/>
      <c:txPr>
        <a:bodyPr/>
        <a:lstStyle/>
        <a:p>
          <a:pPr>
            <a:defRPr lang="en-GB"/>
          </a:pPr>
          <a:endParaRPr lang="en-US"/>
        </a:p>
      </c:txPr>
    </c:legend>
    <c:plotVisOnly val="1"/>
    <c:dispBlanksAs val="gap"/>
    <c:showDLblsOverMax val="0"/>
  </c:chart>
  <c:printSettings>
    <c:headerFooter/>
    <c:pageMargins b="0.75" l="0.7" r="0.7" t="0.75" header="0.3" footer="0.3"/>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strRef>
          <c:f>'Mining Tenement Activity'!$I$12</c:f>
          <c:strCache>
            <c:ptCount val="1"/>
            <c:pt idx="0">
              <c:v>Tenement Activity January 2025 to December 2025</c:v>
            </c:pt>
          </c:strCache>
        </c:strRef>
      </c:tx>
      <c:overlay val="0"/>
      <c:spPr>
        <a:noFill/>
        <a:ln>
          <a:noFill/>
        </a:ln>
        <a:effectLst/>
      </c:spPr>
      <c:txPr>
        <a:bodyPr rot="0" spcFirstLastPara="1" vertOverflow="ellipsis" vert="horz" wrap="square" anchor="ctr" anchorCtr="1"/>
        <a:lstStyle/>
        <a:p>
          <a:pPr>
            <a:defRPr lang="en-GB" sz="18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6.8435586176727903E-2"/>
          <c:y val="0.17600121893468901"/>
          <c:w val="0.89452737678623495"/>
          <c:h val="0.58993045385590359"/>
        </c:manualLayout>
      </c:layout>
      <c:lineChart>
        <c:grouping val="standard"/>
        <c:varyColors val="0"/>
        <c:ser>
          <c:idx val="0"/>
          <c:order val="0"/>
          <c:tx>
            <c:strRef>
              <c:f>'Mining Tenement Activity'!$B$8</c:f>
              <c:strCache>
                <c:ptCount val="1"/>
                <c:pt idx="0">
                  <c:v>Applied For</c:v>
                </c:pt>
              </c:strCache>
            </c:strRef>
          </c:tx>
          <c:spPr>
            <a:ln w="28575" cap="rnd">
              <a:solidFill>
                <a:schemeClr val="accent3">
                  <a:shade val="65000"/>
                </a:schemeClr>
              </a:solidFill>
              <a:round/>
            </a:ln>
            <a:effectLst/>
          </c:spPr>
          <c:marker>
            <c:symbol val="none"/>
          </c:marker>
          <c:cat>
            <c:numRef>
              <c:f>'Mining Tenement Activity'!$A$9:$A$20</c:f>
              <c:numCache>
                <c:formatCode>mmmm\ yyyy</c:formatCode>
                <c:ptCount val="12"/>
                <c:pt idx="0">
                  <c:v>45658</c:v>
                </c:pt>
                <c:pt idx="1">
                  <c:v>45689</c:v>
                </c:pt>
                <c:pt idx="2">
                  <c:v>45717</c:v>
                </c:pt>
                <c:pt idx="3">
                  <c:v>45748</c:v>
                </c:pt>
                <c:pt idx="4">
                  <c:v>45778</c:v>
                </c:pt>
                <c:pt idx="5">
                  <c:v>45809</c:v>
                </c:pt>
                <c:pt idx="6">
                  <c:v>45839</c:v>
                </c:pt>
                <c:pt idx="7">
                  <c:v>45870</c:v>
                </c:pt>
                <c:pt idx="8">
                  <c:v>45901</c:v>
                </c:pt>
                <c:pt idx="9">
                  <c:v>45931</c:v>
                </c:pt>
                <c:pt idx="10">
                  <c:v>45962</c:v>
                </c:pt>
                <c:pt idx="11">
                  <c:v>45992</c:v>
                </c:pt>
              </c:numCache>
            </c:numRef>
          </c:cat>
          <c:val>
            <c:numRef>
              <c:f>'Mining Tenement Activity'!$B$9:$B$20</c:f>
              <c:numCache>
                <c:formatCode>#,##0</c:formatCode>
                <c:ptCount val="12"/>
                <c:pt idx="0">
                  <c:v>259</c:v>
                </c:pt>
                <c:pt idx="1">
                  <c:v>289</c:v>
                </c:pt>
                <c:pt idx="2">
                  <c:v>318</c:v>
                </c:pt>
                <c:pt idx="3">
                  <c:v>289</c:v>
                </c:pt>
                <c:pt idx="4">
                  <c:v>276</c:v>
                </c:pt>
                <c:pt idx="5">
                  <c:v>250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7B39-497B-BD89-43D94D455901}"/>
            </c:ext>
          </c:extLst>
        </c:ser>
        <c:ser>
          <c:idx val="1"/>
          <c:order val="1"/>
          <c:tx>
            <c:strRef>
              <c:f>'Mining Tenement Activity'!$C$8</c:f>
              <c:strCache>
                <c:ptCount val="1"/>
                <c:pt idx="0">
                  <c:v>Granted</c:v>
                </c:pt>
              </c:strCache>
            </c:strRef>
          </c:tx>
          <c:spPr>
            <a:ln w="28575" cap="rnd">
              <a:solidFill>
                <a:schemeClr val="accent3"/>
              </a:solidFill>
              <a:round/>
            </a:ln>
            <a:effectLst/>
          </c:spPr>
          <c:marker>
            <c:symbol val="none"/>
          </c:marker>
          <c:cat>
            <c:numRef>
              <c:f>'Mining Tenement Activity'!$A$9:$A$20</c:f>
              <c:numCache>
                <c:formatCode>mmmm\ yyyy</c:formatCode>
                <c:ptCount val="12"/>
                <c:pt idx="0">
                  <c:v>45658</c:v>
                </c:pt>
                <c:pt idx="1">
                  <c:v>45689</c:v>
                </c:pt>
                <c:pt idx="2">
                  <c:v>45717</c:v>
                </c:pt>
                <c:pt idx="3">
                  <c:v>45748</c:v>
                </c:pt>
                <c:pt idx="4">
                  <c:v>45778</c:v>
                </c:pt>
                <c:pt idx="5">
                  <c:v>45809</c:v>
                </c:pt>
                <c:pt idx="6">
                  <c:v>45839</c:v>
                </c:pt>
                <c:pt idx="7">
                  <c:v>45870</c:v>
                </c:pt>
                <c:pt idx="8">
                  <c:v>45901</c:v>
                </c:pt>
                <c:pt idx="9">
                  <c:v>45931</c:v>
                </c:pt>
                <c:pt idx="10">
                  <c:v>45962</c:v>
                </c:pt>
                <c:pt idx="11">
                  <c:v>45992</c:v>
                </c:pt>
              </c:numCache>
            </c:numRef>
          </c:cat>
          <c:val>
            <c:numRef>
              <c:f>'Mining Tenement Activity'!$C$9:$C$20</c:f>
              <c:numCache>
                <c:formatCode>#,##0</c:formatCode>
                <c:ptCount val="12"/>
                <c:pt idx="0">
                  <c:v>135</c:v>
                </c:pt>
                <c:pt idx="1">
                  <c:v>111</c:v>
                </c:pt>
                <c:pt idx="2">
                  <c:v>98</c:v>
                </c:pt>
                <c:pt idx="3">
                  <c:v>139</c:v>
                </c:pt>
                <c:pt idx="4">
                  <c:v>178</c:v>
                </c:pt>
                <c:pt idx="5">
                  <c:v>82</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1-7B39-497B-BD89-43D94D455901}"/>
            </c:ext>
          </c:extLst>
        </c:ser>
        <c:ser>
          <c:idx val="2"/>
          <c:order val="2"/>
          <c:tx>
            <c:strRef>
              <c:f>'Mining Tenement Activity'!$D$8</c:f>
              <c:strCache>
                <c:ptCount val="1"/>
                <c:pt idx="0">
                  <c:v>Died</c:v>
                </c:pt>
              </c:strCache>
            </c:strRef>
          </c:tx>
          <c:spPr>
            <a:ln w="28575" cap="rnd">
              <a:solidFill>
                <a:schemeClr val="accent3">
                  <a:tint val="65000"/>
                </a:schemeClr>
              </a:solidFill>
              <a:round/>
            </a:ln>
            <a:effectLst/>
          </c:spPr>
          <c:marker>
            <c:symbol val="none"/>
          </c:marker>
          <c:cat>
            <c:numRef>
              <c:f>'Mining Tenement Activity'!$A$9:$A$20</c:f>
              <c:numCache>
                <c:formatCode>mmmm\ yyyy</c:formatCode>
                <c:ptCount val="12"/>
                <c:pt idx="0">
                  <c:v>45658</c:v>
                </c:pt>
                <c:pt idx="1">
                  <c:v>45689</c:v>
                </c:pt>
                <c:pt idx="2">
                  <c:v>45717</c:v>
                </c:pt>
                <c:pt idx="3">
                  <c:v>45748</c:v>
                </c:pt>
                <c:pt idx="4">
                  <c:v>45778</c:v>
                </c:pt>
                <c:pt idx="5">
                  <c:v>45809</c:v>
                </c:pt>
                <c:pt idx="6">
                  <c:v>45839</c:v>
                </c:pt>
                <c:pt idx="7">
                  <c:v>45870</c:v>
                </c:pt>
                <c:pt idx="8">
                  <c:v>45901</c:v>
                </c:pt>
                <c:pt idx="9">
                  <c:v>45931</c:v>
                </c:pt>
                <c:pt idx="10">
                  <c:v>45962</c:v>
                </c:pt>
                <c:pt idx="11">
                  <c:v>45992</c:v>
                </c:pt>
              </c:numCache>
            </c:numRef>
          </c:cat>
          <c:val>
            <c:numRef>
              <c:f>'Mining Tenement Activity'!$D$9:$D$20</c:f>
              <c:numCache>
                <c:formatCode>#,##0</c:formatCode>
                <c:ptCount val="12"/>
                <c:pt idx="0">
                  <c:v>370</c:v>
                </c:pt>
                <c:pt idx="1">
                  <c:v>335</c:v>
                </c:pt>
                <c:pt idx="2">
                  <c:v>376</c:v>
                </c:pt>
                <c:pt idx="3">
                  <c:v>356</c:v>
                </c:pt>
                <c:pt idx="4">
                  <c:v>337</c:v>
                </c:pt>
                <c:pt idx="5">
                  <c:v>326</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2-7B39-497B-BD89-43D94D455901}"/>
            </c:ext>
          </c:extLst>
        </c:ser>
        <c:dLbls>
          <c:showLegendKey val="0"/>
          <c:showVal val="0"/>
          <c:showCatName val="0"/>
          <c:showSerName val="0"/>
          <c:showPercent val="0"/>
          <c:showBubbleSize val="0"/>
        </c:dLbls>
        <c:smooth val="0"/>
        <c:axId val="739826536"/>
        <c:axId val="739830328"/>
      </c:lineChart>
      <c:dateAx>
        <c:axId val="739826536"/>
        <c:scaling>
          <c:orientation val="minMax"/>
        </c:scaling>
        <c:delete val="0"/>
        <c:axPos val="b"/>
        <c:numFmt formatCode="mmmm\ yyyy" sourceLinked="1"/>
        <c:majorTickMark val="out"/>
        <c:minorTickMark val="none"/>
        <c:tickLblPos val="nextTo"/>
        <c:spPr>
          <a:noFill/>
          <a:ln w="9525" cap="flat" cmpd="sng" algn="ctr">
            <a:solidFill>
              <a:srgbClr val="868686"/>
            </a:solidFill>
            <a:round/>
          </a:ln>
          <a:effectLst/>
        </c:spPr>
        <c:txPr>
          <a:bodyPr rot="-2700000" spcFirstLastPara="1" vertOverflow="ellipsis" wrap="square" anchor="ctr" anchorCtr="1"/>
          <a:lstStyle/>
          <a:p>
            <a:pPr>
              <a:defRPr lang="en-GB" sz="1000" b="0" i="0" u="none" strike="noStrike" kern="1200" baseline="0">
                <a:solidFill>
                  <a:schemeClr val="tx1"/>
                </a:solidFill>
                <a:latin typeface="+mn-lt"/>
                <a:ea typeface="+mn-ea"/>
                <a:cs typeface="+mn-cs"/>
              </a:defRPr>
            </a:pPr>
            <a:endParaRPr lang="en-US"/>
          </a:p>
        </c:txPr>
        <c:crossAx val="739830328"/>
        <c:crosses val="autoZero"/>
        <c:auto val="1"/>
        <c:lblOffset val="100"/>
        <c:baseTimeUnit val="months"/>
        <c:majorUnit val="1"/>
        <c:majorTimeUnit val="months"/>
      </c:dateAx>
      <c:valAx>
        <c:axId val="739830328"/>
        <c:scaling>
          <c:orientation val="minMax"/>
        </c:scaling>
        <c:delete val="0"/>
        <c:axPos val="l"/>
        <c:majorGridlines>
          <c:spPr>
            <a:ln w="9525" cap="flat" cmpd="sng" algn="ctr">
              <a:solidFill>
                <a:srgbClr val="868686"/>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lang="en-GB" sz="900" b="0" i="0" u="none" strike="noStrike" kern="1200" baseline="0">
                <a:solidFill>
                  <a:schemeClr val="tx1"/>
                </a:solidFill>
                <a:latin typeface="+mn-lt"/>
                <a:ea typeface="+mn-ea"/>
                <a:cs typeface="+mn-cs"/>
              </a:defRPr>
            </a:pPr>
            <a:endParaRPr lang="en-US"/>
          </a:p>
        </c:txPr>
        <c:crossAx val="739826536"/>
        <c:crosses val="autoZero"/>
        <c:crossBetween val="between"/>
      </c:valAx>
      <c:spPr>
        <a:noFill/>
        <a:ln>
          <a:solidFill>
            <a:srgbClr val="868686"/>
          </a:solidFill>
        </a:ln>
        <a:effectLst/>
      </c:spPr>
    </c:plotArea>
    <c:legend>
      <c:legendPos val="t"/>
      <c:overlay val="0"/>
      <c:spPr>
        <a:noFill/>
        <a:ln>
          <a:noFill/>
        </a:ln>
        <a:effectLst/>
      </c:spPr>
      <c:txPr>
        <a:bodyPr rot="0" spcFirstLastPara="1" vertOverflow="ellipsis" vert="horz" wrap="square" anchor="ctr" anchorCtr="1"/>
        <a:lstStyle/>
        <a:p>
          <a:pPr>
            <a:defRPr lang="en-GB" sz="9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6350" cap="flat" cmpd="sng" algn="ctr">
      <a:solidFill>
        <a:schemeClr val="tx1">
          <a:lumMod val="50000"/>
          <a:lumOff val="50000"/>
        </a:schemeClr>
      </a:solidFill>
      <a:round/>
    </a:ln>
    <a:effectLst/>
  </c:spPr>
  <c:txPr>
    <a:bodyPr/>
    <a:lstStyle/>
    <a:p>
      <a:pPr>
        <a:defRPr/>
      </a:pPr>
      <a:endParaRPr lang="en-US"/>
    </a:p>
  </c:txPr>
  <c:printSettings>
    <c:headerFooter/>
    <c:pageMargins b="0.75" l="0.7" r="0.7" t="0.75" header="0.3" footer="0.3"/>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strRef>
          <c:f>'Mining Tenement Activity'!$I$12</c:f>
          <c:strCache>
            <c:ptCount val="1"/>
            <c:pt idx="0">
              <c:v>Tenement Activity January 2025 to December 2025</c:v>
            </c:pt>
          </c:strCache>
        </c:strRef>
      </c:tx>
      <c:layout>
        <c:manualLayout>
          <c:xMode val="edge"/>
          <c:yMode val="edge"/>
          <c:x val="0.18088000791348527"/>
          <c:y val="3.648158593356346E-2"/>
        </c:manualLayout>
      </c:layout>
      <c:overlay val="0"/>
      <c:spPr>
        <a:noFill/>
        <a:ln>
          <a:noFill/>
        </a:ln>
        <a:effectLst/>
      </c:spPr>
      <c:txPr>
        <a:bodyPr rot="0" spcFirstLastPara="1" vertOverflow="ellipsis" vert="horz" wrap="square" anchor="ctr" anchorCtr="1"/>
        <a:lstStyle/>
        <a:p>
          <a:pPr algn="ctr">
            <a:defRPr lang="en-GB" sz="1800" b="1" i="0" u="none" strike="noStrike" kern="1200" baseline="0">
              <a:solidFill>
                <a:schemeClr val="tx1"/>
              </a:solidFill>
              <a:latin typeface="+mn-lt"/>
              <a:ea typeface="+mn-ea"/>
              <a:cs typeface="+mn-cs"/>
            </a:defRPr>
          </a:pPr>
          <a:endParaRPr lang="en-US"/>
        </a:p>
      </c:txPr>
    </c:title>
    <c:autoTitleDeleted val="0"/>
    <c:plotArea>
      <c:layout>
        <c:manualLayout>
          <c:layoutTarget val="inner"/>
          <c:xMode val="edge"/>
          <c:yMode val="edge"/>
          <c:x val="8.9137042661920698E-2"/>
          <c:y val="0.184562092340084"/>
          <c:w val="0.87514645827971405"/>
          <c:h val="0.52588950771397502"/>
        </c:manualLayout>
      </c:layout>
      <c:barChart>
        <c:barDir val="col"/>
        <c:grouping val="clustered"/>
        <c:varyColors val="0"/>
        <c:ser>
          <c:idx val="1"/>
          <c:order val="0"/>
          <c:tx>
            <c:strRef>
              <c:f>'Mining Tenement Activity'!$B$8</c:f>
              <c:strCache>
                <c:ptCount val="1"/>
                <c:pt idx="0">
                  <c:v>Applied For</c:v>
                </c:pt>
              </c:strCache>
            </c:strRef>
          </c:tx>
          <c:spPr>
            <a:solidFill>
              <a:schemeClr val="accent3"/>
            </a:solidFill>
            <a:ln>
              <a:noFill/>
            </a:ln>
            <a:effectLst/>
          </c:spPr>
          <c:invertIfNegative val="0"/>
          <c:cat>
            <c:numRef>
              <c:f>'Mining Tenement Activity'!$A$9:$A$20</c:f>
              <c:numCache>
                <c:formatCode>mmmm\ yyyy</c:formatCode>
                <c:ptCount val="12"/>
                <c:pt idx="0">
                  <c:v>45658</c:v>
                </c:pt>
                <c:pt idx="1">
                  <c:v>45689</c:v>
                </c:pt>
                <c:pt idx="2">
                  <c:v>45717</c:v>
                </c:pt>
                <c:pt idx="3">
                  <c:v>45748</c:v>
                </c:pt>
                <c:pt idx="4">
                  <c:v>45778</c:v>
                </c:pt>
                <c:pt idx="5">
                  <c:v>45809</c:v>
                </c:pt>
                <c:pt idx="6">
                  <c:v>45839</c:v>
                </c:pt>
                <c:pt idx="7">
                  <c:v>45870</c:v>
                </c:pt>
                <c:pt idx="8">
                  <c:v>45901</c:v>
                </c:pt>
                <c:pt idx="9">
                  <c:v>45931</c:v>
                </c:pt>
                <c:pt idx="10">
                  <c:v>45962</c:v>
                </c:pt>
                <c:pt idx="11">
                  <c:v>45992</c:v>
                </c:pt>
              </c:numCache>
            </c:numRef>
          </c:cat>
          <c:val>
            <c:numRef>
              <c:f>'Mining Tenement Activity'!$B$9:$B$20</c:f>
              <c:numCache>
                <c:formatCode>#,##0</c:formatCode>
                <c:ptCount val="12"/>
                <c:pt idx="0">
                  <c:v>259</c:v>
                </c:pt>
                <c:pt idx="1">
                  <c:v>289</c:v>
                </c:pt>
                <c:pt idx="2">
                  <c:v>318</c:v>
                </c:pt>
                <c:pt idx="3">
                  <c:v>289</c:v>
                </c:pt>
                <c:pt idx="4">
                  <c:v>276</c:v>
                </c:pt>
                <c:pt idx="5">
                  <c:v>250</c:v>
                </c:pt>
                <c:pt idx="6">
                  <c:v>0</c:v>
                </c:pt>
                <c:pt idx="7">
                  <c:v>0</c:v>
                </c:pt>
                <c:pt idx="8">
                  <c:v>0</c:v>
                </c:pt>
                <c:pt idx="9">
                  <c:v>0</c:v>
                </c:pt>
                <c:pt idx="10">
                  <c:v>0</c:v>
                </c:pt>
                <c:pt idx="11">
                  <c:v>0</c:v>
                </c:pt>
              </c:numCache>
            </c:numRef>
          </c:val>
          <c:extLst>
            <c:ext xmlns:c16="http://schemas.microsoft.com/office/drawing/2014/chart" uri="{C3380CC4-5D6E-409C-BE32-E72D297353CC}">
              <c16:uniqueId val="{00000000-14D6-4045-BEFA-7CEBB4B9D170}"/>
            </c:ext>
          </c:extLst>
        </c:ser>
        <c:ser>
          <c:idx val="0"/>
          <c:order val="1"/>
          <c:tx>
            <c:strRef>
              <c:f>'Mining Tenement Activity'!$C$8</c:f>
              <c:strCache>
                <c:ptCount val="1"/>
                <c:pt idx="0">
                  <c:v>Granted</c:v>
                </c:pt>
              </c:strCache>
            </c:strRef>
          </c:tx>
          <c:spPr>
            <a:solidFill>
              <a:schemeClr val="accent3">
                <a:shade val="65000"/>
              </a:schemeClr>
            </a:solidFill>
            <a:ln>
              <a:noFill/>
            </a:ln>
            <a:effectLst/>
          </c:spPr>
          <c:invertIfNegative val="0"/>
          <c:cat>
            <c:numRef>
              <c:f>'Mining Tenement Activity'!$A$9:$A$20</c:f>
              <c:numCache>
                <c:formatCode>mmmm\ yyyy</c:formatCode>
                <c:ptCount val="12"/>
                <c:pt idx="0">
                  <c:v>45658</c:v>
                </c:pt>
                <c:pt idx="1">
                  <c:v>45689</c:v>
                </c:pt>
                <c:pt idx="2">
                  <c:v>45717</c:v>
                </c:pt>
                <c:pt idx="3">
                  <c:v>45748</c:v>
                </c:pt>
                <c:pt idx="4">
                  <c:v>45778</c:v>
                </c:pt>
                <c:pt idx="5">
                  <c:v>45809</c:v>
                </c:pt>
                <c:pt idx="6">
                  <c:v>45839</c:v>
                </c:pt>
                <c:pt idx="7">
                  <c:v>45870</c:v>
                </c:pt>
                <c:pt idx="8">
                  <c:v>45901</c:v>
                </c:pt>
                <c:pt idx="9">
                  <c:v>45931</c:v>
                </c:pt>
                <c:pt idx="10">
                  <c:v>45962</c:v>
                </c:pt>
                <c:pt idx="11">
                  <c:v>45992</c:v>
                </c:pt>
              </c:numCache>
            </c:numRef>
          </c:cat>
          <c:val>
            <c:numRef>
              <c:f>'Mining Tenement Activity'!$C$9:$C$20</c:f>
              <c:numCache>
                <c:formatCode>#,##0</c:formatCode>
                <c:ptCount val="12"/>
                <c:pt idx="0">
                  <c:v>135</c:v>
                </c:pt>
                <c:pt idx="1">
                  <c:v>111</c:v>
                </c:pt>
                <c:pt idx="2">
                  <c:v>98</c:v>
                </c:pt>
                <c:pt idx="3">
                  <c:v>139</c:v>
                </c:pt>
                <c:pt idx="4">
                  <c:v>178</c:v>
                </c:pt>
                <c:pt idx="5">
                  <c:v>82</c:v>
                </c:pt>
                <c:pt idx="6">
                  <c:v>0</c:v>
                </c:pt>
                <c:pt idx="7">
                  <c:v>0</c:v>
                </c:pt>
                <c:pt idx="8">
                  <c:v>0</c:v>
                </c:pt>
                <c:pt idx="9">
                  <c:v>0</c:v>
                </c:pt>
                <c:pt idx="10">
                  <c:v>0</c:v>
                </c:pt>
                <c:pt idx="11">
                  <c:v>0</c:v>
                </c:pt>
              </c:numCache>
            </c:numRef>
          </c:val>
          <c:extLst>
            <c:ext xmlns:c16="http://schemas.microsoft.com/office/drawing/2014/chart" uri="{C3380CC4-5D6E-409C-BE32-E72D297353CC}">
              <c16:uniqueId val="{00000001-14D6-4045-BEFA-7CEBB4B9D170}"/>
            </c:ext>
          </c:extLst>
        </c:ser>
        <c:ser>
          <c:idx val="2"/>
          <c:order val="2"/>
          <c:tx>
            <c:strRef>
              <c:f>'Mining Tenement Activity'!$D$8</c:f>
              <c:strCache>
                <c:ptCount val="1"/>
                <c:pt idx="0">
                  <c:v>Died</c:v>
                </c:pt>
              </c:strCache>
            </c:strRef>
          </c:tx>
          <c:spPr>
            <a:solidFill>
              <a:schemeClr val="accent3">
                <a:tint val="65000"/>
              </a:schemeClr>
            </a:solidFill>
            <a:ln>
              <a:noFill/>
            </a:ln>
            <a:effectLst/>
          </c:spPr>
          <c:invertIfNegative val="0"/>
          <c:cat>
            <c:numRef>
              <c:f>'Mining Tenement Activity'!$A$9:$A$20</c:f>
              <c:numCache>
                <c:formatCode>mmmm\ yyyy</c:formatCode>
                <c:ptCount val="12"/>
                <c:pt idx="0">
                  <c:v>45658</c:v>
                </c:pt>
                <c:pt idx="1">
                  <c:v>45689</c:v>
                </c:pt>
                <c:pt idx="2">
                  <c:v>45717</c:v>
                </c:pt>
                <c:pt idx="3">
                  <c:v>45748</c:v>
                </c:pt>
                <c:pt idx="4">
                  <c:v>45778</c:v>
                </c:pt>
                <c:pt idx="5">
                  <c:v>45809</c:v>
                </c:pt>
                <c:pt idx="6">
                  <c:v>45839</c:v>
                </c:pt>
                <c:pt idx="7">
                  <c:v>45870</c:v>
                </c:pt>
                <c:pt idx="8">
                  <c:v>45901</c:v>
                </c:pt>
                <c:pt idx="9">
                  <c:v>45931</c:v>
                </c:pt>
                <c:pt idx="10">
                  <c:v>45962</c:v>
                </c:pt>
                <c:pt idx="11">
                  <c:v>45992</c:v>
                </c:pt>
              </c:numCache>
            </c:numRef>
          </c:cat>
          <c:val>
            <c:numRef>
              <c:f>'Mining Tenement Activity'!$D$9:$D$20</c:f>
              <c:numCache>
                <c:formatCode>#,##0</c:formatCode>
                <c:ptCount val="12"/>
                <c:pt idx="0">
                  <c:v>370</c:v>
                </c:pt>
                <c:pt idx="1">
                  <c:v>335</c:v>
                </c:pt>
                <c:pt idx="2">
                  <c:v>376</c:v>
                </c:pt>
                <c:pt idx="3">
                  <c:v>356</c:v>
                </c:pt>
                <c:pt idx="4">
                  <c:v>337</c:v>
                </c:pt>
                <c:pt idx="5">
                  <c:v>326</c:v>
                </c:pt>
                <c:pt idx="6">
                  <c:v>0</c:v>
                </c:pt>
                <c:pt idx="7">
                  <c:v>0</c:v>
                </c:pt>
                <c:pt idx="8">
                  <c:v>0</c:v>
                </c:pt>
                <c:pt idx="9">
                  <c:v>0</c:v>
                </c:pt>
                <c:pt idx="10">
                  <c:v>0</c:v>
                </c:pt>
                <c:pt idx="11">
                  <c:v>0</c:v>
                </c:pt>
              </c:numCache>
            </c:numRef>
          </c:val>
          <c:extLst>
            <c:ext xmlns:c16="http://schemas.microsoft.com/office/drawing/2014/chart" uri="{C3380CC4-5D6E-409C-BE32-E72D297353CC}">
              <c16:uniqueId val="{00000002-14D6-4045-BEFA-7CEBB4B9D170}"/>
            </c:ext>
          </c:extLst>
        </c:ser>
        <c:dLbls>
          <c:showLegendKey val="0"/>
          <c:showVal val="0"/>
          <c:showCatName val="0"/>
          <c:showSerName val="0"/>
          <c:showPercent val="0"/>
          <c:showBubbleSize val="0"/>
        </c:dLbls>
        <c:gapWidth val="150"/>
        <c:axId val="739768584"/>
        <c:axId val="739772376"/>
      </c:barChart>
      <c:dateAx>
        <c:axId val="739768584"/>
        <c:scaling>
          <c:orientation val="minMax"/>
        </c:scaling>
        <c:delete val="0"/>
        <c:axPos val="b"/>
        <c:numFmt formatCode="mmmm\ yyyy"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lang="en-GB" sz="1000" b="0" i="0" u="none" strike="noStrike" kern="1200" baseline="0">
                <a:solidFill>
                  <a:schemeClr val="tx1"/>
                </a:solidFill>
                <a:latin typeface="+mn-lt"/>
                <a:ea typeface="+mn-ea"/>
                <a:cs typeface="+mn-cs"/>
              </a:defRPr>
            </a:pPr>
            <a:endParaRPr lang="en-US"/>
          </a:p>
        </c:txPr>
        <c:crossAx val="739772376"/>
        <c:crosses val="autoZero"/>
        <c:auto val="0"/>
        <c:lblOffset val="100"/>
        <c:baseTimeUnit val="months"/>
        <c:majorUnit val="1"/>
        <c:majorTimeUnit val="months"/>
      </c:dateAx>
      <c:valAx>
        <c:axId val="739772376"/>
        <c:scaling>
          <c:orientation val="minMax"/>
        </c:scaling>
        <c:delete val="0"/>
        <c:axPos val="l"/>
        <c:majorGridlines>
          <c:spPr>
            <a:ln w="9525" cap="flat" cmpd="sng" algn="ctr">
              <a:solidFill>
                <a:schemeClr val="tx1">
                  <a:tint val="75000"/>
                  <a:shade val="95000"/>
                  <a:satMod val="105000"/>
                </a:schemeClr>
              </a:solidFill>
              <a:prstDash val="solid"/>
              <a:round/>
            </a:ln>
            <a:effectLst/>
          </c:spPr>
        </c:majorGridlines>
        <c:numFmt formatCode="#,##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lang="en-GB" sz="1000" b="0" i="0" u="none" strike="noStrike" kern="1200" baseline="0">
                <a:solidFill>
                  <a:schemeClr val="tx1"/>
                </a:solidFill>
                <a:latin typeface="+mn-lt"/>
                <a:ea typeface="+mn-ea"/>
                <a:cs typeface="+mn-cs"/>
              </a:defRPr>
            </a:pPr>
            <a:endParaRPr lang="en-US"/>
          </a:p>
        </c:txPr>
        <c:crossAx val="739768584"/>
        <c:crosses val="autoZero"/>
        <c:crossBetween val="between"/>
      </c:valAx>
      <c:spPr>
        <a:solidFill>
          <a:schemeClr val="bg1"/>
        </a:solidFill>
        <a:ln>
          <a:noFill/>
        </a:ln>
        <a:effectLst/>
      </c:spPr>
    </c:plotArea>
    <c:legend>
      <c:legendPos val="t"/>
      <c:layout>
        <c:manualLayout>
          <c:xMode val="edge"/>
          <c:yMode val="edge"/>
          <c:x val="0.31911281461644497"/>
          <c:y val="0.11192426149983301"/>
          <c:w val="0.361774188491715"/>
          <c:h val="6.5340247103258406E-2"/>
        </c:manualLayout>
      </c:layout>
      <c:overlay val="0"/>
      <c:spPr>
        <a:noFill/>
        <a:ln>
          <a:noFill/>
        </a:ln>
        <a:effectLst/>
      </c:spPr>
      <c:txPr>
        <a:bodyPr rot="0" spcFirstLastPara="1" vertOverflow="ellipsis" vert="horz" wrap="square" anchor="ctr" anchorCtr="1"/>
        <a:lstStyle/>
        <a:p>
          <a:pPr>
            <a:defRPr lang="en-GB" sz="10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50000"/>
          <a:lumOff val="50000"/>
        </a:schemeClr>
      </a:solidFill>
      <a:prstDash val="solid"/>
      <a:round/>
    </a:ln>
    <a:effectLst/>
  </c:spPr>
  <c:txPr>
    <a:bodyPr/>
    <a:lstStyle/>
    <a:p>
      <a:pPr>
        <a:defRPr/>
      </a:pPr>
      <a:endParaRPr lang="en-US"/>
    </a:p>
  </c:txPr>
  <c:printSettings>
    <c:headerFooter/>
    <c:pageMargins b="0.75" l="0.7" r="0.7" t="0.75" header="0.3" footer="0.3"/>
    <c:pageSetup/>
  </c:printSettings>
  <c:userShapes r:id="rId1"/>
</c:chartSpace>
</file>

<file path=xl/charts/colors1.xml><?xml version="1.0" encoding="utf-8"?>
<cs:colorStyle xmlns:cs="http://schemas.microsoft.com/office/drawing/2012/chartStyle" xmlns:a="http://schemas.openxmlformats.org/drawingml/2006/main" meth="withinLinear" id="17">
  <a:schemeClr val="accent4"/>
</cs:colorStyle>
</file>

<file path=xl/charts/colors2.xml><?xml version="1.0" encoding="utf-8"?>
<cs:colorStyle xmlns:cs="http://schemas.microsoft.com/office/drawing/2012/chartStyle" xmlns:a="http://schemas.openxmlformats.org/drawingml/2006/main" meth="withinLinear" id="17">
  <a:schemeClr val="accent4"/>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ex!R1C1"/></Relationships>
</file>

<file path=xl/drawings/_rels/drawing1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ex!R1C1"/></Relationships>
</file>

<file path=xl/drawings/_rels/drawing1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ex!R1C1"/></Relationships>
</file>

<file path=xl/drawings/_rels/drawing12.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Index!R1C1"/><Relationship Id="rId1" Type="http://schemas.openxmlformats.org/officeDocument/2006/relationships/chart" Target="../charts/chart3.xml"/></Relationships>
</file>

<file path=xl/drawings/_rels/drawing1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ex!R1C1"/></Relationships>
</file>

<file path=xl/drawings/_rels/drawing15.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image" Target="../media/image5.jpeg"/><Relationship Id="rId1" Type="http://schemas.openxmlformats.org/officeDocument/2006/relationships/chart" Target="../charts/chart4.xml"/><Relationship Id="rId5" Type="http://schemas.openxmlformats.org/officeDocument/2006/relationships/image" Target="../media/image1.png"/><Relationship Id="rId4" Type="http://schemas.openxmlformats.org/officeDocument/2006/relationships/hyperlink" Target="#Index!R1C1"/></Relationships>
</file>

<file path=xl/drawings/_rels/drawing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ex!R1C1"/></Relationships>
</file>

<file path=xl/drawings/_rels/drawing3.xml.rels><?xml version="1.0" encoding="UTF-8" standalone="yes"?>
<Relationships xmlns="http://schemas.openxmlformats.org/package/2006/relationships"><Relationship Id="rId3" Type="http://schemas.openxmlformats.org/officeDocument/2006/relationships/hyperlink" Target="#Index!R1C1"/><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Index!R1C1"/><Relationship Id="rId1" Type="http://schemas.openxmlformats.org/officeDocument/2006/relationships/chart" Target="../charts/chart1.xml"/></Relationships>
</file>

<file path=xl/drawings/_rels/drawing6.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hyperlink" Target="https://www.ga.gov.au/digital-publication/aecr2023/overview#gallery-1" TargetMode="External"/><Relationship Id="rId1" Type="http://schemas.openxmlformats.org/officeDocument/2006/relationships/chart" Target="../charts/chart2.xml"/><Relationship Id="rId5" Type="http://schemas.openxmlformats.org/officeDocument/2006/relationships/image" Target="../media/image1.png"/><Relationship Id="rId4" Type="http://schemas.openxmlformats.org/officeDocument/2006/relationships/hyperlink" Target="#Index!R1C1"/></Relationships>
</file>

<file path=xl/drawings/_rels/drawing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ex!R1C1"/></Relationships>
</file>

<file path=xl/drawings/_rels/drawing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ex!R1C1"/></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18</xdr:row>
      <xdr:rowOff>0</xdr:rowOff>
    </xdr:from>
    <xdr:to>
      <xdr:col>3</xdr:col>
      <xdr:colOff>2625758</xdr:colOff>
      <xdr:row>29</xdr:row>
      <xdr:rowOff>64500</xdr:rowOff>
    </xdr:to>
    <xdr:sp macro="" textlink="">
      <xdr:nvSpPr>
        <xdr:cNvPr id="4" name="TextBox 3">
          <a:extLst>
            <a:ext uri="{FF2B5EF4-FFF2-40B4-BE49-F238E27FC236}">
              <a16:creationId xmlns:a16="http://schemas.microsoft.com/office/drawing/2014/main" id="{5EE4ED8A-858F-4118-B7F7-96048E25FED5}"/>
            </a:ext>
          </a:extLst>
        </xdr:cNvPr>
        <xdr:cNvSpPr txBox="1"/>
      </xdr:nvSpPr>
      <xdr:spPr>
        <a:xfrm>
          <a:off x="1837765" y="3238500"/>
          <a:ext cx="7208964" cy="2160000"/>
        </a:xfrm>
        <a:prstGeom prst="rect">
          <a:avLst/>
        </a:prstGeom>
        <a:solidFill>
          <a:schemeClr val="bg1">
            <a:lumMod val="8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AU" sz="1100" b="0" i="0">
              <a:solidFill>
                <a:schemeClr val="dk1"/>
              </a:solidFill>
              <a:effectLst/>
              <a:latin typeface="+mn-lt"/>
              <a:ea typeface="+mn-ea"/>
              <a:cs typeface="+mn-cs"/>
            </a:rPr>
            <a:t>Information provided in this file is made available without charge, as a public service, in good faith. It is derived from sources believed to be reliable and accurate at the time of publication. As a result it is recommended that the latest release is used wherever possible. However, use of the information in this file is at your own risk.</a:t>
          </a:r>
        </a:p>
        <a:p>
          <a:pPr marL="0" marR="0" lvl="0" indent="0" defTabSz="914400" eaLnBrk="1" fontAlgn="auto" latinLnBrk="0" hangingPunct="1">
            <a:lnSpc>
              <a:spcPct val="100000"/>
            </a:lnSpc>
            <a:spcBef>
              <a:spcPts val="0"/>
            </a:spcBef>
            <a:spcAft>
              <a:spcPts val="0"/>
            </a:spcAft>
            <a:buClrTx/>
            <a:buSzTx/>
            <a:buFontTx/>
            <a:buNone/>
            <a:tabLst/>
            <a:defRPr/>
          </a:pPr>
          <a:r>
            <a:rPr lang="en-AU" sz="1100" b="0" i="0">
              <a:solidFill>
                <a:schemeClr val="dk1"/>
              </a:solidFill>
              <a:effectLst/>
              <a:latin typeface="+mn-lt"/>
              <a:ea typeface="+mn-ea"/>
              <a:cs typeface="+mn-cs"/>
            </a:rPr>
            <a:t> </a:t>
          </a:r>
        </a:p>
        <a:p>
          <a:pPr marL="0" marR="0" lvl="0" indent="0" defTabSz="914400" eaLnBrk="1" fontAlgn="auto" latinLnBrk="0" hangingPunct="1">
            <a:lnSpc>
              <a:spcPct val="100000"/>
            </a:lnSpc>
            <a:spcBef>
              <a:spcPts val="0"/>
            </a:spcBef>
            <a:spcAft>
              <a:spcPts val="0"/>
            </a:spcAft>
            <a:buClrTx/>
            <a:buSzTx/>
            <a:buFontTx/>
            <a:buNone/>
            <a:tabLst/>
            <a:defRPr/>
          </a:pPr>
          <a:r>
            <a:rPr lang="en-AU" sz="1100" b="0" i="0">
              <a:solidFill>
                <a:schemeClr val="dk1"/>
              </a:solidFill>
              <a:effectLst/>
              <a:latin typeface="+mn-lt"/>
              <a:ea typeface="+mn-ea"/>
              <a:cs typeface="+mn-cs"/>
            </a:rPr>
            <a:t>Users of this information are responsible for making their own assessment of the information provided therein and users are advised to verify all representations, statements and information for decisions that concern the conduct of business that involves monetary or operational consequences.</a:t>
          </a:r>
        </a:p>
        <a:p>
          <a:pPr marL="0" marR="0" lvl="0" indent="0" defTabSz="914400" eaLnBrk="1" fontAlgn="auto" latinLnBrk="0" hangingPunct="1">
            <a:lnSpc>
              <a:spcPct val="100000"/>
            </a:lnSpc>
            <a:spcBef>
              <a:spcPts val="0"/>
            </a:spcBef>
            <a:spcAft>
              <a:spcPts val="0"/>
            </a:spcAft>
            <a:buClrTx/>
            <a:buSzTx/>
            <a:buFontTx/>
            <a:buNone/>
            <a:tabLst/>
            <a:defRPr/>
          </a:pPr>
          <a:r>
            <a:rPr lang="en-AU" sz="1100" b="0" i="0">
              <a:solidFill>
                <a:schemeClr val="dk1"/>
              </a:solidFill>
              <a:effectLst/>
              <a:latin typeface="+mn-lt"/>
              <a:ea typeface="+mn-ea"/>
              <a:cs typeface="+mn-cs"/>
            </a:rPr>
            <a:t> </a:t>
          </a:r>
        </a:p>
        <a:p>
          <a:pPr marL="0" marR="0" lvl="0" indent="0" defTabSz="914400" eaLnBrk="1" fontAlgn="auto" latinLnBrk="0" hangingPunct="1">
            <a:lnSpc>
              <a:spcPct val="100000"/>
            </a:lnSpc>
            <a:spcBef>
              <a:spcPts val="0"/>
            </a:spcBef>
            <a:spcAft>
              <a:spcPts val="0"/>
            </a:spcAft>
            <a:buClrTx/>
            <a:buSzTx/>
            <a:buFontTx/>
            <a:buNone/>
            <a:tabLst/>
            <a:defRPr/>
          </a:pPr>
          <a:r>
            <a:rPr lang="en-AU" sz="1100" b="0" i="0">
              <a:solidFill>
                <a:schemeClr val="dk1"/>
              </a:solidFill>
              <a:effectLst/>
              <a:latin typeface="+mn-lt"/>
              <a:ea typeface="+mn-ea"/>
              <a:cs typeface="+mn-cs"/>
            </a:rPr>
            <a:t>Each user waives and releases the Department of Mines, Petroleum and Exploration and the State of Western Australia and its servants to the full extent permitted by law from all and any claims relating to the use of the material in this file. In no event shall the Department of Mines, Petroleum and Exploration or the State of Western Australia be liable for any incidental or consequential damages arising from any use or reliance on any material in this file.</a:t>
          </a:r>
        </a:p>
      </xdr:txBody>
    </xdr:sp>
    <xdr:clientData/>
  </xdr:twoCellAnchor>
  <xdr:twoCellAnchor editAs="oneCell">
    <xdr:from>
      <xdr:col>0</xdr:col>
      <xdr:colOff>0</xdr:colOff>
      <xdr:row>0</xdr:row>
      <xdr:rowOff>0</xdr:rowOff>
    </xdr:from>
    <xdr:to>
      <xdr:col>2</xdr:col>
      <xdr:colOff>1161727</xdr:colOff>
      <xdr:row>5</xdr:row>
      <xdr:rowOff>29041</xdr:rowOff>
    </xdr:to>
    <xdr:pic>
      <xdr:nvPicPr>
        <xdr:cNvPr id="3" name="Picture 2">
          <a:hlinkClick xmlns:r="http://schemas.openxmlformats.org/officeDocument/2006/relationships" r:id="rId1"/>
          <a:extLst>
            <a:ext uri="{FF2B5EF4-FFF2-40B4-BE49-F238E27FC236}">
              <a16:creationId xmlns:a16="http://schemas.microsoft.com/office/drawing/2014/main" id="{B4C3E8EB-E4E5-448E-A064-68ADC4B3023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xdr:blipFill>
      <xdr:spPr>
        <a:xfrm>
          <a:off x="0" y="0"/>
          <a:ext cx="2999492" cy="981541"/>
        </a:xfrm>
        <a:prstGeom prst="rect">
          <a:avLst/>
        </a:prstGeom>
        <a:solidFill>
          <a:schemeClr val="bg1"/>
        </a:solidFill>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85724</xdr:colOff>
      <xdr:row>128</xdr:row>
      <xdr:rowOff>1</xdr:rowOff>
    </xdr:from>
    <xdr:to>
      <xdr:col>4</xdr:col>
      <xdr:colOff>69048</xdr:colOff>
      <xdr:row>167</xdr:row>
      <xdr:rowOff>22413</xdr:rowOff>
    </xdr:to>
    <xdr:sp macro="" textlink="">
      <xdr:nvSpPr>
        <xdr:cNvPr id="3" name="TextBox 2">
          <a:extLst>
            <a:ext uri="{FF2B5EF4-FFF2-40B4-BE49-F238E27FC236}">
              <a16:creationId xmlns:a16="http://schemas.microsoft.com/office/drawing/2014/main" id="{302ADE1C-A6A3-4E80-A91B-D9B10D9983B0}"/>
            </a:ext>
          </a:extLst>
        </xdr:cNvPr>
        <xdr:cNvSpPr txBox="1"/>
      </xdr:nvSpPr>
      <xdr:spPr>
        <a:xfrm>
          <a:off x="85724" y="23834913"/>
          <a:ext cx="4320000" cy="7451912"/>
        </a:xfrm>
        <a:prstGeom prst="rect">
          <a:avLst/>
        </a:prstGeom>
        <a:solidFill>
          <a:schemeClr val="bg1">
            <a:lumMod val="85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a:solidFill>
                <a:schemeClr val="dk1"/>
              </a:solidFill>
              <a:effectLst/>
              <a:latin typeface="+mn-lt"/>
              <a:ea typeface="+mn-ea"/>
              <a:cs typeface="+mn-cs"/>
            </a:rPr>
            <a:t>FTE is the average full-time equivalents. It is based on the numbers of hours worked with an FTE considered to be 2,000</a:t>
          </a:r>
          <a:r>
            <a:rPr lang="en-AU" sz="1100" baseline="0">
              <a:solidFill>
                <a:schemeClr val="dk1"/>
              </a:solidFill>
              <a:effectLst/>
              <a:latin typeface="+mn-lt"/>
              <a:ea typeface="+mn-ea"/>
              <a:cs typeface="+mn-cs"/>
            </a:rPr>
            <a:t> hours worked in a year, 500 hours worked in a quarter, and 166.7 hours worked in a month.</a:t>
          </a:r>
          <a:endParaRPr lang="en-AU" sz="1100">
            <a:solidFill>
              <a:schemeClr val="dk1"/>
            </a:solidFill>
            <a:effectLst/>
            <a:latin typeface="+mn-lt"/>
            <a:ea typeface="+mn-ea"/>
            <a:cs typeface="+mn-cs"/>
          </a:endParaRPr>
        </a:p>
        <a:p>
          <a:endParaRPr lang="en-AU"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AU" sz="1100">
              <a:solidFill>
                <a:schemeClr val="dk1"/>
              </a:solidFill>
              <a:effectLst/>
              <a:latin typeface="+mn-lt"/>
              <a:ea typeface="+mn-ea"/>
              <a:cs typeface="+mn-cs"/>
            </a:rPr>
            <a:t>Data includes those mining operations regulated under the </a:t>
          </a:r>
          <a:r>
            <a:rPr lang="en-AU" sz="1100" i="1">
              <a:solidFill>
                <a:schemeClr val="dk1"/>
              </a:solidFill>
              <a:effectLst/>
              <a:latin typeface="+mn-lt"/>
              <a:ea typeface="+mn-ea"/>
              <a:cs typeface="+mn-cs"/>
            </a:rPr>
            <a:t>Work Health and Safety Act 2020 </a:t>
          </a:r>
          <a:r>
            <a:rPr lang="en-AU" sz="1100">
              <a:solidFill>
                <a:schemeClr val="dk1"/>
              </a:solidFill>
              <a:effectLst/>
              <a:latin typeface="+mn-lt"/>
              <a:ea typeface="+mn-ea"/>
              <a:cs typeface="+mn-cs"/>
            </a:rPr>
            <a:t>and, prior to April 2022, the </a:t>
          </a:r>
          <a:r>
            <a:rPr lang="en-AU" sz="1100" i="1">
              <a:solidFill>
                <a:schemeClr val="dk1"/>
              </a:solidFill>
              <a:effectLst/>
              <a:latin typeface="+mn-lt"/>
              <a:ea typeface="+mn-ea"/>
              <a:cs typeface="+mn-cs"/>
            </a:rPr>
            <a:t>Mines Safety and Inspection Act 1994</a:t>
          </a:r>
          <a:r>
            <a:rPr lang="en-AU" sz="1100">
              <a:solidFill>
                <a:schemeClr val="dk1"/>
              </a:solidFill>
              <a:effectLst/>
              <a:latin typeface="+mn-lt"/>
              <a:ea typeface="+mn-ea"/>
              <a:cs typeface="+mn-cs"/>
            </a:rPr>
            <a:t>. </a:t>
          </a:r>
        </a:p>
        <a:p>
          <a:endParaRPr lang="en-AU"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AU" sz="1100">
              <a:solidFill>
                <a:schemeClr val="dk1"/>
              </a:solidFill>
              <a:effectLst/>
              <a:latin typeface="+mn-lt"/>
              <a:ea typeface="+mn-ea"/>
              <a:cs typeface="+mn-cs"/>
            </a:rPr>
            <a:t>Data is submitted monthly (before March 2022) and quarterly (from April 2022). The reporting identifies the number of hours worked</a:t>
          </a:r>
          <a:r>
            <a:rPr lang="en-AU" sz="1100" baseline="0">
              <a:solidFill>
                <a:schemeClr val="dk1"/>
              </a:solidFill>
              <a:effectLst/>
              <a:latin typeface="+mn-lt"/>
              <a:ea typeface="+mn-ea"/>
              <a:cs typeface="+mn-cs"/>
            </a:rPr>
            <a:t> </a:t>
          </a:r>
          <a:r>
            <a:rPr lang="en-AU" sz="1100">
              <a:solidFill>
                <a:schemeClr val="dk1"/>
              </a:solidFill>
              <a:effectLst/>
              <a:latin typeface="+mn-lt"/>
              <a:ea typeface="+mn-ea"/>
              <a:cs typeface="+mn-cs"/>
            </a:rPr>
            <a:t>on operating sites, and, from March 2008, exploration personnel working on greenfield sites. It includes sites under State Agreement Acts.</a:t>
          </a:r>
          <a:r>
            <a:rPr lang="en-AU" sz="1100" baseline="0">
              <a:solidFill>
                <a:schemeClr val="dk1"/>
              </a:solidFill>
              <a:effectLst/>
              <a:latin typeface="+mn-lt"/>
              <a:ea typeface="+mn-ea"/>
              <a:cs typeface="+mn-cs"/>
            </a:rPr>
            <a:t> </a:t>
          </a:r>
          <a:r>
            <a:rPr lang="en-AU" sz="1100">
              <a:solidFill>
                <a:schemeClr val="dk1"/>
              </a:solidFill>
              <a:effectLst/>
              <a:latin typeface="+mn-lt"/>
              <a:ea typeface="+mn-ea"/>
              <a:cs typeface="+mn-cs"/>
            </a:rPr>
            <a:t>It does not include personnel in administrative locations located outside operating sites.</a:t>
          </a:r>
        </a:p>
        <a:p>
          <a:pPr marL="0" marR="0" lvl="0" indent="0" defTabSz="914400" eaLnBrk="1" fontAlgn="auto" latinLnBrk="0" hangingPunct="1">
            <a:lnSpc>
              <a:spcPct val="100000"/>
            </a:lnSpc>
            <a:spcBef>
              <a:spcPts val="0"/>
            </a:spcBef>
            <a:spcAft>
              <a:spcPts val="0"/>
            </a:spcAft>
            <a:buClrTx/>
            <a:buSzTx/>
            <a:buFontTx/>
            <a:buNone/>
            <a:tabLst/>
            <a:defRPr/>
          </a:pPr>
          <a:endParaRPr lang="en-AU"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AU" sz="1100">
              <a:solidFill>
                <a:schemeClr val="dk1"/>
              </a:solidFill>
              <a:effectLst/>
              <a:latin typeface="+mn-lt"/>
              <a:ea typeface="+mn-ea"/>
              <a:cs typeface="+mn-cs"/>
            </a:rPr>
            <a:t>Port Authorities,</a:t>
          </a:r>
          <a:r>
            <a:rPr lang="en-AU" sz="1100" baseline="0">
              <a:solidFill>
                <a:schemeClr val="dk1"/>
              </a:solidFill>
              <a:effectLst/>
              <a:latin typeface="+mn-lt"/>
              <a:ea typeface="+mn-ea"/>
              <a:cs typeface="+mn-cs"/>
            </a:rPr>
            <a:t> which were previously included under the </a:t>
          </a:r>
          <a:r>
            <a:rPr lang="en-AU" sz="1100" i="1">
              <a:solidFill>
                <a:schemeClr val="dk1"/>
              </a:solidFill>
              <a:effectLst/>
              <a:latin typeface="+mn-lt"/>
              <a:ea typeface="+mn-ea"/>
              <a:cs typeface="+mn-cs"/>
            </a:rPr>
            <a:t>Mines Safety and Inspection Act 1994</a:t>
          </a:r>
          <a:r>
            <a:rPr lang="en-AU" sz="1100" i="0">
              <a:solidFill>
                <a:schemeClr val="dk1"/>
              </a:solidFill>
              <a:effectLst/>
              <a:latin typeface="+mn-lt"/>
              <a:ea typeface="+mn-ea"/>
              <a:cs typeface="+mn-cs"/>
            </a:rPr>
            <a:t> are now excluded under the </a:t>
          </a:r>
          <a:r>
            <a:rPr lang="en-AU" sz="1100" i="1">
              <a:solidFill>
                <a:schemeClr val="dk1"/>
              </a:solidFill>
              <a:effectLst/>
              <a:latin typeface="+mn-lt"/>
              <a:ea typeface="+mn-ea"/>
              <a:cs typeface="+mn-cs"/>
            </a:rPr>
            <a:t>Work Health and Safety Act 2020</a:t>
          </a:r>
          <a:r>
            <a:rPr lang="en-AU" sz="1100" i="0">
              <a:solidFill>
                <a:schemeClr val="dk1"/>
              </a:solidFill>
              <a:effectLst/>
              <a:latin typeface="+mn-lt"/>
              <a:ea typeface="+mn-ea"/>
              <a:cs typeface="+mn-cs"/>
            </a:rPr>
            <a:t>.</a:t>
          </a:r>
          <a:r>
            <a:rPr lang="en-AU" sz="1100" i="0" baseline="0">
              <a:solidFill>
                <a:schemeClr val="dk1"/>
              </a:solidFill>
              <a:effectLst/>
              <a:latin typeface="+mn-lt"/>
              <a:ea typeface="+mn-ea"/>
              <a:cs typeface="+mn-cs"/>
            </a:rPr>
            <a:t> No attempt has been made to adjust for this change.</a:t>
          </a:r>
          <a:endParaRPr lang="en-AU" sz="1100" i="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AU" sz="1100">
            <a:solidFill>
              <a:schemeClr val="dk1"/>
            </a:solidFill>
            <a:effectLst/>
            <a:latin typeface="+mn-lt"/>
            <a:ea typeface="+mn-ea"/>
            <a:cs typeface="+mn-cs"/>
          </a:endParaRPr>
        </a:p>
        <a:p>
          <a:pPr eaLnBrk="1" fontAlgn="auto" latinLnBrk="0" hangingPunct="1"/>
          <a:r>
            <a:rPr lang="en-AU" sz="1100">
              <a:solidFill>
                <a:schemeClr val="dk1"/>
              </a:solidFill>
              <a:effectLst/>
              <a:latin typeface="+mn-lt"/>
              <a:ea typeface="+mn-ea"/>
              <a:cs typeface="+mn-cs"/>
            </a:rPr>
            <a:t>Slight discrepancies are expected between annual employment figures on overall commodity and a Region or Local Government Area basis. This is due variations associated with rounding averaging employee numbers throughout the year, and the data collection methodology generally.</a:t>
          </a:r>
          <a:endParaRPr lang="en-AU">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en-AU" sz="1100">
            <a:solidFill>
              <a:schemeClr val="dk1"/>
            </a:solidFill>
            <a:effectLst/>
            <a:latin typeface="+mn-lt"/>
            <a:ea typeface="+mn-ea"/>
            <a:cs typeface="+mn-cs"/>
          </a:endParaRPr>
        </a:p>
        <a:p>
          <a:r>
            <a:rPr lang="en-AU" sz="1100">
              <a:solidFill>
                <a:schemeClr val="dk1"/>
              </a:solidFill>
              <a:effectLst/>
              <a:latin typeface="+mn-lt"/>
              <a:ea typeface="+mn-ea"/>
              <a:cs typeface="+mn-cs"/>
            </a:rPr>
            <a:t>It is important to</a:t>
          </a:r>
          <a:r>
            <a:rPr lang="en-AU" sz="1100" baseline="0">
              <a:solidFill>
                <a:schemeClr val="dk1"/>
              </a:solidFill>
              <a:effectLst/>
              <a:latin typeface="+mn-lt"/>
              <a:ea typeface="+mn-ea"/>
              <a:cs typeface="+mn-cs"/>
            </a:rPr>
            <a:t> note that this mining employment data is </a:t>
          </a:r>
          <a:r>
            <a:rPr lang="en-AU" sz="1100">
              <a:solidFill>
                <a:schemeClr val="dk1"/>
              </a:solidFill>
              <a:effectLst/>
              <a:latin typeface="+mn-lt"/>
              <a:ea typeface="+mn-ea"/>
              <a:cs typeface="+mn-cs"/>
            </a:rPr>
            <a:t>not directly comparable with that collected by the Australian Bureau of Statistics.</a:t>
          </a:r>
          <a:r>
            <a:rPr lang="en-AU" sz="1100" baseline="0">
              <a:solidFill>
                <a:schemeClr val="dk1"/>
              </a:solidFill>
              <a:effectLst/>
              <a:latin typeface="+mn-lt"/>
              <a:ea typeface="+mn-ea"/>
              <a:cs typeface="+mn-cs"/>
            </a:rPr>
            <a:t> The ABS data </a:t>
          </a:r>
          <a:r>
            <a:rPr lang="en-AU" sz="1100">
              <a:solidFill>
                <a:schemeClr val="dk1"/>
              </a:solidFill>
              <a:effectLst/>
              <a:latin typeface="+mn-lt"/>
              <a:ea typeface="+mn-ea"/>
              <a:cs typeface="+mn-cs"/>
            </a:rPr>
            <a:t>is classified using reference to the Australian and New Zealand Standard Industrial Classification or</a:t>
          </a:r>
          <a:r>
            <a:rPr lang="en-AU" sz="1100" baseline="0">
              <a:solidFill>
                <a:schemeClr val="dk1"/>
              </a:solidFill>
              <a:effectLst/>
              <a:latin typeface="+mn-lt"/>
              <a:ea typeface="+mn-ea"/>
              <a:cs typeface="+mn-cs"/>
            </a:rPr>
            <a:t> </a:t>
          </a:r>
          <a:r>
            <a:rPr lang="en-AU" sz="1100">
              <a:solidFill>
                <a:schemeClr val="dk1"/>
              </a:solidFill>
              <a:effectLst/>
              <a:latin typeface="+mn-lt"/>
              <a:ea typeface="+mn-ea"/>
              <a:cs typeface="+mn-cs"/>
            </a:rPr>
            <a:t>ANZSIC. Not all on-site</a:t>
          </a:r>
          <a:r>
            <a:rPr lang="en-AU" sz="1100" baseline="0">
              <a:solidFill>
                <a:schemeClr val="dk1"/>
              </a:solidFill>
              <a:effectLst/>
              <a:latin typeface="+mn-lt"/>
              <a:ea typeface="+mn-ea"/>
              <a:cs typeface="+mn-cs"/>
            </a:rPr>
            <a:t> </a:t>
          </a:r>
          <a:r>
            <a:rPr lang="en-AU" sz="1100">
              <a:solidFill>
                <a:schemeClr val="dk1"/>
              </a:solidFill>
              <a:effectLst/>
              <a:latin typeface="+mn-lt"/>
              <a:ea typeface="+mn-ea"/>
              <a:cs typeface="+mn-cs"/>
            </a:rPr>
            <a:t>mining and mineral exploration employment is reflected in the ABS’s Mining Division under ANZSIC. For example:</a:t>
          </a:r>
          <a:r>
            <a:rPr lang="en-AU" sz="1100" baseline="0">
              <a:solidFill>
                <a:schemeClr val="dk1"/>
              </a:solidFill>
              <a:effectLst/>
              <a:latin typeface="+mn-lt"/>
              <a:ea typeface="+mn-ea"/>
              <a:cs typeface="+mn-cs"/>
            </a:rPr>
            <a:t> </a:t>
          </a:r>
          <a:r>
            <a:rPr lang="en-AU" sz="1100">
              <a:solidFill>
                <a:schemeClr val="dk1"/>
              </a:solidFill>
              <a:effectLst/>
              <a:latin typeface="+mn-lt"/>
              <a:ea typeface="+mn-ea"/>
              <a:cs typeface="+mn-cs"/>
            </a:rPr>
            <a:t>catering personnel working are reflected in the Accommodation and Food Services classification; transport personnel (truck and train drivers) are reflected in the Transport, Postal and Warehousing; contractors employed in site preparation and removing overburden at a mine site on a contract or fee basis are listed under Site Preparation Services;</a:t>
          </a:r>
          <a:r>
            <a:rPr lang="en-AU" sz="1100" baseline="0">
              <a:solidFill>
                <a:schemeClr val="dk1"/>
              </a:solidFill>
              <a:effectLst/>
              <a:latin typeface="+mn-lt"/>
              <a:ea typeface="+mn-ea"/>
              <a:cs typeface="+mn-cs"/>
            </a:rPr>
            <a:t> those e</a:t>
          </a:r>
          <a:r>
            <a:rPr lang="en-AU" sz="1100">
              <a:solidFill>
                <a:schemeClr val="dk1"/>
              </a:solidFill>
              <a:effectLst/>
              <a:latin typeface="+mn-lt"/>
              <a:ea typeface="+mn-ea"/>
              <a:cs typeface="+mn-cs"/>
            </a:rPr>
            <a:t>mployees engaged in the</a:t>
          </a:r>
          <a:r>
            <a:rPr lang="en-AU" sz="1100" baseline="0">
              <a:solidFill>
                <a:schemeClr val="dk1"/>
              </a:solidFill>
              <a:effectLst/>
              <a:latin typeface="+mn-lt"/>
              <a:ea typeface="+mn-ea"/>
              <a:cs typeface="+mn-cs"/>
            </a:rPr>
            <a:t> </a:t>
          </a:r>
          <a:r>
            <a:rPr lang="en-AU" sz="1100">
              <a:solidFill>
                <a:schemeClr val="dk1"/>
              </a:solidFill>
              <a:effectLst/>
              <a:latin typeface="+mn-lt"/>
              <a:ea typeface="+mn-ea"/>
              <a:cs typeface="+mn-cs"/>
            </a:rPr>
            <a:t>production of pig iron, hot briquetted iron, alumina, the smelting and refining of metals and petroleum refining or blending are included in Manufacturing; employees providing geophysical surveying services on a contract or fee basis are included in Surveying and Mapping Services. The Mining Division also includes persons involved in Oil and Gas Extraction.</a:t>
          </a:r>
          <a:endParaRPr lang="en-AU">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en-AU">
            <a:effectLst/>
          </a:endParaRPr>
        </a:p>
        <a:p>
          <a:endParaRPr lang="en-AU" sz="1100">
            <a:solidFill>
              <a:schemeClr val="dk1"/>
            </a:solidFill>
            <a:effectLst/>
            <a:latin typeface="+mn-lt"/>
            <a:ea typeface="+mn-ea"/>
            <a:cs typeface="+mn-cs"/>
          </a:endParaRPr>
        </a:p>
        <a:p>
          <a:r>
            <a:rPr lang="en-AU" sz="1100">
              <a:solidFill>
                <a:schemeClr val="dk1"/>
              </a:solidFill>
              <a:effectLst/>
              <a:latin typeface="+mn-lt"/>
              <a:ea typeface="+mn-ea"/>
              <a:cs typeface="+mn-cs"/>
            </a:rPr>
            <a:t> </a:t>
          </a:r>
        </a:p>
        <a:p>
          <a:r>
            <a:rPr lang="en-AU" sz="1100">
              <a:solidFill>
                <a:schemeClr val="dk1"/>
              </a:solidFill>
              <a:effectLst/>
              <a:latin typeface="+mn-lt"/>
              <a:ea typeface="+mn-ea"/>
              <a:cs typeface="+mn-cs"/>
            </a:rPr>
            <a:t> </a:t>
          </a:r>
        </a:p>
        <a:p>
          <a:endParaRPr lang="en-AU" sz="1100">
            <a:solidFill>
              <a:schemeClr val="dk1"/>
            </a:solidFill>
            <a:effectLst/>
            <a:latin typeface="+mn-lt"/>
            <a:ea typeface="+mn-ea"/>
            <a:cs typeface="+mn-cs"/>
          </a:endParaRPr>
        </a:p>
      </xdr:txBody>
    </xdr:sp>
    <xdr:clientData/>
  </xdr:twoCellAnchor>
  <xdr:twoCellAnchor editAs="oneCell">
    <xdr:from>
      <xdr:col>0</xdr:col>
      <xdr:colOff>0</xdr:colOff>
      <xdr:row>0</xdr:row>
      <xdr:rowOff>0</xdr:rowOff>
    </xdr:from>
    <xdr:to>
      <xdr:col>2</xdr:col>
      <xdr:colOff>97168</xdr:colOff>
      <xdr:row>5</xdr:row>
      <xdr:rowOff>29041</xdr:rowOff>
    </xdr:to>
    <xdr:pic>
      <xdr:nvPicPr>
        <xdr:cNvPr id="4" name="Picture 3">
          <a:hlinkClick xmlns:r="http://schemas.openxmlformats.org/officeDocument/2006/relationships" r:id="rId1"/>
          <a:extLst>
            <a:ext uri="{FF2B5EF4-FFF2-40B4-BE49-F238E27FC236}">
              <a16:creationId xmlns:a16="http://schemas.microsoft.com/office/drawing/2014/main" id="{665FCDB2-3FA6-421B-8FA7-F6AE0876A04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xdr:blipFill>
      <xdr:spPr>
        <a:xfrm>
          <a:off x="0" y="0"/>
          <a:ext cx="2999492" cy="981541"/>
        </a:xfrm>
        <a:prstGeom prst="rect">
          <a:avLst/>
        </a:prstGeom>
        <a:solidFill>
          <a:schemeClr val="bg1"/>
        </a:solidFill>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85725</xdr:colOff>
      <xdr:row>128</xdr:row>
      <xdr:rowOff>0</xdr:rowOff>
    </xdr:from>
    <xdr:to>
      <xdr:col>4</xdr:col>
      <xdr:colOff>81375</xdr:colOff>
      <xdr:row>166</xdr:row>
      <xdr:rowOff>22411</xdr:rowOff>
    </xdr:to>
    <xdr:sp macro="" textlink="">
      <xdr:nvSpPr>
        <xdr:cNvPr id="3" name="TextBox 2">
          <a:extLst>
            <a:ext uri="{FF2B5EF4-FFF2-40B4-BE49-F238E27FC236}">
              <a16:creationId xmlns:a16="http://schemas.microsoft.com/office/drawing/2014/main" id="{77A9DB5E-C46A-4888-B9B5-51E56AE78E45}"/>
            </a:ext>
          </a:extLst>
        </xdr:cNvPr>
        <xdr:cNvSpPr txBox="1"/>
      </xdr:nvSpPr>
      <xdr:spPr>
        <a:xfrm>
          <a:off x="85725" y="23846118"/>
          <a:ext cx="4332326" cy="7261411"/>
        </a:xfrm>
        <a:prstGeom prst="rect">
          <a:avLst/>
        </a:prstGeom>
        <a:solidFill>
          <a:schemeClr val="bg1">
            <a:lumMod val="85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a:solidFill>
                <a:schemeClr val="dk1"/>
              </a:solidFill>
              <a:effectLst/>
              <a:latin typeface="+mn-lt"/>
              <a:ea typeface="+mn-ea"/>
              <a:cs typeface="+mn-cs"/>
            </a:rPr>
            <a:t>FTE is the average full-time equivalents. It is based on the numbers of hours worked with an FTE considered to be 2,000</a:t>
          </a:r>
          <a:r>
            <a:rPr lang="en-AU" sz="1100" baseline="0">
              <a:solidFill>
                <a:schemeClr val="dk1"/>
              </a:solidFill>
              <a:effectLst/>
              <a:latin typeface="+mn-lt"/>
              <a:ea typeface="+mn-ea"/>
              <a:cs typeface="+mn-cs"/>
            </a:rPr>
            <a:t> hours worked in a year, 500 hours worked in a quarter, and 166.7 hours worked in a month.</a:t>
          </a:r>
        </a:p>
        <a:p>
          <a:endParaRPr lang="en-AU">
            <a:effectLst/>
          </a:endParaRPr>
        </a:p>
        <a:p>
          <a:pPr eaLnBrk="1" fontAlgn="auto" latinLnBrk="0" hangingPunct="1"/>
          <a:r>
            <a:rPr lang="en-AU" sz="1100">
              <a:solidFill>
                <a:schemeClr val="dk1"/>
              </a:solidFill>
              <a:effectLst/>
              <a:latin typeface="+mn-lt"/>
              <a:ea typeface="+mn-ea"/>
              <a:cs typeface="+mn-cs"/>
            </a:rPr>
            <a:t>Data includes those mining operations regulated under the </a:t>
          </a:r>
          <a:r>
            <a:rPr lang="en-AU" sz="1100" i="1">
              <a:solidFill>
                <a:schemeClr val="dk1"/>
              </a:solidFill>
              <a:effectLst/>
              <a:latin typeface="+mn-lt"/>
              <a:ea typeface="+mn-ea"/>
              <a:cs typeface="+mn-cs"/>
            </a:rPr>
            <a:t>Work Health and Safety Act 2020 </a:t>
          </a:r>
          <a:r>
            <a:rPr lang="en-AU" sz="1100">
              <a:solidFill>
                <a:schemeClr val="dk1"/>
              </a:solidFill>
              <a:effectLst/>
              <a:latin typeface="+mn-lt"/>
              <a:ea typeface="+mn-ea"/>
              <a:cs typeface="+mn-cs"/>
            </a:rPr>
            <a:t>and, prior to April 2022, the </a:t>
          </a:r>
          <a:r>
            <a:rPr lang="en-AU" sz="1100" i="1">
              <a:solidFill>
                <a:schemeClr val="dk1"/>
              </a:solidFill>
              <a:effectLst/>
              <a:latin typeface="+mn-lt"/>
              <a:ea typeface="+mn-ea"/>
              <a:cs typeface="+mn-cs"/>
            </a:rPr>
            <a:t>Mines Safety and Inspection Act 1994</a:t>
          </a:r>
          <a:r>
            <a:rPr lang="en-AU" sz="1100">
              <a:solidFill>
                <a:schemeClr val="dk1"/>
              </a:solidFill>
              <a:effectLst/>
              <a:latin typeface="+mn-lt"/>
              <a:ea typeface="+mn-ea"/>
              <a:cs typeface="+mn-cs"/>
            </a:rPr>
            <a:t>. </a:t>
          </a:r>
        </a:p>
        <a:p>
          <a:pPr eaLnBrk="1" fontAlgn="auto" latinLnBrk="0" hangingPunct="1"/>
          <a:endParaRPr lang="en-AU">
            <a:effectLst/>
          </a:endParaRPr>
        </a:p>
        <a:p>
          <a:pPr eaLnBrk="1" fontAlgn="auto" latinLnBrk="0" hangingPunct="1"/>
          <a:r>
            <a:rPr lang="en-AU" sz="1100">
              <a:solidFill>
                <a:schemeClr val="dk1"/>
              </a:solidFill>
              <a:effectLst/>
              <a:latin typeface="+mn-lt"/>
              <a:ea typeface="+mn-ea"/>
              <a:cs typeface="+mn-cs"/>
            </a:rPr>
            <a:t>Data is submitted monthly (before March 2022) and quarterly (from April 2022). The reporting identifies the number of hours worked</a:t>
          </a:r>
          <a:r>
            <a:rPr lang="en-AU" sz="1100" baseline="0">
              <a:solidFill>
                <a:schemeClr val="dk1"/>
              </a:solidFill>
              <a:effectLst/>
              <a:latin typeface="+mn-lt"/>
              <a:ea typeface="+mn-ea"/>
              <a:cs typeface="+mn-cs"/>
            </a:rPr>
            <a:t> </a:t>
          </a:r>
          <a:r>
            <a:rPr lang="en-AU" sz="1100">
              <a:solidFill>
                <a:schemeClr val="dk1"/>
              </a:solidFill>
              <a:effectLst/>
              <a:latin typeface="+mn-lt"/>
              <a:ea typeface="+mn-ea"/>
              <a:cs typeface="+mn-cs"/>
            </a:rPr>
            <a:t>on operating sites, and, from March 2008, exploration personnel working on greenfield sites. It includes sites under State Agreement Acts.</a:t>
          </a:r>
          <a:r>
            <a:rPr lang="en-AU" sz="1100" baseline="0">
              <a:solidFill>
                <a:schemeClr val="dk1"/>
              </a:solidFill>
              <a:effectLst/>
              <a:latin typeface="+mn-lt"/>
              <a:ea typeface="+mn-ea"/>
              <a:cs typeface="+mn-cs"/>
            </a:rPr>
            <a:t> </a:t>
          </a:r>
          <a:r>
            <a:rPr lang="en-AU" sz="1100">
              <a:solidFill>
                <a:schemeClr val="dk1"/>
              </a:solidFill>
              <a:effectLst/>
              <a:latin typeface="+mn-lt"/>
              <a:ea typeface="+mn-ea"/>
              <a:cs typeface="+mn-cs"/>
            </a:rPr>
            <a:t>It does not include personnel in administrative locations located outside operating sites.</a:t>
          </a:r>
        </a:p>
        <a:p>
          <a:pPr eaLnBrk="1" fontAlgn="auto" latinLnBrk="0" hangingPunct="1"/>
          <a:endParaRPr lang="en-AU">
            <a:effectLst/>
          </a:endParaRPr>
        </a:p>
        <a:p>
          <a:pPr eaLnBrk="1" fontAlgn="auto" latinLnBrk="0" hangingPunct="1"/>
          <a:r>
            <a:rPr lang="en-AU" sz="1100">
              <a:solidFill>
                <a:schemeClr val="dk1"/>
              </a:solidFill>
              <a:effectLst/>
              <a:latin typeface="+mn-lt"/>
              <a:ea typeface="+mn-ea"/>
              <a:cs typeface="+mn-cs"/>
            </a:rPr>
            <a:t>Port Authorities,</a:t>
          </a:r>
          <a:r>
            <a:rPr lang="en-AU" sz="1100" baseline="0">
              <a:solidFill>
                <a:schemeClr val="dk1"/>
              </a:solidFill>
              <a:effectLst/>
              <a:latin typeface="+mn-lt"/>
              <a:ea typeface="+mn-ea"/>
              <a:cs typeface="+mn-cs"/>
            </a:rPr>
            <a:t> which were previously included under the </a:t>
          </a:r>
          <a:r>
            <a:rPr lang="en-AU" sz="1100" i="1">
              <a:solidFill>
                <a:schemeClr val="dk1"/>
              </a:solidFill>
              <a:effectLst/>
              <a:latin typeface="+mn-lt"/>
              <a:ea typeface="+mn-ea"/>
              <a:cs typeface="+mn-cs"/>
            </a:rPr>
            <a:t>Mines Safety and Inspection Act 1994</a:t>
          </a:r>
          <a:r>
            <a:rPr lang="en-AU" sz="1100" i="0">
              <a:solidFill>
                <a:schemeClr val="dk1"/>
              </a:solidFill>
              <a:effectLst/>
              <a:latin typeface="+mn-lt"/>
              <a:ea typeface="+mn-ea"/>
              <a:cs typeface="+mn-cs"/>
            </a:rPr>
            <a:t> are now excluded under the </a:t>
          </a:r>
          <a:r>
            <a:rPr lang="en-AU" sz="1100" i="1">
              <a:solidFill>
                <a:schemeClr val="dk1"/>
              </a:solidFill>
              <a:effectLst/>
              <a:latin typeface="+mn-lt"/>
              <a:ea typeface="+mn-ea"/>
              <a:cs typeface="+mn-cs"/>
            </a:rPr>
            <a:t>Work Health and Safety Act 2020</a:t>
          </a:r>
          <a:r>
            <a:rPr lang="en-AU" sz="1100" i="0">
              <a:solidFill>
                <a:schemeClr val="dk1"/>
              </a:solidFill>
              <a:effectLst/>
              <a:latin typeface="+mn-lt"/>
              <a:ea typeface="+mn-ea"/>
              <a:cs typeface="+mn-cs"/>
            </a:rPr>
            <a:t>.</a:t>
          </a:r>
          <a:r>
            <a:rPr lang="en-AU" sz="1100" i="0" baseline="0">
              <a:solidFill>
                <a:schemeClr val="dk1"/>
              </a:solidFill>
              <a:effectLst/>
              <a:latin typeface="+mn-lt"/>
              <a:ea typeface="+mn-ea"/>
              <a:cs typeface="+mn-cs"/>
            </a:rPr>
            <a:t> No attempt has been made to adjust for this change.</a:t>
          </a:r>
        </a:p>
        <a:p>
          <a:pPr eaLnBrk="1" fontAlgn="auto" latinLnBrk="0" hangingPunct="1"/>
          <a:endParaRPr lang="en-AU">
            <a:effectLst/>
          </a:endParaRPr>
        </a:p>
        <a:p>
          <a:pPr eaLnBrk="1" fontAlgn="auto" latinLnBrk="0" hangingPunct="1"/>
          <a:r>
            <a:rPr lang="en-AU" sz="1100">
              <a:solidFill>
                <a:schemeClr val="dk1"/>
              </a:solidFill>
              <a:effectLst/>
              <a:latin typeface="+mn-lt"/>
              <a:ea typeface="+mn-ea"/>
              <a:cs typeface="+mn-cs"/>
            </a:rPr>
            <a:t>Slight discrepancies are expected between annual employment figures on overall commodity and a Region or Local Government Area basis. This is due variations associated with rounding averaging employee numbers throughout the year, and the data collection methodology generally.</a:t>
          </a:r>
        </a:p>
        <a:p>
          <a:pPr eaLnBrk="1" fontAlgn="auto" latinLnBrk="0" hangingPunct="1"/>
          <a:endParaRPr lang="en-AU">
            <a:effectLst/>
          </a:endParaRPr>
        </a:p>
        <a:p>
          <a:r>
            <a:rPr lang="en-AU" sz="1100">
              <a:solidFill>
                <a:schemeClr val="dk1"/>
              </a:solidFill>
              <a:effectLst/>
              <a:latin typeface="+mn-lt"/>
              <a:ea typeface="+mn-ea"/>
              <a:cs typeface="+mn-cs"/>
            </a:rPr>
            <a:t>It is important to</a:t>
          </a:r>
          <a:r>
            <a:rPr lang="en-AU" sz="1100" baseline="0">
              <a:solidFill>
                <a:schemeClr val="dk1"/>
              </a:solidFill>
              <a:effectLst/>
              <a:latin typeface="+mn-lt"/>
              <a:ea typeface="+mn-ea"/>
              <a:cs typeface="+mn-cs"/>
            </a:rPr>
            <a:t> note that this mining employment data is </a:t>
          </a:r>
          <a:r>
            <a:rPr lang="en-AU" sz="1100">
              <a:solidFill>
                <a:schemeClr val="dk1"/>
              </a:solidFill>
              <a:effectLst/>
              <a:latin typeface="+mn-lt"/>
              <a:ea typeface="+mn-ea"/>
              <a:cs typeface="+mn-cs"/>
            </a:rPr>
            <a:t>not directly comparable with that collected by the Australian Bureau of Statistics.</a:t>
          </a:r>
          <a:r>
            <a:rPr lang="en-AU" sz="1100" baseline="0">
              <a:solidFill>
                <a:schemeClr val="dk1"/>
              </a:solidFill>
              <a:effectLst/>
              <a:latin typeface="+mn-lt"/>
              <a:ea typeface="+mn-ea"/>
              <a:cs typeface="+mn-cs"/>
            </a:rPr>
            <a:t> The ABS data </a:t>
          </a:r>
          <a:r>
            <a:rPr lang="en-AU" sz="1100">
              <a:solidFill>
                <a:schemeClr val="dk1"/>
              </a:solidFill>
              <a:effectLst/>
              <a:latin typeface="+mn-lt"/>
              <a:ea typeface="+mn-ea"/>
              <a:cs typeface="+mn-cs"/>
            </a:rPr>
            <a:t>is classified using reference to the Australian and New Zealand Standard Industrial Classification or</a:t>
          </a:r>
          <a:r>
            <a:rPr lang="en-AU" sz="1100" baseline="0">
              <a:solidFill>
                <a:schemeClr val="dk1"/>
              </a:solidFill>
              <a:effectLst/>
              <a:latin typeface="+mn-lt"/>
              <a:ea typeface="+mn-ea"/>
              <a:cs typeface="+mn-cs"/>
            </a:rPr>
            <a:t> </a:t>
          </a:r>
          <a:r>
            <a:rPr lang="en-AU" sz="1100">
              <a:solidFill>
                <a:schemeClr val="dk1"/>
              </a:solidFill>
              <a:effectLst/>
              <a:latin typeface="+mn-lt"/>
              <a:ea typeface="+mn-ea"/>
              <a:cs typeface="+mn-cs"/>
            </a:rPr>
            <a:t>ANZSIC. Not all on-site</a:t>
          </a:r>
          <a:r>
            <a:rPr lang="en-AU" sz="1100" baseline="0">
              <a:solidFill>
                <a:schemeClr val="dk1"/>
              </a:solidFill>
              <a:effectLst/>
              <a:latin typeface="+mn-lt"/>
              <a:ea typeface="+mn-ea"/>
              <a:cs typeface="+mn-cs"/>
            </a:rPr>
            <a:t> </a:t>
          </a:r>
          <a:r>
            <a:rPr lang="en-AU" sz="1100">
              <a:solidFill>
                <a:schemeClr val="dk1"/>
              </a:solidFill>
              <a:effectLst/>
              <a:latin typeface="+mn-lt"/>
              <a:ea typeface="+mn-ea"/>
              <a:cs typeface="+mn-cs"/>
            </a:rPr>
            <a:t>mining and mineral exploration employment is reflected in the ABS’s Mining Division under ANZSIC. For example:</a:t>
          </a:r>
          <a:r>
            <a:rPr lang="en-AU" sz="1100" baseline="0">
              <a:solidFill>
                <a:schemeClr val="dk1"/>
              </a:solidFill>
              <a:effectLst/>
              <a:latin typeface="+mn-lt"/>
              <a:ea typeface="+mn-ea"/>
              <a:cs typeface="+mn-cs"/>
            </a:rPr>
            <a:t> </a:t>
          </a:r>
          <a:r>
            <a:rPr lang="en-AU" sz="1100">
              <a:solidFill>
                <a:schemeClr val="dk1"/>
              </a:solidFill>
              <a:effectLst/>
              <a:latin typeface="+mn-lt"/>
              <a:ea typeface="+mn-ea"/>
              <a:cs typeface="+mn-cs"/>
            </a:rPr>
            <a:t>catering personnel working are reflected in the Accommodation and Food Services classification; transport personnel (truck and train drivers) are reflected in the Transport, Postal and Warehousing; contractors employed in site preparation and removing overburden at a mine site on a contract or fee basis are listed under Site Preparation Services;</a:t>
          </a:r>
          <a:r>
            <a:rPr lang="en-AU" sz="1100" baseline="0">
              <a:solidFill>
                <a:schemeClr val="dk1"/>
              </a:solidFill>
              <a:effectLst/>
              <a:latin typeface="+mn-lt"/>
              <a:ea typeface="+mn-ea"/>
              <a:cs typeface="+mn-cs"/>
            </a:rPr>
            <a:t> those e</a:t>
          </a:r>
          <a:r>
            <a:rPr lang="en-AU" sz="1100">
              <a:solidFill>
                <a:schemeClr val="dk1"/>
              </a:solidFill>
              <a:effectLst/>
              <a:latin typeface="+mn-lt"/>
              <a:ea typeface="+mn-ea"/>
              <a:cs typeface="+mn-cs"/>
            </a:rPr>
            <a:t>mployees engaged in the</a:t>
          </a:r>
          <a:r>
            <a:rPr lang="en-AU" sz="1100" baseline="0">
              <a:solidFill>
                <a:schemeClr val="dk1"/>
              </a:solidFill>
              <a:effectLst/>
              <a:latin typeface="+mn-lt"/>
              <a:ea typeface="+mn-ea"/>
              <a:cs typeface="+mn-cs"/>
            </a:rPr>
            <a:t> </a:t>
          </a:r>
          <a:r>
            <a:rPr lang="en-AU" sz="1100">
              <a:solidFill>
                <a:schemeClr val="dk1"/>
              </a:solidFill>
              <a:effectLst/>
              <a:latin typeface="+mn-lt"/>
              <a:ea typeface="+mn-ea"/>
              <a:cs typeface="+mn-cs"/>
            </a:rPr>
            <a:t>production of pig iron, hot briquetted iron, alumina, the smelting and refining of metals and petroleum refining or blending are included in Manufacturing; employees providing geophysical surveying services on a contract or fee basis are included in Surveying and Mapping Services. The Mining Division also includes persons involved in Oil and Gas Extraction.</a:t>
          </a:r>
          <a:endParaRPr lang="en-AU">
            <a:effectLst/>
          </a:endParaRPr>
        </a:p>
        <a:p>
          <a:endParaRPr lang="en-AU" sz="1100">
            <a:solidFill>
              <a:schemeClr val="dk1"/>
            </a:solidFill>
            <a:effectLst/>
            <a:latin typeface="+mn-lt"/>
            <a:ea typeface="+mn-ea"/>
            <a:cs typeface="+mn-cs"/>
          </a:endParaRPr>
        </a:p>
        <a:p>
          <a:r>
            <a:rPr lang="en-AU" sz="1100">
              <a:solidFill>
                <a:schemeClr val="dk1"/>
              </a:solidFill>
              <a:effectLst/>
              <a:latin typeface="+mn-lt"/>
              <a:ea typeface="+mn-ea"/>
              <a:cs typeface="+mn-cs"/>
            </a:rPr>
            <a:t> </a:t>
          </a:r>
        </a:p>
        <a:p>
          <a:r>
            <a:rPr lang="en-AU" sz="1100">
              <a:solidFill>
                <a:schemeClr val="dk1"/>
              </a:solidFill>
              <a:effectLst/>
              <a:latin typeface="+mn-lt"/>
              <a:ea typeface="+mn-ea"/>
              <a:cs typeface="+mn-cs"/>
            </a:rPr>
            <a:t> </a:t>
          </a:r>
        </a:p>
        <a:p>
          <a:endParaRPr lang="en-AU" sz="1100">
            <a:solidFill>
              <a:schemeClr val="dk1"/>
            </a:solidFill>
            <a:effectLst/>
            <a:latin typeface="+mn-lt"/>
            <a:ea typeface="+mn-ea"/>
            <a:cs typeface="+mn-cs"/>
          </a:endParaRPr>
        </a:p>
      </xdr:txBody>
    </xdr:sp>
    <xdr:clientData/>
  </xdr:twoCellAnchor>
  <xdr:twoCellAnchor editAs="oneCell">
    <xdr:from>
      <xdr:col>0</xdr:col>
      <xdr:colOff>0</xdr:colOff>
      <xdr:row>0</xdr:row>
      <xdr:rowOff>0</xdr:rowOff>
    </xdr:from>
    <xdr:to>
      <xdr:col>2</xdr:col>
      <xdr:colOff>97168</xdr:colOff>
      <xdr:row>5</xdr:row>
      <xdr:rowOff>29041</xdr:rowOff>
    </xdr:to>
    <xdr:pic>
      <xdr:nvPicPr>
        <xdr:cNvPr id="4" name="Picture 3">
          <a:hlinkClick xmlns:r="http://schemas.openxmlformats.org/officeDocument/2006/relationships" r:id="rId1"/>
          <a:extLst>
            <a:ext uri="{FF2B5EF4-FFF2-40B4-BE49-F238E27FC236}">
              <a16:creationId xmlns:a16="http://schemas.microsoft.com/office/drawing/2014/main" id="{6FDCBD62-0787-41FF-BA20-9DF5CC2993A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xdr:blipFill>
      <xdr:spPr>
        <a:xfrm>
          <a:off x="0" y="0"/>
          <a:ext cx="2999492" cy="981541"/>
        </a:xfrm>
        <a:prstGeom prst="rect">
          <a:avLst/>
        </a:prstGeom>
        <a:solidFill>
          <a:schemeClr val="bg1"/>
        </a:solidFill>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36</xdr:col>
      <xdr:colOff>76200</xdr:colOff>
      <xdr:row>16</xdr:row>
      <xdr:rowOff>200024</xdr:rowOff>
    </xdr:from>
    <xdr:to>
      <xdr:col>40</xdr:col>
      <xdr:colOff>645300</xdr:colOff>
      <xdr:row>20</xdr:row>
      <xdr:rowOff>67235</xdr:rowOff>
    </xdr:to>
    <xdr:sp macro="" textlink="">
      <xdr:nvSpPr>
        <xdr:cNvPr id="3" name="TextBox 2">
          <a:extLst>
            <a:ext uri="{FF2B5EF4-FFF2-40B4-BE49-F238E27FC236}">
              <a16:creationId xmlns:a16="http://schemas.microsoft.com/office/drawing/2014/main" id="{CD636E1B-B8E0-416E-85D6-D8022EE97DF9}"/>
            </a:ext>
          </a:extLst>
        </xdr:cNvPr>
        <xdr:cNvSpPr txBox="1"/>
      </xdr:nvSpPr>
      <xdr:spPr>
        <a:xfrm>
          <a:off x="8054788" y="3281642"/>
          <a:ext cx="3975688" cy="640417"/>
        </a:xfrm>
        <a:prstGeom prst="rect">
          <a:avLst/>
        </a:prstGeom>
        <a:solidFill>
          <a:schemeClr val="bg1">
            <a:lumMod val="8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AU" sz="1100">
              <a:solidFill>
                <a:schemeClr val="dk1"/>
              </a:solidFill>
              <a:effectLst/>
              <a:latin typeface="+mn-lt"/>
              <a:ea typeface="+mn-ea"/>
              <a:cs typeface="+mn-cs"/>
            </a:rPr>
            <a:t>Mining tenements in force represent </a:t>
          </a:r>
          <a:r>
            <a:rPr lang="en-AU" sz="1100" baseline="0">
              <a:solidFill>
                <a:schemeClr val="dk1"/>
              </a:solidFill>
              <a:effectLst/>
              <a:latin typeface="+mn-lt"/>
              <a:ea typeface="+mn-ea"/>
              <a:cs typeface="+mn-cs"/>
            </a:rPr>
            <a:t>live tenements only. Tenements granted post a given year and invalid and dead tenements are not included in the totals.</a:t>
          </a:r>
          <a:endParaRPr lang="en-AU" sz="1100">
            <a:solidFill>
              <a:schemeClr val="dk1"/>
            </a:solidFill>
            <a:effectLst/>
            <a:latin typeface="+mn-lt"/>
            <a:ea typeface="+mn-ea"/>
            <a:cs typeface="+mn-cs"/>
          </a:endParaRPr>
        </a:p>
      </xdr:txBody>
    </xdr:sp>
    <xdr:clientData/>
  </xdr:twoCellAnchor>
  <xdr:twoCellAnchor editAs="oneCell">
    <xdr:from>
      <xdr:col>50</xdr:col>
      <xdr:colOff>0</xdr:colOff>
      <xdr:row>7</xdr:row>
      <xdr:rowOff>0</xdr:rowOff>
    </xdr:from>
    <xdr:to>
      <xdr:col>65</xdr:col>
      <xdr:colOff>531177</xdr:colOff>
      <xdr:row>36</xdr:row>
      <xdr:rowOff>179471</xdr:rowOff>
    </xdr:to>
    <xdr:graphicFrame macro="">
      <xdr:nvGraphicFramePr>
        <xdr:cNvPr id="4" name="Chart 3">
          <a:extLst>
            <a:ext uri="{FF2B5EF4-FFF2-40B4-BE49-F238E27FC236}">
              <a16:creationId xmlns:a16="http://schemas.microsoft.com/office/drawing/2014/main" id="{D594DDFB-8ABB-4FFB-B060-49E678E79B8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30</xdr:col>
      <xdr:colOff>130786</xdr:colOff>
      <xdr:row>5</xdr:row>
      <xdr:rowOff>29041</xdr:rowOff>
    </xdr:to>
    <xdr:pic>
      <xdr:nvPicPr>
        <xdr:cNvPr id="5" name="Picture 4">
          <a:hlinkClick xmlns:r="http://schemas.openxmlformats.org/officeDocument/2006/relationships" r:id="rId2"/>
          <a:extLst>
            <a:ext uri="{FF2B5EF4-FFF2-40B4-BE49-F238E27FC236}">
              <a16:creationId xmlns:a16="http://schemas.microsoft.com/office/drawing/2014/main" id="{5CAA9CC9-2DEA-4FD8-90EA-29809C00E4BD}"/>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xdr:blipFill>
      <xdr:spPr>
        <a:xfrm>
          <a:off x="0" y="0"/>
          <a:ext cx="2999492" cy="981541"/>
        </a:xfrm>
        <a:prstGeom prst="rect">
          <a:avLst/>
        </a:prstGeom>
        <a:solidFill>
          <a:schemeClr val="bg1"/>
        </a:solidFill>
      </xdr:spPr>
    </xdr:pic>
    <xdr:clientData/>
  </xdr:twoCellAnchor>
  <xdr:twoCellAnchor editAs="oneCell">
    <xdr:from>
      <xdr:col>36</xdr:col>
      <xdr:colOff>67236</xdr:colOff>
      <xdr:row>21</xdr:row>
      <xdr:rowOff>67235</xdr:rowOff>
    </xdr:from>
    <xdr:to>
      <xdr:col>40</xdr:col>
      <xdr:colOff>636336</xdr:colOff>
      <xdr:row>24</xdr:row>
      <xdr:rowOff>136152</xdr:rowOff>
    </xdr:to>
    <xdr:sp macro="" textlink="">
      <xdr:nvSpPr>
        <xdr:cNvPr id="6" name="TextBox 5">
          <a:extLst>
            <a:ext uri="{FF2B5EF4-FFF2-40B4-BE49-F238E27FC236}">
              <a16:creationId xmlns:a16="http://schemas.microsoft.com/office/drawing/2014/main" id="{1BA4E630-C421-4952-8BB9-36879543E066}"/>
            </a:ext>
          </a:extLst>
        </xdr:cNvPr>
        <xdr:cNvSpPr txBox="1"/>
      </xdr:nvSpPr>
      <xdr:spPr>
        <a:xfrm>
          <a:off x="8045824" y="4112559"/>
          <a:ext cx="3975688" cy="640417"/>
        </a:xfrm>
        <a:prstGeom prst="rect">
          <a:avLst/>
        </a:prstGeom>
        <a:solidFill>
          <a:schemeClr val="bg1">
            <a:lumMod val="8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AU" sz="1100">
              <a:solidFill>
                <a:schemeClr val="dk1"/>
              </a:solidFill>
              <a:effectLst/>
              <a:latin typeface="+mn-lt"/>
              <a:ea typeface="+mn-ea"/>
              <a:cs typeface="+mn-cs"/>
            </a:rPr>
            <a:t>Data only to 2024-25</a:t>
          </a:r>
          <a:r>
            <a:rPr lang="en-AU" sz="1100" baseline="0">
              <a:solidFill>
                <a:schemeClr val="dk1"/>
              </a:solidFill>
              <a:effectLst/>
              <a:latin typeface="+mn-lt"/>
              <a:ea typeface="+mn-ea"/>
              <a:cs typeface="+mn-cs"/>
            </a:rPr>
            <a:t> is reported as, unfortunately, complete 2025 data is not currently available. DMPE will issue an update with 2025 data as soon as it is available.</a:t>
          </a:r>
          <a:endParaRPr lang="en-AU" sz="1100">
            <a:solidFill>
              <a:schemeClr val="dk1"/>
            </a:solidFill>
            <a:effectLst/>
            <a:latin typeface="+mn-lt"/>
            <a:ea typeface="+mn-ea"/>
            <a:cs typeface="+mn-cs"/>
          </a:endParaRPr>
        </a:p>
      </xdr:txBody>
    </xdr:sp>
    <xdr:clientData/>
  </xdr:twoCellAnchor>
</xdr:wsDr>
</file>

<file path=xl/drawings/drawing13.xml><?xml version="1.0" encoding="utf-8"?>
<c:userShapes xmlns:c="http://schemas.openxmlformats.org/drawingml/2006/chart">
  <cdr:relSizeAnchor xmlns:cdr="http://schemas.openxmlformats.org/drawingml/2006/chartDrawing">
    <cdr:from>
      <cdr:x>0</cdr:x>
      <cdr:y>0.94187</cdr:y>
    </cdr:from>
    <cdr:to>
      <cdr:x>0.2087</cdr:x>
      <cdr:y>0.99508</cdr:y>
    </cdr:to>
    <cdr:sp macro="" textlink="">
      <cdr:nvSpPr>
        <cdr:cNvPr id="2" name="TextBox 1"/>
        <cdr:cNvSpPr txBox="1"/>
      </cdr:nvSpPr>
      <cdr:spPr>
        <a:xfrm xmlns:a="http://schemas.openxmlformats.org/drawingml/2006/main">
          <a:off x="0" y="3679825"/>
          <a:ext cx="1266847" cy="20787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AU" sz="900" b="1"/>
            <a:t>Source: DMPE</a:t>
          </a:r>
        </a:p>
      </cdr:txBody>
    </cdr:sp>
  </cdr:relSizeAnchor>
</c:userShapes>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1172933</xdr:colOff>
      <xdr:row>5</xdr:row>
      <xdr:rowOff>29041</xdr:rowOff>
    </xdr:to>
    <xdr:pic>
      <xdr:nvPicPr>
        <xdr:cNvPr id="4" name="Picture 3">
          <a:hlinkClick xmlns:r="http://schemas.openxmlformats.org/officeDocument/2006/relationships" r:id="rId1"/>
          <a:extLst>
            <a:ext uri="{FF2B5EF4-FFF2-40B4-BE49-F238E27FC236}">
              <a16:creationId xmlns:a16="http://schemas.microsoft.com/office/drawing/2014/main" id="{1485AE13-A44D-433D-B730-DB75DCC27AF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xdr:blipFill>
      <xdr:spPr>
        <a:xfrm>
          <a:off x="0" y="0"/>
          <a:ext cx="2999492" cy="981541"/>
        </a:xfrm>
        <a:prstGeom prst="rect">
          <a:avLst/>
        </a:prstGeom>
        <a:solidFill>
          <a:schemeClr val="bg1"/>
        </a:solidFill>
      </xdr:spPr>
    </xdr:pic>
    <xdr:clientData/>
  </xdr:twoCellAnchor>
  <xdr:twoCellAnchor editAs="oneCell">
    <xdr:from>
      <xdr:col>7</xdr:col>
      <xdr:colOff>0</xdr:colOff>
      <xdr:row>6</xdr:row>
      <xdr:rowOff>0</xdr:rowOff>
    </xdr:from>
    <xdr:to>
      <xdr:col>11</xdr:col>
      <xdr:colOff>294825</xdr:colOff>
      <xdr:row>14</xdr:row>
      <xdr:rowOff>44038</xdr:rowOff>
    </xdr:to>
    <xdr:sp macro="" textlink="">
      <xdr:nvSpPr>
        <xdr:cNvPr id="2" name="TextBox 1">
          <a:extLst>
            <a:ext uri="{FF2B5EF4-FFF2-40B4-BE49-F238E27FC236}">
              <a16:creationId xmlns:a16="http://schemas.microsoft.com/office/drawing/2014/main" id="{3531ADE4-D8D1-4054-8046-CC2046A2CFB8}"/>
            </a:ext>
          </a:extLst>
        </xdr:cNvPr>
        <xdr:cNvSpPr txBox="1"/>
      </xdr:nvSpPr>
      <xdr:spPr>
        <a:xfrm>
          <a:off x="6600265" y="1143000"/>
          <a:ext cx="3611766" cy="1803362"/>
        </a:xfrm>
        <a:prstGeom prst="rect">
          <a:avLst/>
        </a:prstGeom>
        <a:solidFill>
          <a:schemeClr val="bg1">
            <a:lumMod val="8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AU" sz="1100">
              <a:solidFill>
                <a:schemeClr val="dk1"/>
              </a:solidFill>
              <a:effectLst/>
              <a:latin typeface="+mn-lt"/>
              <a:ea typeface="+mn-ea"/>
              <a:cs typeface="+mn-cs"/>
            </a:rPr>
            <a:t>The Total</a:t>
          </a:r>
          <a:r>
            <a:rPr lang="en-AU" sz="1100" baseline="0">
              <a:solidFill>
                <a:schemeClr val="dk1"/>
              </a:solidFill>
              <a:effectLst/>
              <a:latin typeface="+mn-lt"/>
              <a:ea typeface="+mn-ea"/>
              <a:cs typeface="+mn-cs"/>
            </a:rPr>
            <a:t> Area</a:t>
          </a:r>
          <a:r>
            <a:rPr lang="en-AU" sz="1100">
              <a:solidFill>
                <a:schemeClr val="dk1"/>
              </a:solidFill>
              <a:effectLst/>
              <a:latin typeface="+mn-lt"/>
              <a:ea typeface="+mn-ea"/>
              <a:cs typeface="+mn-cs"/>
            </a:rPr>
            <a:t> for the</a:t>
          </a:r>
          <a:r>
            <a:rPr lang="en-AU" sz="1100" baseline="0">
              <a:solidFill>
                <a:schemeClr val="dk1"/>
              </a:solidFill>
              <a:effectLst/>
              <a:latin typeface="+mn-lt"/>
              <a:ea typeface="+mn-ea"/>
              <a:cs typeface="+mn-cs"/>
            </a:rPr>
            <a:t> Petroleum (Submerged Lands) Act 1982 excludes Pipeline Licences due to different units (i.e. km² vs km)</a:t>
          </a:r>
          <a:endParaRPr lang="en-AU">
            <a:effectLst/>
          </a:endParaRPr>
        </a:p>
        <a:p>
          <a:endParaRPr lang="en-AU" sz="1100">
            <a:solidFill>
              <a:schemeClr val="dk1"/>
            </a:solidFill>
            <a:effectLst/>
            <a:latin typeface="+mn-lt"/>
            <a:ea typeface="+mn-ea"/>
            <a:cs typeface="+mn-cs"/>
          </a:endParaRPr>
        </a:p>
        <a:p>
          <a:r>
            <a:rPr lang="en-AU" sz="1100">
              <a:solidFill>
                <a:schemeClr val="dk1"/>
              </a:solidFill>
              <a:effectLst/>
              <a:latin typeface="+mn-lt"/>
              <a:ea typeface="+mn-ea"/>
              <a:cs typeface="+mn-cs"/>
            </a:rPr>
            <a:t>The Total Area is </a:t>
          </a:r>
          <a:r>
            <a:rPr lang="en-AU" sz="1100" baseline="0">
              <a:solidFill>
                <a:schemeClr val="dk1"/>
              </a:solidFill>
              <a:effectLst/>
              <a:latin typeface="+mn-lt"/>
              <a:ea typeface="+mn-ea"/>
              <a:cs typeface="+mn-cs"/>
            </a:rPr>
            <a:t>the sum of the Total Area for the Petroleum (Submerged Lands) Act 1982 and Petroleum and Geothermal Energy Resources Act 1967, and does not include the Total Area of the Petroleum Pipelines Act 1969 due to different units (i.e. km² vs km).</a:t>
          </a:r>
          <a:endParaRPr lang="en-AU" sz="1100">
            <a:solidFill>
              <a:schemeClr val="dk1"/>
            </a:solidFill>
            <a:effectLst/>
            <a:latin typeface="+mn-lt"/>
            <a:ea typeface="+mn-ea"/>
            <a:cs typeface="+mn-cs"/>
          </a:endParaRPr>
        </a:p>
      </xdr:txBody>
    </xdr:sp>
    <xdr:clientData/>
  </xdr:twoCellAnchor>
</xdr:wsDr>
</file>

<file path=xl/drawings/drawing15.xml><?xml version="1.0" encoding="utf-8"?>
<xdr:wsDr xmlns:xdr="http://schemas.openxmlformats.org/drawingml/2006/spreadsheetDrawing" xmlns:a="http://schemas.openxmlformats.org/drawingml/2006/main">
  <xdr:twoCellAnchor editAs="oneCell">
    <xdr:from>
      <xdr:col>6</xdr:col>
      <xdr:colOff>0</xdr:colOff>
      <xdr:row>28</xdr:row>
      <xdr:rowOff>0</xdr:rowOff>
    </xdr:from>
    <xdr:to>
      <xdr:col>16</xdr:col>
      <xdr:colOff>574501</xdr:colOff>
      <xdr:row>48</xdr:row>
      <xdr:rowOff>150000</xdr:rowOff>
    </xdr:to>
    <xdr:graphicFrame macro="">
      <xdr:nvGraphicFramePr>
        <xdr:cNvPr id="3" name="Chart 2">
          <a:extLst>
            <a:ext uri="{FF2B5EF4-FFF2-40B4-BE49-F238E27FC236}">
              <a16:creationId xmlns:a16="http://schemas.microsoft.com/office/drawing/2014/main" id="{600E3D7D-E4C5-411A-8C05-22E7BC7BE0E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18</xdr:col>
      <xdr:colOff>0</xdr:colOff>
      <xdr:row>6</xdr:row>
      <xdr:rowOff>0</xdr:rowOff>
    </xdr:from>
    <xdr:to>
      <xdr:col>29</xdr:col>
      <xdr:colOff>467799</xdr:colOff>
      <xdr:row>57</xdr:row>
      <xdr:rowOff>179694</xdr:rowOff>
    </xdr:to>
    <xdr:pic>
      <xdr:nvPicPr>
        <xdr:cNvPr id="5" name="Picture 4">
          <a:extLst>
            <a:ext uri="{FF2B5EF4-FFF2-40B4-BE49-F238E27FC236}">
              <a16:creationId xmlns:a16="http://schemas.microsoft.com/office/drawing/2014/main" id="{595CB62F-E147-4785-91CC-EFBFB438574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xdr:blipFill>
      <xdr:spPr>
        <a:xfrm>
          <a:off x="12001500" y="952500"/>
          <a:ext cx="7000828" cy="9906400"/>
        </a:xfrm>
        <a:prstGeom prst="rect">
          <a:avLst/>
        </a:prstGeom>
      </xdr:spPr>
    </xdr:pic>
    <xdr:clientData/>
  </xdr:twoCellAnchor>
  <xdr:twoCellAnchor editAs="oneCell">
    <xdr:from>
      <xdr:col>6</xdr:col>
      <xdr:colOff>0</xdr:colOff>
      <xdr:row>6</xdr:row>
      <xdr:rowOff>0</xdr:rowOff>
    </xdr:from>
    <xdr:to>
      <xdr:col>16</xdr:col>
      <xdr:colOff>574501</xdr:colOff>
      <xdr:row>26</xdr:row>
      <xdr:rowOff>142156</xdr:rowOff>
    </xdr:to>
    <xdr:graphicFrame macro="">
      <xdr:nvGraphicFramePr>
        <xdr:cNvPr id="4" name="Chart 3">
          <a:extLst>
            <a:ext uri="{FF2B5EF4-FFF2-40B4-BE49-F238E27FC236}">
              <a16:creationId xmlns:a16="http://schemas.microsoft.com/office/drawing/2014/main" id="{BC9F3212-72B3-44AA-94F5-EC447DF2639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0</xdr:colOff>
      <xdr:row>0</xdr:row>
      <xdr:rowOff>0</xdr:rowOff>
    </xdr:from>
    <xdr:to>
      <xdr:col>3</xdr:col>
      <xdr:colOff>287668</xdr:colOff>
      <xdr:row>5</xdr:row>
      <xdr:rowOff>29041</xdr:rowOff>
    </xdr:to>
    <xdr:pic>
      <xdr:nvPicPr>
        <xdr:cNvPr id="6" name="Picture 5">
          <a:hlinkClick xmlns:r="http://schemas.openxmlformats.org/officeDocument/2006/relationships" r:id="rId4"/>
          <a:extLst>
            <a:ext uri="{FF2B5EF4-FFF2-40B4-BE49-F238E27FC236}">
              <a16:creationId xmlns:a16="http://schemas.microsoft.com/office/drawing/2014/main" id="{6D6D5D18-232E-44B4-AFB5-6F4132F0E06B}"/>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xdr:blipFill>
      <xdr:spPr>
        <a:xfrm>
          <a:off x="0" y="0"/>
          <a:ext cx="2999492" cy="981541"/>
        </a:xfrm>
        <a:prstGeom prst="rect">
          <a:avLst/>
        </a:prstGeom>
        <a:solidFill>
          <a:schemeClr val="bg1"/>
        </a:solidFill>
      </xdr:spPr>
    </xdr:pic>
    <xdr:clientData/>
  </xdr:twoCellAnchor>
  <xdr:twoCellAnchor editAs="oneCell">
    <xdr:from>
      <xdr:col>0</xdr:col>
      <xdr:colOff>313763</xdr:colOff>
      <xdr:row>22</xdr:row>
      <xdr:rowOff>134471</xdr:rowOff>
    </xdr:from>
    <xdr:to>
      <xdr:col>3</xdr:col>
      <xdr:colOff>750792</xdr:colOff>
      <xdr:row>27</xdr:row>
      <xdr:rowOff>22413</xdr:rowOff>
    </xdr:to>
    <xdr:sp macro="" textlink="">
      <xdr:nvSpPr>
        <xdr:cNvPr id="2" name="TextBox 1">
          <a:extLst>
            <a:ext uri="{FF2B5EF4-FFF2-40B4-BE49-F238E27FC236}">
              <a16:creationId xmlns:a16="http://schemas.microsoft.com/office/drawing/2014/main" id="{D575FD3C-919E-44FB-84E7-DAEE217CD728}"/>
            </a:ext>
          </a:extLst>
        </xdr:cNvPr>
        <xdr:cNvSpPr txBox="1"/>
      </xdr:nvSpPr>
      <xdr:spPr>
        <a:xfrm flipH="1">
          <a:off x="313763" y="4347883"/>
          <a:ext cx="3148853" cy="840442"/>
        </a:xfrm>
        <a:prstGeom prst="rect">
          <a:avLst/>
        </a:prstGeom>
        <a:solidFill>
          <a:schemeClr val="bg1">
            <a:lumMod val="85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baseline="0">
              <a:solidFill>
                <a:schemeClr val="tx1"/>
              </a:solidFill>
              <a:effectLst/>
              <a:latin typeface="+mn-lt"/>
              <a:ea typeface="+mn-ea"/>
              <a:cs typeface="+mn-cs"/>
            </a:rPr>
            <a:t>Data only to June 2025 is reported as, unfortunately</a:t>
          </a:r>
          <a:r>
            <a:rPr lang="en-AU" sz="1100" baseline="0">
              <a:solidFill>
                <a:schemeClr val="dk1"/>
              </a:solidFill>
              <a:effectLst/>
              <a:latin typeface="+mn-lt"/>
              <a:ea typeface="+mn-ea"/>
              <a:cs typeface="+mn-cs"/>
            </a:rPr>
            <a:t>, complete 2025 data is not currently available. DMPE will issue an update with 2025 data as soon as it is available.</a:t>
          </a:r>
          <a:endParaRPr lang="en-AU">
            <a:solidFill>
              <a:schemeClr val="tx1"/>
            </a:solidFill>
            <a:effectLst/>
          </a:endParaRPr>
        </a:p>
      </xdr:txBody>
    </xdr:sp>
    <xdr:clientData/>
  </xdr:twoCellAnchor>
</xdr:wsDr>
</file>

<file path=xl/drawings/drawing16.xml><?xml version="1.0" encoding="utf-8"?>
<c:userShapes xmlns:c="http://schemas.openxmlformats.org/drawingml/2006/chart">
  <cdr:relSizeAnchor xmlns:cdr="http://schemas.openxmlformats.org/drawingml/2006/chartDrawing">
    <cdr:from>
      <cdr:x>0</cdr:x>
      <cdr:y>0.95558</cdr:y>
    </cdr:from>
    <cdr:to>
      <cdr:x>0.23091</cdr:x>
      <cdr:y>1</cdr:y>
    </cdr:to>
    <cdr:sp macro="" textlink="">
      <cdr:nvSpPr>
        <cdr:cNvPr id="2" name="TextBox 1"/>
        <cdr:cNvSpPr txBox="1"/>
      </cdr:nvSpPr>
      <cdr:spPr>
        <a:xfrm xmlns:a="http://schemas.openxmlformats.org/drawingml/2006/main">
          <a:off x="0" y="4471623"/>
          <a:ext cx="1266847" cy="20787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AU" sz="900" b="1"/>
            <a:t>Source: DMPE</a:t>
          </a:r>
        </a:p>
      </cdr:txBody>
    </cdr:sp>
  </cdr:relSizeAnchor>
</c:userShapes>
</file>

<file path=xl/drawings/drawing17.xml><?xml version="1.0" encoding="utf-8"?>
<c:userShapes xmlns:c="http://schemas.openxmlformats.org/drawingml/2006/chart">
  <cdr:relSizeAnchor xmlns:cdr="http://schemas.openxmlformats.org/drawingml/2006/chartDrawing">
    <cdr:from>
      <cdr:x>0</cdr:x>
      <cdr:y>0.94086</cdr:y>
    </cdr:from>
    <cdr:to>
      <cdr:x>0.23092</cdr:x>
      <cdr:y>1</cdr:y>
    </cdr:to>
    <cdr:sp macro="" textlink="">
      <cdr:nvSpPr>
        <cdr:cNvPr id="2" name="TextBox 1"/>
        <cdr:cNvSpPr txBox="1"/>
      </cdr:nvSpPr>
      <cdr:spPr>
        <a:xfrm xmlns:a="http://schemas.openxmlformats.org/drawingml/2006/main">
          <a:off x="0" y="3306852"/>
          <a:ext cx="1266847" cy="20787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AU" sz="900" b="1"/>
            <a:t>Source: DMPE</a:t>
          </a:r>
        </a:p>
      </cdr:txBody>
    </cdr:sp>
  </cdr:relSizeAnchor>
</c:userShapes>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747110</xdr:colOff>
      <xdr:row>5</xdr:row>
      <xdr:rowOff>29041</xdr:rowOff>
    </xdr:to>
    <xdr:pic>
      <xdr:nvPicPr>
        <xdr:cNvPr id="2" name="Picture 1">
          <a:hlinkClick xmlns:r="http://schemas.openxmlformats.org/officeDocument/2006/relationships" r:id="rId1"/>
          <a:extLst>
            <a:ext uri="{FF2B5EF4-FFF2-40B4-BE49-F238E27FC236}">
              <a16:creationId xmlns:a16="http://schemas.microsoft.com/office/drawing/2014/main" id="{85BAA588-B3CC-4EEE-A1CE-EDB52819A18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xdr:blipFill>
      <xdr:spPr>
        <a:xfrm>
          <a:off x="0" y="0"/>
          <a:ext cx="2999492" cy="981541"/>
        </a:xfrm>
        <a:prstGeom prst="rect">
          <a:avLst/>
        </a:prstGeom>
        <a:solidFill>
          <a:schemeClr val="bg1"/>
        </a:solidFill>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15</xdr:col>
      <xdr:colOff>0</xdr:colOff>
      <xdr:row>6</xdr:row>
      <xdr:rowOff>0</xdr:rowOff>
    </xdr:from>
    <xdr:to>
      <xdr:col>24</xdr:col>
      <xdr:colOff>319328</xdr:colOff>
      <xdr:row>45</xdr:row>
      <xdr:rowOff>104894</xdr:rowOff>
    </xdr:to>
    <xdr:pic>
      <xdr:nvPicPr>
        <xdr:cNvPr id="9" name="Picture 8">
          <a:extLst>
            <a:ext uri="{FF2B5EF4-FFF2-40B4-BE49-F238E27FC236}">
              <a16:creationId xmlns:a16="http://schemas.microsoft.com/office/drawing/2014/main" id="{E0AED7CE-BB8E-4E82-9FFD-72407BA5EB49}"/>
            </a:ext>
          </a:extLst>
        </xdr:cNvPr>
        <xdr:cNvPicPr>
          <a:picLocks noChangeAspect="1"/>
        </xdr:cNvPicPr>
      </xdr:nvPicPr>
      <xdr:blipFill>
        <a:blip xmlns:r="http://schemas.openxmlformats.org/officeDocument/2006/relationships" r:embed="rId1"/>
        <a:stretch>
          <a:fillRect/>
        </a:stretch>
      </xdr:blipFill>
      <xdr:spPr>
        <a:xfrm>
          <a:off x="13469471" y="952500"/>
          <a:ext cx="5664533" cy="7545600"/>
        </a:xfrm>
        <a:prstGeom prst="rect">
          <a:avLst/>
        </a:prstGeom>
        <a:ln>
          <a:solidFill>
            <a:schemeClr val="tx1"/>
          </a:solidFill>
        </a:ln>
      </xdr:spPr>
    </xdr:pic>
    <xdr:clientData/>
  </xdr:twoCellAnchor>
  <xdr:twoCellAnchor editAs="oneCell">
    <xdr:from>
      <xdr:col>6</xdr:col>
      <xdr:colOff>0</xdr:colOff>
      <xdr:row>6</xdr:row>
      <xdr:rowOff>0</xdr:rowOff>
    </xdr:from>
    <xdr:to>
      <xdr:col>14</xdr:col>
      <xdr:colOff>275548</xdr:colOff>
      <xdr:row>45</xdr:row>
      <xdr:rowOff>103832</xdr:rowOff>
    </xdr:to>
    <xdr:pic>
      <xdr:nvPicPr>
        <xdr:cNvPr id="10" name="Picture 9">
          <a:extLst>
            <a:ext uri="{FF2B5EF4-FFF2-40B4-BE49-F238E27FC236}">
              <a16:creationId xmlns:a16="http://schemas.microsoft.com/office/drawing/2014/main" id="{0DBDD59C-35E0-479F-97F3-EE8844483311}"/>
            </a:ext>
          </a:extLst>
        </xdr:cNvPr>
        <xdr:cNvPicPr>
          <a:picLocks noChangeAspect="1"/>
        </xdr:cNvPicPr>
      </xdr:nvPicPr>
      <xdr:blipFill>
        <a:blip xmlns:r="http://schemas.openxmlformats.org/officeDocument/2006/relationships" r:embed="rId2"/>
        <a:stretch>
          <a:fillRect/>
        </a:stretch>
      </xdr:blipFill>
      <xdr:spPr>
        <a:xfrm>
          <a:off x="7715250" y="1066800"/>
          <a:ext cx="5419048" cy="7542857"/>
        </a:xfrm>
        <a:prstGeom prst="rect">
          <a:avLst/>
        </a:prstGeom>
        <a:ln>
          <a:solidFill>
            <a:schemeClr val="tx1"/>
          </a:solidFill>
        </a:ln>
      </xdr:spPr>
    </xdr:pic>
    <xdr:clientData/>
  </xdr:twoCellAnchor>
  <xdr:twoCellAnchor editAs="oneCell">
    <xdr:from>
      <xdr:col>0</xdr:col>
      <xdr:colOff>0</xdr:colOff>
      <xdr:row>50</xdr:row>
      <xdr:rowOff>0</xdr:rowOff>
    </xdr:from>
    <xdr:to>
      <xdr:col>3</xdr:col>
      <xdr:colOff>471900</xdr:colOff>
      <xdr:row>56</xdr:row>
      <xdr:rowOff>0</xdr:rowOff>
    </xdr:to>
    <xdr:sp macro="" textlink="">
      <xdr:nvSpPr>
        <xdr:cNvPr id="3" name="TextBox 2">
          <a:extLst>
            <a:ext uri="{FF2B5EF4-FFF2-40B4-BE49-F238E27FC236}">
              <a16:creationId xmlns:a16="http://schemas.microsoft.com/office/drawing/2014/main" id="{556E96F7-C5A4-4CA3-B679-653509E7D2A5}"/>
            </a:ext>
          </a:extLst>
        </xdr:cNvPr>
        <xdr:cNvSpPr txBox="1"/>
      </xdr:nvSpPr>
      <xdr:spPr>
        <a:xfrm>
          <a:off x="0" y="9368118"/>
          <a:ext cx="4326724" cy="1143000"/>
        </a:xfrm>
        <a:prstGeom prst="rect">
          <a:avLst/>
        </a:prstGeom>
        <a:solidFill>
          <a:schemeClr val="bg1">
            <a:lumMod val="8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AU" sz="1100" b="0" i="0">
              <a:solidFill>
                <a:schemeClr val="dk1"/>
              </a:solidFill>
              <a:effectLst/>
              <a:latin typeface="+mn-lt"/>
              <a:ea typeface="+mn-ea"/>
              <a:cs typeface="+mn-cs"/>
            </a:rPr>
            <a:t>Mineral</a:t>
          </a:r>
          <a:r>
            <a:rPr lang="en-AU" sz="1100" b="0" i="0" baseline="0">
              <a:solidFill>
                <a:schemeClr val="dk1"/>
              </a:solidFill>
              <a:effectLst/>
              <a:latin typeface="+mn-lt"/>
              <a:ea typeface="+mn-ea"/>
              <a:cs typeface="+mn-cs"/>
            </a:rPr>
            <a:t> </a:t>
          </a:r>
          <a:r>
            <a:rPr lang="en-AU" sz="1100" b="0" i="0">
              <a:solidFill>
                <a:schemeClr val="dk1"/>
              </a:solidFill>
              <a:effectLst/>
              <a:latin typeface="+mn-lt"/>
              <a:ea typeface="+mn-ea"/>
              <a:cs typeface="+mn-cs"/>
            </a:rPr>
            <a:t>sales are necessarily allocated to a single Local Government Area</a:t>
          </a:r>
          <a:r>
            <a:rPr lang="en-AU" sz="1100" b="0" i="0" baseline="0">
              <a:solidFill>
                <a:schemeClr val="dk1"/>
              </a:solidFill>
              <a:effectLst/>
              <a:latin typeface="+mn-lt"/>
              <a:ea typeface="+mn-ea"/>
              <a:cs typeface="+mn-cs"/>
            </a:rPr>
            <a:t> (LGA) </a:t>
          </a:r>
          <a:r>
            <a:rPr lang="en-AU" sz="1100" b="0" i="0">
              <a:solidFill>
                <a:schemeClr val="dk1"/>
              </a:solidFill>
              <a:effectLst/>
              <a:latin typeface="+mn-lt"/>
              <a:ea typeface="+mn-ea"/>
              <a:cs typeface="+mn-cs"/>
            </a:rPr>
            <a:t>and Region,</a:t>
          </a:r>
          <a:r>
            <a:rPr lang="en-AU" sz="1100" b="0" i="0" baseline="0">
              <a:solidFill>
                <a:schemeClr val="dk1"/>
              </a:solidFill>
              <a:effectLst/>
              <a:latin typeface="+mn-lt"/>
              <a:ea typeface="+mn-ea"/>
              <a:cs typeface="+mn-cs"/>
            </a:rPr>
            <a:t> </a:t>
          </a:r>
          <a:r>
            <a:rPr lang="en-AU" sz="1100" b="0" i="0">
              <a:solidFill>
                <a:schemeClr val="dk1"/>
              </a:solidFill>
              <a:effectLst/>
              <a:latin typeface="+mn-lt"/>
              <a:ea typeface="+mn-ea"/>
              <a:cs typeface="+mn-cs"/>
            </a:rPr>
            <a:t>even though mining and processing operations may be located within multiple </a:t>
          </a:r>
          <a:r>
            <a:rPr lang="en-AU" sz="1100" b="0" i="0" baseline="0">
              <a:solidFill>
                <a:schemeClr val="dk1"/>
              </a:solidFill>
              <a:effectLst/>
              <a:latin typeface="+mn-lt"/>
              <a:ea typeface="+mn-ea"/>
              <a:cs typeface="+mn-cs"/>
            </a:rPr>
            <a:t>LGAs and Regions.</a:t>
          </a:r>
        </a:p>
        <a:p>
          <a:pPr marL="0" marR="0" lvl="0" indent="0" defTabSz="914400" eaLnBrk="1" fontAlgn="auto" latinLnBrk="0" hangingPunct="1">
            <a:lnSpc>
              <a:spcPct val="100000"/>
            </a:lnSpc>
            <a:spcBef>
              <a:spcPts val="0"/>
            </a:spcBef>
            <a:spcAft>
              <a:spcPts val="0"/>
            </a:spcAft>
            <a:buClrTx/>
            <a:buSzTx/>
            <a:buFontTx/>
            <a:buNone/>
            <a:tabLst/>
            <a:defRPr/>
          </a:pPr>
          <a:endParaRPr lang="en-AU" sz="1100" b="0" i="0" baseline="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AU" sz="1100" b="0" i="0" baseline="0">
              <a:solidFill>
                <a:schemeClr val="dk1"/>
              </a:solidFill>
              <a:effectLst/>
              <a:latin typeface="+mn-lt"/>
              <a:ea typeface="+mn-ea"/>
              <a:cs typeface="+mn-cs"/>
            </a:rPr>
            <a:t>Sales are allocated to LGAs and Regions based on where a mineral product is originally extracted.</a:t>
          </a:r>
        </a:p>
      </xdr:txBody>
    </xdr:sp>
    <xdr:clientData/>
  </xdr:twoCellAnchor>
  <xdr:twoCellAnchor editAs="oneCell">
    <xdr:from>
      <xdr:col>0</xdr:col>
      <xdr:colOff>0</xdr:colOff>
      <xdr:row>0</xdr:row>
      <xdr:rowOff>0</xdr:rowOff>
    </xdr:from>
    <xdr:to>
      <xdr:col>1</xdr:col>
      <xdr:colOff>321286</xdr:colOff>
      <xdr:row>5</xdr:row>
      <xdr:rowOff>29041</xdr:rowOff>
    </xdr:to>
    <xdr:pic>
      <xdr:nvPicPr>
        <xdr:cNvPr id="4" name="Picture 3">
          <a:hlinkClick xmlns:r="http://schemas.openxmlformats.org/officeDocument/2006/relationships" r:id="rId3"/>
          <a:extLst>
            <a:ext uri="{FF2B5EF4-FFF2-40B4-BE49-F238E27FC236}">
              <a16:creationId xmlns:a16="http://schemas.microsoft.com/office/drawing/2014/main" id="{BDFEDF24-5F1F-4E27-9251-7D07CEB68537}"/>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xdr:blipFill>
      <xdr:spPr>
        <a:xfrm>
          <a:off x="0" y="0"/>
          <a:ext cx="2999492" cy="981541"/>
        </a:xfrm>
        <a:prstGeom prst="rect">
          <a:avLst/>
        </a:prstGeom>
        <a:solidFill>
          <a:schemeClr val="bg1"/>
        </a:solidFill>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6</xdr:col>
      <xdr:colOff>0</xdr:colOff>
      <xdr:row>6</xdr:row>
      <xdr:rowOff>0</xdr:rowOff>
    </xdr:from>
    <xdr:to>
      <xdr:col>16</xdr:col>
      <xdr:colOff>427725</xdr:colOff>
      <xdr:row>34</xdr:row>
      <xdr:rowOff>56475</xdr:rowOff>
    </xdr:to>
    <xdr:graphicFrame macro="">
      <xdr:nvGraphicFramePr>
        <xdr:cNvPr id="3" name="Chart 2">
          <a:extLst>
            <a:ext uri="{FF2B5EF4-FFF2-40B4-BE49-F238E27FC236}">
              <a16:creationId xmlns:a16="http://schemas.microsoft.com/office/drawing/2014/main" id="{82002D63-359C-45DB-8F17-B2FA404360F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6</xdr:col>
      <xdr:colOff>4234</xdr:colOff>
      <xdr:row>35</xdr:row>
      <xdr:rowOff>189444</xdr:rowOff>
    </xdr:from>
    <xdr:to>
      <xdr:col>11</xdr:col>
      <xdr:colOff>504709</xdr:colOff>
      <xdr:row>43</xdr:row>
      <xdr:rowOff>105444</xdr:rowOff>
    </xdr:to>
    <xdr:sp macro="" textlink="">
      <xdr:nvSpPr>
        <xdr:cNvPr id="4" name="TextBox 3">
          <a:extLst>
            <a:ext uri="{FF2B5EF4-FFF2-40B4-BE49-F238E27FC236}">
              <a16:creationId xmlns:a16="http://schemas.microsoft.com/office/drawing/2014/main" id="{F29B6EEC-4966-4736-A26E-D8D9C99D0466}"/>
            </a:ext>
          </a:extLst>
        </xdr:cNvPr>
        <xdr:cNvSpPr txBox="1"/>
      </xdr:nvSpPr>
      <xdr:spPr>
        <a:xfrm>
          <a:off x="9253009" y="6685494"/>
          <a:ext cx="4320000" cy="1440000"/>
        </a:xfrm>
        <a:prstGeom prst="rect">
          <a:avLst/>
        </a:prstGeom>
        <a:solidFill>
          <a:schemeClr val="bg1">
            <a:lumMod val="8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AU" sz="1100" b="0" i="0">
              <a:solidFill>
                <a:schemeClr val="dk1"/>
              </a:solidFill>
              <a:effectLst/>
              <a:latin typeface="+mn-lt"/>
              <a:ea typeface="+mn-ea"/>
              <a:cs typeface="+mn-cs"/>
            </a:rPr>
            <a:t>Mineral</a:t>
          </a:r>
          <a:r>
            <a:rPr lang="en-AU" sz="1100" b="0" i="0" baseline="0">
              <a:solidFill>
                <a:schemeClr val="dk1"/>
              </a:solidFill>
              <a:effectLst/>
              <a:latin typeface="+mn-lt"/>
              <a:ea typeface="+mn-ea"/>
              <a:cs typeface="+mn-cs"/>
            </a:rPr>
            <a:t> </a:t>
          </a:r>
          <a:r>
            <a:rPr lang="en-AU" sz="1100" b="0" i="0">
              <a:solidFill>
                <a:schemeClr val="dk1"/>
              </a:solidFill>
              <a:effectLst/>
              <a:latin typeface="+mn-lt"/>
              <a:ea typeface="+mn-ea"/>
              <a:cs typeface="+mn-cs"/>
            </a:rPr>
            <a:t>sales are necessarily allocated to a single Local Government Area</a:t>
          </a:r>
          <a:r>
            <a:rPr lang="en-AU" sz="1100" b="0" i="0" baseline="0">
              <a:solidFill>
                <a:schemeClr val="dk1"/>
              </a:solidFill>
              <a:effectLst/>
              <a:latin typeface="+mn-lt"/>
              <a:ea typeface="+mn-ea"/>
              <a:cs typeface="+mn-cs"/>
            </a:rPr>
            <a:t> (LGA) </a:t>
          </a:r>
          <a:r>
            <a:rPr lang="en-AU" sz="1100" b="0" i="0">
              <a:solidFill>
                <a:schemeClr val="dk1"/>
              </a:solidFill>
              <a:effectLst/>
              <a:latin typeface="+mn-lt"/>
              <a:ea typeface="+mn-ea"/>
              <a:cs typeface="+mn-cs"/>
            </a:rPr>
            <a:t>and Region,</a:t>
          </a:r>
          <a:r>
            <a:rPr lang="en-AU" sz="1100" b="0" i="0" baseline="0">
              <a:solidFill>
                <a:schemeClr val="dk1"/>
              </a:solidFill>
              <a:effectLst/>
              <a:latin typeface="+mn-lt"/>
              <a:ea typeface="+mn-ea"/>
              <a:cs typeface="+mn-cs"/>
            </a:rPr>
            <a:t> </a:t>
          </a:r>
          <a:r>
            <a:rPr lang="en-AU" sz="1100" b="0" i="0">
              <a:solidFill>
                <a:schemeClr val="dk1"/>
              </a:solidFill>
              <a:effectLst/>
              <a:latin typeface="+mn-lt"/>
              <a:ea typeface="+mn-ea"/>
              <a:cs typeface="+mn-cs"/>
            </a:rPr>
            <a:t>even though mining and processing operations may be located within multiple </a:t>
          </a:r>
          <a:r>
            <a:rPr lang="en-AU" sz="1100" b="0" i="0" baseline="0">
              <a:solidFill>
                <a:schemeClr val="dk1"/>
              </a:solidFill>
              <a:effectLst/>
              <a:latin typeface="+mn-lt"/>
              <a:ea typeface="+mn-ea"/>
              <a:cs typeface="+mn-cs"/>
            </a:rPr>
            <a:t>LGAs and Regions.</a:t>
          </a:r>
        </a:p>
        <a:p>
          <a:pPr marL="0" marR="0" lvl="0" indent="0" defTabSz="914400" eaLnBrk="1" fontAlgn="auto" latinLnBrk="0" hangingPunct="1">
            <a:lnSpc>
              <a:spcPct val="100000"/>
            </a:lnSpc>
            <a:spcBef>
              <a:spcPts val="0"/>
            </a:spcBef>
            <a:spcAft>
              <a:spcPts val="0"/>
            </a:spcAft>
            <a:buClrTx/>
            <a:buSzTx/>
            <a:buFontTx/>
            <a:buNone/>
            <a:tabLst/>
            <a:defRPr/>
          </a:pPr>
          <a:endParaRPr lang="en-AU" sz="1100" b="0" i="0" baseline="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AU" sz="1100" b="0" i="0" baseline="0">
              <a:solidFill>
                <a:schemeClr val="dk1"/>
              </a:solidFill>
              <a:effectLst/>
              <a:latin typeface="+mn-lt"/>
              <a:ea typeface="+mn-ea"/>
              <a:cs typeface="+mn-cs"/>
            </a:rPr>
            <a:t>Sales are allocated to LGAs and Regions based on where a mineral product is originally extracted.</a:t>
          </a:r>
        </a:p>
      </xdr:txBody>
    </xdr:sp>
    <xdr:clientData/>
  </xdr:twoCellAnchor>
  <xdr:twoCellAnchor editAs="oneCell">
    <xdr:from>
      <xdr:col>0</xdr:col>
      <xdr:colOff>0</xdr:colOff>
      <xdr:row>0</xdr:row>
      <xdr:rowOff>0</xdr:rowOff>
    </xdr:from>
    <xdr:to>
      <xdr:col>0</xdr:col>
      <xdr:colOff>2999492</xdr:colOff>
      <xdr:row>5</xdr:row>
      <xdr:rowOff>29041</xdr:rowOff>
    </xdr:to>
    <xdr:pic>
      <xdr:nvPicPr>
        <xdr:cNvPr id="5" name="Picture 4">
          <a:hlinkClick xmlns:r="http://schemas.openxmlformats.org/officeDocument/2006/relationships" r:id="rId2"/>
          <a:extLst>
            <a:ext uri="{FF2B5EF4-FFF2-40B4-BE49-F238E27FC236}">
              <a16:creationId xmlns:a16="http://schemas.microsoft.com/office/drawing/2014/main" id="{A24031D8-6BDB-468F-957D-D29C13E6B877}"/>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xdr:blipFill>
      <xdr:spPr>
        <a:xfrm>
          <a:off x="0" y="0"/>
          <a:ext cx="2999492" cy="981541"/>
        </a:xfrm>
        <a:prstGeom prst="rect">
          <a:avLst/>
        </a:prstGeom>
        <a:solidFill>
          <a:schemeClr val="bg1"/>
        </a:solidFill>
      </xdr:spPr>
    </xdr:pic>
    <xdr:clientData/>
  </xdr:twoCellAnchor>
</xdr:wsDr>
</file>

<file path=xl/drawings/drawing5.xml><?xml version="1.0" encoding="utf-8"?>
<c:userShapes xmlns:c="http://schemas.openxmlformats.org/drawingml/2006/chart">
  <cdr:relSizeAnchor xmlns:cdr="http://schemas.openxmlformats.org/drawingml/2006/chartDrawing">
    <cdr:from>
      <cdr:x>0</cdr:x>
      <cdr:y>0.95346</cdr:y>
    </cdr:from>
    <cdr:to>
      <cdr:x>0.17924</cdr:x>
      <cdr:y>0.99164</cdr:y>
    </cdr:to>
    <cdr:sp macro="" textlink="">
      <cdr:nvSpPr>
        <cdr:cNvPr id="2" name="TextBox 1"/>
        <cdr:cNvSpPr txBox="1"/>
      </cdr:nvSpPr>
      <cdr:spPr>
        <a:xfrm xmlns:a="http://schemas.openxmlformats.org/drawingml/2006/main">
          <a:off x="0" y="5194738"/>
          <a:ext cx="1229038" cy="20801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AU" sz="900" b="1"/>
            <a:t>Source: DTF and DMPE</a:t>
          </a:r>
        </a:p>
      </cdr:txBody>
    </cdr:sp>
  </cdr:relSizeAnchor>
</c:userShapes>
</file>

<file path=xl/drawings/drawing6.xml><?xml version="1.0" encoding="utf-8"?>
<xdr:wsDr xmlns:xdr="http://schemas.openxmlformats.org/drawingml/2006/spreadsheetDrawing" xmlns:a="http://schemas.openxmlformats.org/drawingml/2006/main">
  <xdr:twoCellAnchor editAs="oneCell">
    <xdr:from>
      <xdr:col>6</xdr:col>
      <xdr:colOff>0</xdr:colOff>
      <xdr:row>6</xdr:row>
      <xdr:rowOff>0</xdr:rowOff>
    </xdr:from>
    <xdr:to>
      <xdr:col>16</xdr:col>
      <xdr:colOff>384000</xdr:colOff>
      <xdr:row>28</xdr:row>
      <xdr:rowOff>109950</xdr:rowOff>
    </xdr:to>
    <xdr:graphicFrame macro="">
      <xdr:nvGraphicFramePr>
        <xdr:cNvPr id="5" name="Chart 4">
          <a:extLst>
            <a:ext uri="{FF2B5EF4-FFF2-40B4-BE49-F238E27FC236}">
              <a16:creationId xmlns:a16="http://schemas.microsoft.com/office/drawing/2014/main" id="{7DE27132-C95D-4488-98BB-E0681D41EB4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114300</xdr:colOff>
      <xdr:row>17</xdr:row>
      <xdr:rowOff>0</xdr:rowOff>
    </xdr:from>
    <xdr:to>
      <xdr:col>3</xdr:col>
      <xdr:colOff>982460</xdr:colOff>
      <xdr:row>37</xdr:row>
      <xdr:rowOff>105295</xdr:rowOff>
    </xdr:to>
    <xdr:pic>
      <xdr:nvPicPr>
        <xdr:cNvPr id="8" name="Picture 7">
          <a:hlinkClick xmlns:r="http://schemas.openxmlformats.org/officeDocument/2006/relationships" r:id="rId2"/>
          <a:extLst>
            <a:ext uri="{FF2B5EF4-FFF2-40B4-BE49-F238E27FC236}">
              <a16:creationId xmlns:a16="http://schemas.microsoft.com/office/drawing/2014/main" id="{D9769D68-D6C4-43BA-BB14-98979B753B29}"/>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14300" y="3076575"/>
          <a:ext cx="3811385" cy="39152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0</xdr:rowOff>
    </xdr:from>
    <xdr:to>
      <xdr:col>3</xdr:col>
      <xdr:colOff>52345</xdr:colOff>
      <xdr:row>5</xdr:row>
      <xdr:rowOff>29041</xdr:rowOff>
    </xdr:to>
    <xdr:pic>
      <xdr:nvPicPr>
        <xdr:cNvPr id="2" name="Picture 1">
          <a:hlinkClick xmlns:r="http://schemas.openxmlformats.org/officeDocument/2006/relationships" r:id="rId4"/>
          <a:extLst>
            <a:ext uri="{FF2B5EF4-FFF2-40B4-BE49-F238E27FC236}">
              <a16:creationId xmlns:a16="http://schemas.microsoft.com/office/drawing/2014/main" id="{3C158CAB-D087-466E-9CF1-5D0528E6847C}"/>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xdr:blipFill>
      <xdr:spPr>
        <a:xfrm>
          <a:off x="0" y="0"/>
          <a:ext cx="2999492" cy="981541"/>
        </a:xfrm>
        <a:prstGeom prst="rect">
          <a:avLst/>
        </a:prstGeom>
        <a:solidFill>
          <a:schemeClr val="bg1"/>
        </a:solidFill>
      </xdr:spPr>
    </xdr:pic>
    <xdr:clientData/>
  </xdr:twoCellAnchor>
</xdr:wsDr>
</file>

<file path=xl/drawings/drawing7.xml><?xml version="1.0" encoding="utf-8"?>
<c:userShapes xmlns:c="http://schemas.openxmlformats.org/drawingml/2006/chart">
  <cdr:relSizeAnchor xmlns:cdr="http://schemas.openxmlformats.org/drawingml/2006/chartDrawing">
    <cdr:from>
      <cdr:x>0</cdr:x>
      <cdr:y>0.95346</cdr:y>
    </cdr:from>
    <cdr:to>
      <cdr:x>0.20025</cdr:x>
      <cdr:y>0.98753</cdr:y>
    </cdr:to>
    <cdr:sp macro="" textlink="">
      <cdr:nvSpPr>
        <cdr:cNvPr id="2" name="TextBox 1"/>
        <cdr:cNvSpPr txBox="1"/>
      </cdr:nvSpPr>
      <cdr:spPr>
        <a:xfrm xmlns:a="http://schemas.openxmlformats.org/drawingml/2006/main">
          <a:off x="0" y="4122153"/>
          <a:ext cx="1288676" cy="14728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AU" sz="900" b="1"/>
            <a:t>Source: DTF and DMPE</a:t>
          </a:r>
        </a:p>
      </cdr:txBody>
    </cdr:sp>
  </cdr:relSizeAnchor>
</c:userShapes>
</file>

<file path=xl/drawings/drawing8.xml><?xml version="1.0" encoding="utf-8"?>
<xdr:wsDr xmlns:xdr="http://schemas.openxmlformats.org/drawingml/2006/spreadsheetDrawing" xmlns:a="http://schemas.openxmlformats.org/drawingml/2006/main">
  <xdr:twoCellAnchor>
    <xdr:from>
      <xdr:col>40</xdr:col>
      <xdr:colOff>0</xdr:colOff>
      <xdr:row>9</xdr:row>
      <xdr:rowOff>0</xdr:rowOff>
    </xdr:from>
    <xdr:to>
      <xdr:col>46</xdr:col>
      <xdr:colOff>720</xdr:colOff>
      <xdr:row>14</xdr:row>
      <xdr:rowOff>56029</xdr:rowOff>
    </xdr:to>
    <xdr:sp macro="" textlink="">
      <xdr:nvSpPr>
        <xdr:cNvPr id="5" name="TextBox 4">
          <a:extLst>
            <a:ext uri="{FF2B5EF4-FFF2-40B4-BE49-F238E27FC236}">
              <a16:creationId xmlns:a16="http://schemas.microsoft.com/office/drawing/2014/main" id="{9849682D-8F19-482E-8154-C3C5893CE8EA}"/>
            </a:ext>
          </a:extLst>
        </xdr:cNvPr>
        <xdr:cNvSpPr txBox="1"/>
      </xdr:nvSpPr>
      <xdr:spPr>
        <a:xfrm>
          <a:off x="26557941" y="1736912"/>
          <a:ext cx="3833132" cy="1008529"/>
        </a:xfrm>
        <a:prstGeom prst="rect">
          <a:avLst/>
        </a:prstGeom>
        <a:solidFill>
          <a:schemeClr val="bg1">
            <a:lumMod val="8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AU" sz="1100" b="0" i="0">
              <a:solidFill>
                <a:schemeClr val="dk1"/>
              </a:solidFill>
              <a:effectLst/>
              <a:latin typeface="+mn-lt"/>
              <a:ea typeface="+mn-ea"/>
              <a:cs typeface="+mn-cs"/>
            </a:rPr>
            <a:t>Historical gold production figures</a:t>
          </a:r>
          <a:r>
            <a:rPr lang="en-AU" sz="1100" b="0" i="0" baseline="0">
              <a:solidFill>
                <a:schemeClr val="dk1"/>
              </a:solidFill>
              <a:effectLst/>
              <a:latin typeface="+mn-lt"/>
              <a:ea typeface="+mn-ea"/>
              <a:cs typeface="+mn-cs"/>
            </a:rPr>
            <a:t> by mineral field have recently been reviewed for the period 2004 to present.</a:t>
          </a:r>
        </a:p>
        <a:p>
          <a:pPr marL="0" marR="0" lvl="0" indent="0" defTabSz="914400" eaLnBrk="1" fontAlgn="auto" latinLnBrk="0" hangingPunct="1">
            <a:lnSpc>
              <a:spcPct val="100000"/>
            </a:lnSpc>
            <a:spcBef>
              <a:spcPts val="0"/>
            </a:spcBef>
            <a:spcAft>
              <a:spcPts val="0"/>
            </a:spcAft>
            <a:buClrTx/>
            <a:buSzTx/>
            <a:buFontTx/>
            <a:buNone/>
            <a:tabLst/>
            <a:defRPr/>
          </a:pPr>
          <a:endParaRPr lang="en-AU" sz="1100" b="0" i="0" baseline="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AU" sz="1100" b="0" i="0" baseline="0">
              <a:solidFill>
                <a:schemeClr val="dk1"/>
              </a:solidFill>
              <a:effectLst/>
              <a:latin typeface="+mn-lt"/>
              <a:ea typeface="+mn-ea"/>
              <a:cs typeface="+mn-cs"/>
            </a:rPr>
            <a:t>Historical mineral field figures may represent modern project locations rather than locations at the time.</a:t>
          </a:r>
        </a:p>
      </xdr:txBody>
    </xdr:sp>
    <xdr:clientData/>
  </xdr:twoCellAnchor>
  <xdr:twoCellAnchor editAs="oneCell">
    <xdr:from>
      <xdr:col>0</xdr:col>
      <xdr:colOff>0</xdr:colOff>
      <xdr:row>36</xdr:row>
      <xdr:rowOff>0</xdr:rowOff>
    </xdr:from>
    <xdr:to>
      <xdr:col>1</xdr:col>
      <xdr:colOff>72882</xdr:colOff>
      <xdr:row>37</xdr:row>
      <xdr:rowOff>169500</xdr:rowOff>
    </xdr:to>
    <xdr:sp macro="" textlink="">
      <xdr:nvSpPr>
        <xdr:cNvPr id="6" name="TextBox 5">
          <a:extLst>
            <a:ext uri="{FF2B5EF4-FFF2-40B4-BE49-F238E27FC236}">
              <a16:creationId xmlns:a16="http://schemas.microsoft.com/office/drawing/2014/main" id="{55A04CEB-F10D-4E56-8A1D-1493560FF0DD}"/>
            </a:ext>
          </a:extLst>
        </xdr:cNvPr>
        <xdr:cNvSpPr txBox="1"/>
      </xdr:nvSpPr>
      <xdr:spPr>
        <a:xfrm>
          <a:off x="0" y="7014882"/>
          <a:ext cx="1440000" cy="360000"/>
        </a:xfrm>
        <a:prstGeom prst="rect">
          <a:avLst/>
        </a:prstGeom>
        <a:solidFill>
          <a:schemeClr val="bg1">
            <a:lumMod val="8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AU" sz="1100" b="0" i="0" baseline="0">
              <a:solidFill>
                <a:schemeClr val="dk1"/>
              </a:solidFill>
              <a:effectLst/>
              <a:latin typeface="+mn-lt"/>
              <a:ea typeface="+mn-ea"/>
              <a:cs typeface="+mn-cs"/>
            </a:rPr>
            <a:t>n/a is not available</a:t>
          </a:r>
        </a:p>
      </xdr:txBody>
    </xdr:sp>
    <xdr:clientData/>
  </xdr:twoCellAnchor>
  <xdr:twoCellAnchor editAs="oneCell">
    <xdr:from>
      <xdr:col>0</xdr:col>
      <xdr:colOff>0</xdr:colOff>
      <xdr:row>0</xdr:row>
      <xdr:rowOff>0</xdr:rowOff>
    </xdr:from>
    <xdr:to>
      <xdr:col>3</xdr:col>
      <xdr:colOff>108374</xdr:colOff>
      <xdr:row>5</xdr:row>
      <xdr:rowOff>29041</xdr:rowOff>
    </xdr:to>
    <xdr:pic>
      <xdr:nvPicPr>
        <xdr:cNvPr id="3" name="Picture 2">
          <a:hlinkClick xmlns:r="http://schemas.openxmlformats.org/officeDocument/2006/relationships" r:id="rId1"/>
          <a:extLst>
            <a:ext uri="{FF2B5EF4-FFF2-40B4-BE49-F238E27FC236}">
              <a16:creationId xmlns:a16="http://schemas.microsoft.com/office/drawing/2014/main" id="{11BE9C08-7905-4882-8FAB-6E9595D6488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xdr:blipFill>
      <xdr:spPr>
        <a:xfrm>
          <a:off x="0" y="0"/>
          <a:ext cx="2999492" cy="981541"/>
        </a:xfrm>
        <a:prstGeom prst="rect">
          <a:avLst/>
        </a:prstGeom>
        <a:solidFill>
          <a:schemeClr val="bg1"/>
        </a:solidFill>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8</xdr:col>
      <xdr:colOff>0</xdr:colOff>
      <xdr:row>7</xdr:row>
      <xdr:rowOff>0</xdr:rowOff>
    </xdr:from>
    <xdr:to>
      <xdr:col>15</xdr:col>
      <xdr:colOff>186151</xdr:colOff>
      <xdr:row>13</xdr:row>
      <xdr:rowOff>44823</xdr:rowOff>
    </xdr:to>
    <xdr:sp macro="" textlink="">
      <xdr:nvSpPr>
        <xdr:cNvPr id="4" name="TextBox 3">
          <a:extLst>
            <a:ext uri="{FF2B5EF4-FFF2-40B4-BE49-F238E27FC236}">
              <a16:creationId xmlns:a16="http://schemas.microsoft.com/office/drawing/2014/main" id="{2EF29C15-B14F-4A2D-8BA6-D750289FEA45}"/>
            </a:ext>
          </a:extLst>
        </xdr:cNvPr>
        <xdr:cNvSpPr txBox="1"/>
      </xdr:nvSpPr>
      <xdr:spPr>
        <a:xfrm>
          <a:off x="6163235" y="1266265"/>
          <a:ext cx="4343533" cy="1187823"/>
        </a:xfrm>
        <a:prstGeom prst="rect">
          <a:avLst/>
        </a:prstGeom>
        <a:solidFill>
          <a:schemeClr val="bg1">
            <a:lumMod val="8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AU" sz="1100" b="0" i="0">
              <a:solidFill>
                <a:schemeClr val="dk1"/>
              </a:solidFill>
              <a:effectLst/>
              <a:latin typeface="+mn-lt"/>
              <a:ea typeface="+mn-ea"/>
              <a:cs typeface="+mn-cs"/>
            </a:rPr>
            <a:t>Mineral</a:t>
          </a:r>
          <a:r>
            <a:rPr lang="en-AU" sz="1100" b="0" i="0" baseline="0">
              <a:solidFill>
                <a:schemeClr val="dk1"/>
              </a:solidFill>
              <a:effectLst/>
              <a:latin typeface="+mn-lt"/>
              <a:ea typeface="+mn-ea"/>
              <a:cs typeface="+mn-cs"/>
            </a:rPr>
            <a:t> and petroleum </a:t>
          </a:r>
          <a:r>
            <a:rPr lang="en-AU" sz="1100" b="0" i="0">
              <a:solidFill>
                <a:schemeClr val="dk1"/>
              </a:solidFill>
              <a:effectLst/>
              <a:latin typeface="+mn-lt"/>
              <a:ea typeface="+mn-ea"/>
              <a:cs typeface="+mn-cs"/>
            </a:rPr>
            <a:t>royalties are necessarily allocated to a single Local Government Area</a:t>
          </a:r>
          <a:r>
            <a:rPr lang="en-AU" sz="1100" b="0" i="0" baseline="0">
              <a:solidFill>
                <a:schemeClr val="dk1"/>
              </a:solidFill>
              <a:effectLst/>
              <a:latin typeface="+mn-lt"/>
              <a:ea typeface="+mn-ea"/>
              <a:cs typeface="+mn-cs"/>
            </a:rPr>
            <a:t> (LGA) </a:t>
          </a:r>
          <a:r>
            <a:rPr lang="en-AU" sz="1100" b="0" i="0">
              <a:solidFill>
                <a:schemeClr val="dk1"/>
              </a:solidFill>
              <a:effectLst/>
              <a:latin typeface="+mn-lt"/>
              <a:ea typeface="+mn-ea"/>
              <a:cs typeface="+mn-cs"/>
            </a:rPr>
            <a:t>and Region,</a:t>
          </a:r>
          <a:r>
            <a:rPr lang="en-AU" sz="1100" b="0" i="0" baseline="0">
              <a:solidFill>
                <a:schemeClr val="dk1"/>
              </a:solidFill>
              <a:effectLst/>
              <a:latin typeface="+mn-lt"/>
              <a:ea typeface="+mn-ea"/>
              <a:cs typeface="+mn-cs"/>
            </a:rPr>
            <a:t> </a:t>
          </a:r>
          <a:r>
            <a:rPr lang="en-AU" sz="1100" b="0" i="0">
              <a:solidFill>
                <a:schemeClr val="dk1"/>
              </a:solidFill>
              <a:effectLst/>
              <a:latin typeface="+mn-lt"/>
              <a:ea typeface="+mn-ea"/>
              <a:cs typeface="+mn-cs"/>
            </a:rPr>
            <a:t>even though mining and processing operations may be located within multiple </a:t>
          </a:r>
          <a:r>
            <a:rPr lang="en-AU" sz="1100" b="0" i="0" baseline="0">
              <a:solidFill>
                <a:schemeClr val="dk1"/>
              </a:solidFill>
              <a:effectLst/>
              <a:latin typeface="+mn-lt"/>
              <a:ea typeface="+mn-ea"/>
              <a:cs typeface="+mn-cs"/>
            </a:rPr>
            <a:t>LGAs and Regions.</a:t>
          </a:r>
        </a:p>
        <a:p>
          <a:pPr marL="0" marR="0" lvl="0" indent="0" defTabSz="914400" eaLnBrk="1" fontAlgn="auto" latinLnBrk="0" hangingPunct="1">
            <a:lnSpc>
              <a:spcPct val="100000"/>
            </a:lnSpc>
            <a:spcBef>
              <a:spcPts val="0"/>
            </a:spcBef>
            <a:spcAft>
              <a:spcPts val="0"/>
            </a:spcAft>
            <a:buClrTx/>
            <a:buSzTx/>
            <a:buFontTx/>
            <a:buNone/>
            <a:tabLst/>
            <a:defRPr/>
          </a:pPr>
          <a:endParaRPr lang="en-AU" sz="1100" b="0" i="0" baseline="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AU" sz="1100" b="0" i="0" baseline="0">
              <a:solidFill>
                <a:schemeClr val="dk1"/>
              </a:solidFill>
              <a:effectLst/>
              <a:latin typeface="+mn-lt"/>
              <a:ea typeface="+mn-ea"/>
              <a:cs typeface="+mn-cs"/>
            </a:rPr>
            <a:t>Royalties are allocated to LGAs and Regions based on where a mineral or petroleum product is originally extracted.</a:t>
          </a:r>
        </a:p>
      </xdr:txBody>
    </xdr:sp>
    <xdr:clientData/>
  </xdr:twoCellAnchor>
  <xdr:twoCellAnchor editAs="oneCell">
    <xdr:from>
      <xdr:col>0</xdr:col>
      <xdr:colOff>0</xdr:colOff>
      <xdr:row>0</xdr:row>
      <xdr:rowOff>0</xdr:rowOff>
    </xdr:from>
    <xdr:to>
      <xdr:col>2</xdr:col>
      <xdr:colOff>254051</xdr:colOff>
      <xdr:row>5</xdr:row>
      <xdr:rowOff>29041</xdr:rowOff>
    </xdr:to>
    <xdr:pic>
      <xdr:nvPicPr>
        <xdr:cNvPr id="3" name="Picture 2">
          <a:hlinkClick xmlns:r="http://schemas.openxmlformats.org/officeDocument/2006/relationships" r:id="rId1"/>
          <a:extLst>
            <a:ext uri="{FF2B5EF4-FFF2-40B4-BE49-F238E27FC236}">
              <a16:creationId xmlns:a16="http://schemas.microsoft.com/office/drawing/2014/main" id="{4FB39E96-D196-4EB8-8846-429DBCC2461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xdr:blipFill>
      <xdr:spPr>
        <a:xfrm>
          <a:off x="0" y="0"/>
          <a:ext cx="2999492" cy="981541"/>
        </a:xfrm>
        <a:prstGeom prst="rect">
          <a:avLst/>
        </a:prstGeom>
        <a:solidFill>
          <a:schemeClr val="bg1"/>
        </a:solidFill>
      </xdr:spPr>
    </xdr:pic>
    <xdr:clientData/>
  </xdr:twoCellAnchor>
</xdr:wsDr>
</file>

<file path=xl/theme/theme1.xml><?xml version="1.0" encoding="utf-8"?>
<a:theme xmlns:a="http://schemas.openxmlformats.org/drawingml/2006/main" name="Office Theme">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D4AF4E-E7CF-47DC-A78E-B9B17DE933B7}">
  <sheetPr published="0" codeName="Sheet1"/>
  <dimension ref="A7:D17"/>
  <sheetViews>
    <sheetView showGridLines="0" tabSelected="1" zoomScale="85" zoomScaleNormal="85" workbookViewId="0"/>
  </sheetViews>
  <sheetFormatPr defaultColWidth="8.85546875" defaultRowHeight="15" x14ac:dyDescent="0.25"/>
  <cols>
    <col min="1" max="1" width="26" bestFit="1" customWidth="1"/>
    <col min="2" max="2" width="1.42578125" bestFit="1" customWidth="1"/>
    <col min="3" max="3" width="68.7109375" bestFit="1" customWidth="1"/>
    <col min="4" max="4" width="103.85546875" bestFit="1" customWidth="1"/>
  </cols>
  <sheetData>
    <row r="7" spans="1:4" x14ac:dyDescent="0.25">
      <c r="A7" t="s">
        <v>0</v>
      </c>
      <c r="B7" t="s">
        <v>1</v>
      </c>
      <c r="C7" s="412" t="s">
        <v>377</v>
      </c>
      <c r="D7" t="s">
        <v>385</v>
      </c>
    </row>
    <row r="8" spans="1:4" x14ac:dyDescent="0.25">
      <c r="B8" t="s">
        <v>1</v>
      </c>
      <c r="C8" s="412" t="s">
        <v>378</v>
      </c>
      <c r="D8" t="s">
        <v>379</v>
      </c>
    </row>
    <row r="9" spans="1:4" x14ac:dyDescent="0.25">
      <c r="B9" t="s">
        <v>1</v>
      </c>
      <c r="C9" s="412" t="s">
        <v>376</v>
      </c>
      <c r="D9" t="s">
        <v>384</v>
      </c>
    </row>
    <row r="10" spans="1:4" x14ac:dyDescent="0.25">
      <c r="B10" t="s">
        <v>1</v>
      </c>
      <c r="C10" s="412" t="s">
        <v>2</v>
      </c>
      <c r="D10" t="s">
        <v>3</v>
      </c>
    </row>
    <row r="11" spans="1:4" x14ac:dyDescent="0.25">
      <c r="B11" t="s">
        <v>1</v>
      </c>
      <c r="C11" s="412" t="s">
        <v>4</v>
      </c>
      <c r="D11" t="s">
        <v>5</v>
      </c>
    </row>
    <row r="12" spans="1:4" x14ac:dyDescent="0.25">
      <c r="B12" t="s">
        <v>1</v>
      </c>
      <c r="C12" s="407" t="s">
        <v>6</v>
      </c>
      <c r="D12" s="1" t="s">
        <v>7</v>
      </c>
    </row>
    <row r="13" spans="1:4" x14ac:dyDescent="0.25">
      <c r="B13" t="s">
        <v>1</v>
      </c>
      <c r="C13" s="407" t="s">
        <v>8</v>
      </c>
      <c r="D13" s="1" t="s">
        <v>9</v>
      </c>
    </row>
    <row r="14" spans="1:4" x14ac:dyDescent="0.25">
      <c r="A14" t="s">
        <v>10</v>
      </c>
      <c r="B14" t="s">
        <v>1</v>
      </c>
      <c r="C14" s="412" t="s">
        <v>11</v>
      </c>
      <c r="D14" t="s">
        <v>12</v>
      </c>
    </row>
    <row r="15" spans="1:4" x14ac:dyDescent="0.25">
      <c r="B15" t="s">
        <v>1</v>
      </c>
      <c r="C15" s="412" t="s">
        <v>13</v>
      </c>
      <c r="D15" t="s">
        <v>14</v>
      </c>
    </row>
    <row r="16" spans="1:4" x14ac:dyDescent="0.25">
      <c r="B16" t="s">
        <v>1</v>
      </c>
      <c r="C16" s="412" t="s">
        <v>15</v>
      </c>
      <c r="D16" t="s">
        <v>16</v>
      </c>
    </row>
    <row r="17" spans="1:3" x14ac:dyDescent="0.25">
      <c r="A17" t="s">
        <v>420</v>
      </c>
      <c r="B17" t="s">
        <v>1</v>
      </c>
      <c r="C17" s="407" t="s">
        <v>424</v>
      </c>
    </row>
  </sheetData>
  <hyperlinks>
    <hyperlink ref="C8" location="'Min. Value by Region by Comm.'!R1C1" display="Mineral Value by Region by Commodity" xr:uid="{5B6F9EED-E0ED-41DB-9652-1BA8EA45862C}"/>
    <hyperlink ref="C7" location="'Min. Value by Region by LGA'!R1C1" display="Value By Region By Local Government Area" xr:uid="{12C9C298-DD42-427F-B810-5B632B29BBA7}"/>
    <hyperlink ref="C14" location="'Mining Tenements in Force'!A1" display="Mining Tenements in Force" xr:uid="{D564026B-FDC7-4B2E-A086-46D7F0EE79E5}"/>
    <hyperlink ref="C15" location="'Petroleum Titles in Force'!A1" display="Petroleum Titles in Force" xr:uid="{17FC04A1-028E-411C-A744-13D3EAE14B9F}"/>
    <hyperlink ref="C16" location="'Mining Tenement Activity'!A1" display="Mining Tenement Activity" xr:uid="{FDBCBE48-B62A-4277-85F4-50791176C454}"/>
    <hyperlink ref="C12" location="'Min. Emp. by Region by LGA CY'!A1" display="Mining Employment Calendar Year  By Region By Local Government Area" xr:uid="{0238EF99-6BAE-4B2D-9614-2A0CE76600B5}"/>
    <hyperlink ref="C13" location="'Min. Emp. by Region by LGA FY'!A1" display="Mining Employment Financial Year  By Region By Local Government Area" xr:uid="{AA518ADC-ECAA-44F4-90D5-0B00B7152BC2}"/>
    <hyperlink ref="C10" location="'Gold Prod. By Mineral Field'!A1" display="Gold Production By Mineral Field" xr:uid="{65756DFC-FD2F-4414-A1E9-AFCA7A170AFC}"/>
    <hyperlink ref="C11" location="'Royalties by Region'!A1" display="Royalties By Region" xr:uid="{2EDA80E6-F6BD-4F0C-859D-3D81ACB34754}"/>
    <hyperlink ref="C9" location="'Pet. Value by Basin by Comm.'!R1C1" display="Petroleum Value by Basin by Commodity" xr:uid="{CCDE9416-B191-42DA-8AA4-034C509BE9D2}"/>
    <hyperlink ref="C17" location="'Data Sources'!R1C1" display="Sources" xr:uid="{DF49BEA4-0DD5-4FC7-BD38-3016208AB6D5}"/>
  </hyperlink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42DD01-EA07-4619-873E-DD803C322D91}">
  <sheetPr published="0" codeName="Sheet9"/>
  <dimension ref="A7:BC42"/>
  <sheetViews>
    <sheetView showGridLines="0" zoomScale="85" zoomScaleNormal="85" workbookViewId="0"/>
  </sheetViews>
  <sheetFormatPr defaultColWidth="9.140625" defaultRowHeight="15" x14ac:dyDescent="0.25"/>
  <cols>
    <col min="1" max="1" width="30.28515625" bestFit="1" customWidth="1"/>
    <col min="2" max="2" width="10.7109375" hidden="1" customWidth="1"/>
    <col min="3" max="3" width="8.140625" hidden="1" customWidth="1"/>
    <col min="4" max="4" width="10.7109375" hidden="1" customWidth="1"/>
    <col min="5" max="5" width="8.140625" hidden="1" customWidth="1"/>
    <col min="6" max="6" width="10.7109375" hidden="1" customWidth="1"/>
    <col min="7" max="7" width="8.140625" hidden="1" customWidth="1"/>
    <col min="8" max="8" width="10.7109375" hidden="1" customWidth="1"/>
    <col min="9" max="9" width="8.140625" hidden="1" customWidth="1"/>
    <col min="10" max="10" width="10.7109375" hidden="1" customWidth="1"/>
    <col min="11" max="11" width="8.140625" hidden="1" customWidth="1"/>
    <col min="12" max="12" width="10.7109375" hidden="1" customWidth="1"/>
    <col min="13" max="13" width="8.140625" hidden="1" customWidth="1"/>
    <col min="14" max="14" width="10.7109375" hidden="1" customWidth="1"/>
    <col min="15" max="15" width="8.140625" hidden="1" customWidth="1"/>
    <col min="16" max="16" width="10.7109375" hidden="1" customWidth="1"/>
    <col min="17" max="17" width="8.140625" hidden="1" customWidth="1"/>
    <col min="18" max="18" width="10.7109375" hidden="1" customWidth="1"/>
    <col min="19" max="19" width="8.140625" hidden="1" customWidth="1"/>
    <col min="20" max="20" width="10.7109375" hidden="1" customWidth="1"/>
    <col min="21" max="21" width="8.140625" hidden="1" customWidth="1"/>
    <col min="22" max="22" width="10.7109375" hidden="1" customWidth="1"/>
    <col min="23" max="23" width="8.140625" hidden="1" customWidth="1"/>
    <col min="24" max="24" width="10.7109375" hidden="1" customWidth="1"/>
    <col min="25" max="25" width="8.140625" hidden="1" customWidth="1"/>
    <col min="26" max="26" width="10.7109375" hidden="1" customWidth="1"/>
    <col min="27" max="27" width="11.7109375" hidden="1" customWidth="1"/>
    <col min="28" max="28" width="8.42578125" hidden="1" customWidth="1"/>
    <col min="29" max="29" width="10.140625" hidden="1" customWidth="1"/>
    <col min="30" max="37" width="12.7109375" style="70" customWidth="1"/>
    <col min="38" max="39" width="12.7109375" customWidth="1"/>
    <col min="40" max="41" width="12.7109375" style="102" customWidth="1"/>
    <col min="42" max="49" width="12.7109375" customWidth="1"/>
    <col min="50" max="50" width="9.28515625" customWidth="1"/>
    <col min="51" max="51" width="9.28515625" bestFit="1" customWidth="1"/>
    <col min="52" max="52" width="8.42578125" bestFit="1" customWidth="1"/>
    <col min="53" max="68" width="9.28515625" bestFit="1" customWidth="1"/>
  </cols>
  <sheetData>
    <row r="7" spans="1:49" ht="15.75" thickBot="1" x14ac:dyDescent="0.3">
      <c r="J7" s="57"/>
      <c r="K7" s="57"/>
      <c r="L7" s="57"/>
      <c r="M7" s="57"/>
      <c r="AD7" s="432" t="s">
        <v>220</v>
      </c>
      <c r="AE7" s="432"/>
      <c r="AF7" s="432"/>
      <c r="AG7" s="432"/>
      <c r="AH7" s="432"/>
      <c r="AI7" s="432"/>
      <c r="AJ7" s="432"/>
      <c r="AK7" s="432"/>
      <c r="AL7" s="432"/>
      <c r="AM7" s="432"/>
      <c r="AN7" s="432"/>
      <c r="AO7" s="432"/>
    </row>
    <row r="8" spans="1:49" x14ac:dyDescent="0.25">
      <c r="A8" s="103"/>
      <c r="B8" s="433"/>
      <c r="C8" s="433"/>
      <c r="D8" s="434"/>
      <c r="E8" s="435"/>
      <c r="F8" s="436"/>
      <c r="G8" s="436"/>
      <c r="H8" s="437"/>
      <c r="I8" s="438"/>
      <c r="J8" s="436"/>
      <c r="K8" s="436"/>
      <c r="L8" s="437"/>
      <c r="M8" s="438"/>
      <c r="N8" s="436"/>
      <c r="O8" s="436"/>
      <c r="P8" s="437"/>
      <c r="Q8" s="438"/>
      <c r="R8" s="436"/>
      <c r="S8" s="436"/>
      <c r="T8" s="437"/>
      <c r="U8" s="438"/>
      <c r="V8" s="436"/>
      <c r="W8" s="436"/>
      <c r="X8" s="437"/>
      <c r="Y8" s="438"/>
      <c r="Z8" s="433"/>
      <c r="AA8" s="433"/>
      <c r="AB8" s="439"/>
      <c r="AC8" s="440"/>
      <c r="AD8" s="444" t="s">
        <v>214</v>
      </c>
      <c r="AE8" s="445"/>
      <c r="AF8" s="443" t="s">
        <v>215</v>
      </c>
      <c r="AG8" s="443"/>
      <c r="AH8" s="444" t="s">
        <v>216</v>
      </c>
      <c r="AI8" s="445"/>
      <c r="AJ8" s="444" t="s">
        <v>217</v>
      </c>
      <c r="AK8" s="445"/>
      <c r="AL8" s="444" t="s">
        <v>218</v>
      </c>
      <c r="AM8" s="445"/>
      <c r="AN8" s="446" t="s">
        <v>219</v>
      </c>
      <c r="AO8" s="440"/>
      <c r="AP8" s="446" t="s">
        <v>106</v>
      </c>
      <c r="AQ8" s="440"/>
      <c r="AR8" s="446" t="s">
        <v>107</v>
      </c>
      <c r="AS8" s="440"/>
      <c r="AT8" s="446" t="s">
        <v>366</v>
      </c>
      <c r="AU8" s="440"/>
      <c r="AV8" s="446" t="s">
        <v>413</v>
      </c>
      <c r="AW8" s="460"/>
    </row>
    <row r="9" spans="1:49" s="2" customFormat="1" x14ac:dyDescent="0.25">
      <c r="A9" s="104"/>
      <c r="B9" s="105"/>
      <c r="C9" s="106"/>
      <c r="D9" s="107"/>
      <c r="E9" s="108"/>
      <c r="F9" s="109"/>
      <c r="G9" s="110"/>
      <c r="H9" s="111"/>
      <c r="I9" s="112"/>
      <c r="J9" s="109"/>
      <c r="K9" s="110"/>
      <c r="L9" s="111"/>
      <c r="M9" s="112"/>
      <c r="N9" s="109"/>
      <c r="O9" s="110"/>
      <c r="P9" s="111"/>
      <c r="Q9" s="112"/>
      <c r="R9" s="109"/>
      <c r="S9" s="110"/>
      <c r="T9" s="111"/>
      <c r="U9" s="112"/>
      <c r="V9" s="109"/>
      <c r="W9" s="110"/>
      <c r="X9" s="111"/>
      <c r="Y9" s="112"/>
      <c r="Z9" s="109"/>
      <c r="AA9" s="110"/>
      <c r="AB9" s="111"/>
      <c r="AC9" s="110"/>
      <c r="AD9" s="113" t="s">
        <v>221</v>
      </c>
      <c r="AE9" s="114" t="s">
        <v>222</v>
      </c>
      <c r="AF9" s="115" t="s">
        <v>221</v>
      </c>
      <c r="AG9" s="116" t="s">
        <v>222</v>
      </c>
      <c r="AH9" s="113" t="s">
        <v>221</v>
      </c>
      <c r="AI9" s="114" t="s">
        <v>222</v>
      </c>
      <c r="AJ9" s="113" t="s">
        <v>221</v>
      </c>
      <c r="AK9" s="114" t="s">
        <v>222</v>
      </c>
      <c r="AL9" s="117" t="s">
        <v>221</v>
      </c>
      <c r="AM9" s="118" t="s">
        <v>222</v>
      </c>
      <c r="AN9" s="113" t="s">
        <v>221</v>
      </c>
      <c r="AO9" s="116" t="s">
        <v>222</v>
      </c>
      <c r="AP9" s="113" t="s">
        <v>221</v>
      </c>
      <c r="AQ9" s="116" t="s">
        <v>222</v>
      </c>
      <c r="AR9" s="113" t="s">
        <v>221</v>
      </c>
      <c r="AS9" s="116" t="s">
        <v>222</v>
      </c>
      <c r="AT9" s="113" t="s">
        <v>221</v>
      </c>
      <c r="AU9" s="116" t="s">
        <v>222</v>
      </c>
      <c r="AV9" s="113" t="s">
        <v>221</v>
      </c>
      <c r="AW9" s="119" t="s">
        <v>222</v>
      </c>
    </row>
    <row r="10" spans="1:49" x14ac:dyDescent="0.25">
      <c r="A10" s="120" t="s">
        <v>223</v>
      </c>
      <c r="B10" s="121"/>
      <c r="C10" s="121"/>
      <c r="D10" s="122"/>
      <c r="E10" s="123"/>
      <c r="F10" s="121"/>
      <c r="G10" s="121"/>
      <c r="H10" s="122"/>
      <c r="I10" s="123"/>
      <c r="J10" s="121"/>
      <c r="K10" s="121"/>
      <c r="L10" s="122"/>
      <c r="M10" s="123"/>
      <c r="N10" s="121"/>
      <c r="O10" s="121"/>
      <c r="P10" s="122"/>
      <c r="Q10" s="123"/>
      <c r="R10" s="121"/>
      <c r="S10" s="121"/>
      <c r="T10" s="122"/>
      <c r="U10" s="123"/>
      <c r="V10" s="121"/>
      <c r="W10" s="121"/>
      <c r="X10" s="122"/>
      <c r="Y10" s="123"/>
      <c r="Z10" s="121"/>
      <c r="AA10" s="121"/>
      <c r="AB10" s="122"/>
      <c r="AC10" s="121"/>
      <c r="AD10" s="124">
        <v>1319</v>
      </c>
      <c r="AE10" s="125">
        <v>153</v>
      </c>
      <c r="AF10" s="126">
        <v>2175</v>
      </c>
      <c r="AG10" s="126">
        <v>269</v>
      </c>
      <c r="AH10" s="127">
        <v>3039</v>
      </c>
      <c r="AI10" s="128">
        <v>377</v>
      </c>
      <c r="AJ10" s="127">
        <v>3786</v>
      </c>
      <c r="AK10" s="125">
        <v>471</v>
      </c>
      <c r="AL10" s="129">
        <v>5147</v>
      </c>
      <c r="AM10" s="130">
        <v>634</v>
      </c>
      <c r="AN10" s="127">
        <v>5362</v>
      </c>
      <c r="AO10" s="126">
        <v>657.85299999999995</v>
      </c>
      <c r="AP10" s="131">
        <v>5633</v>
      </c>
      <c r="AQ10" s="132">
        <v>691.82</v>
      </c>
      <c r="AR10" s="131">
        <v>5788</v>
      </c>
      <c r="AS10" s="132">
        <v>710.90300000000002</v>
      </c>
      <c r="AT10" s="131">
        <v>6289</v>
      </c>
      <c r="AU10" s="132">
        <v>763</v>
      </c>
      <c r="AV10" s="131">
        <v>6137</v>
      </c>
      <c r="AW10" s="133">
        <v>724</v>
      </c>
    </row>
    <row r="11" spans="1:49" x14ac:dyDescent="0.25">
      <c r="A11" s="120" t="s">
        <v>224</v>
      </c>
      <c r="B11" s="134"/>
      <c r="C11" s="134"/>
      <c r="D11" s="135"/>
      <c r="E11" s="136"/>
      <c r="F11" s="134"/>
      <c r="G11" s="134"/>
      <c r="H11" s="135"/>
      <c r="I11" s="136"/>
      <c r="J11" s="134"/>
      <c r="K11" s="134"/>
      <c r="L11" s="135"/>
      <c r="M11" s="136"/>
      <c r="N11" s="134"/>
      <c r="O11" s="134"/>
      <c r="P11" s="135"/>
      <c r="Q11" s="136"/>
      <c r="R11" s="134"/>
      <c r="S11" s="134"/>
      <c r="T11" s="135"/>
      <c r="U11" s="136"/>
      <c r="V11" s="134"/>
      <c r="W11" s="134"/>
      <c r="X11" s="135"/>
      <c r="Y11" s="136"/>
      <c r="Z11" s="134"/>
      <c r="AA11" s="134"/>
      <c r="AB11" s="135"/>
      <c r="AC11" s="134"/>
      <c r="AD11" s="137">
        <v>2272</v>
      </c>
      <c r="AE11" s="138">
        <v>12727</v>
      </c>
      <c r="AF11" s="139">
        <v>3035</v>
      </c>
      <c r="AG11" s="139">
        <v>17351</v>
      </c>
      <c r="AH11" s="140">
        <v>3792</v>
      </c>
      <c r="AI11" s="141">
        <v>22342</v>
      </c>
      <c r="AJ11" s="140">
        <v>4516</v>
      </c>
      <c r="AK11" s="138">
        <v>28145</v>
      </c>
      <c r="AL11" s="142">
        <v>5791</v>
      </c>
      <c r="AM11" s="143">
        <v>41937</v>
      </c>
      <c r="AN11" s="140">
        <v>6581</v>
      </c>
      <c r="AO11" s="139">
        <v>48854.457000000002</v>
      </c>
      <c r="AP11" s="144">
        <v>7659</v>
      </c>
      <c r="AQ11" s="145">
        <v>61074.010999999999</v>
      </c>
      <c r="AR11" s="144">
        <v>8137</v>
      </c>
      <c r="AS11" s="145">
        <v>64416.593000000001</v>
      </c>
      <c r="AT11" s="144">
        <v>9232</v>
      </c>
      <c r="AU11" s="145">
        <v>69419</v>
      </c>
      <c r="AV11" s="144">
        <v>8590</v>
      </c>
      <c r="AW11" s="146">
        <v>57679</v>
      </c>
    </row>
    <row r="12" spans="1:49" x14ac:dyDescent="0.25">
      <c r="A12" s="120" t="s">
        <v>225</v>
      </c>
      <c r="B12" s="121"/>
      <c r="C12" s="121"/>
      <c r="D12" s="122"/>
      <c r="E12" s="123"/>
      <c r="F12" s="147"/>
      <c r="G12" s="121"/>
      <c r="H12" s="122"/>
      <c r="I12" s="123"/>
      <c r="J12" s="121"/>
      <c r="K12" s="121"/>
      <c r="L12" s="122"/>
      <c r="M12" s="123"/>
      <c r="N12" s="121"/>
      <c r="O12" s="121"/>
      <c r="P12" s="122"/>
      <c r="Q12" s="123"/>
      <c r="R12" s="121"/>
      <c r="S12" s="121"/>
      <c r="T12" s="122"/>
      <c r="U12" s="123"/>
      <c r="V12" s="121"/>
      <c r="W12" s="121"/>
      <c r="X12" s="122"/>
      <c r="Y12" s="123"/>
      <c r="Z12" s="121"/>
      <c r="AA12" s="121"/>
      <c r="AB12" s="122"/>
      <c r="AC12" s="121"/>
      <c r="AD12" s="124">
        <v>5556</v>
      </c>
      <c r="AE12" s="125">
        <v>2871</v>
      </c>
      <c r="AF12" s="126">
        <v>5628</v>
      </c>
      <c r="AG12" s="126">
        <v>2942</v>
      </c>
      <c r="AH12" s="127">
        <v>5739</v>
      </c>
      <c r="AI12" s="128">
        <v>3039</v>
      </c>
      <c r="AJ12" s="127">
        <v>5806</v>
      </c>
      <c r="AK12" s="125">
        <v>3123</v>
      </c>
      <c r="AL12" s="129">
        <v>5890</v>
      </c>
      <c r="AM12" s="130">
        <v>3171</v>
      </c>
      <c r="AN12" s="127">
        <v>5954</v>
      </c>
      <c r="AO12" s="126">
        <v>3226.3380000000002</v>
      </c>
      <c r="AP12" s="131">
        <v>5983</v>
      </c>
      <c r="AQ12" s="132">
        <v>3274.8409999999999</v>
      </c>
      <c r="AR12" s="131">
        <v>5998</v>
      </c>
      <c r="AS12" s="132">
        <v>3317.9989999999998</v>
      </c>
      <c r="AT12" s="131">
        <v>6051</v>
      </c>
      <c r="AU12" s="132">
        <v>3362</v>
      </c>
      <c r="AV12" s="131">
        <v>6065</v>
      </c>
      <c r="AW12" s="133">
        <v>3358</v>
      </c>
    </row>
    <row r="13" spans="1:49" x14ac:dyDescent="0.25">
      <c r="A13" s="120" t="s">
        <v>226</v>
      </c>
      <c r="B13" s="134"/>
      <c r="C13" s="134"/>
      <c r="D13" s="135"/>
      <c r="E13" s="136"/>
      <c r="F13" s="134"/>
      <c r="G13" s="134"/>
      <c r="H13" s="135"/>
      <c r="I13" s="136"/>
      <c r="J13" s="134"/>
      <c r="K13" s="134"/>
      <c r="L13" s="135"/>
      <c r="M13" s="136"/>
      <c r="N13" s="134"/>
      <c r="O13" s="134"/>
      <c r="P13" s="135"/>
      <c r="Q13" s="136"/>
      <c r="R13" s="134"/>
      <c r="S13" s="134"/>
      <c r="T13" s="135"/>
      <c r="U13" s="136"/>
      <c r="V13" s="134"/>
      <c r="W13" s="134"/>
      <c r="X13" s="135"/>
      <c r="Y13" s="136"/>
      <c r="Z13" s="134"/>
      <c r="AA13" s="134"/>
      <c r="AB13" s="135"/>
      <c r="AC13" s="134"/>
      <c r="AD13" s="137">
        <v>3219</v>
      </c>
      <c r="AE13" s="138">
        <v>2354</v>
      </c>
      <c r="AF13" s="139">
        <v>3416</v>
      </c>
      <c r="AG13" s="139">
        <v>2568</v>
      </c>
      <c r="AH13" s="140">
        <v>3572</v>
      </c>
      <c r="AI13" s="141">
        <v>2655</v>
      </c>
      <c r="AJ13" s="140">
        <v>3776</v>
      </c>
      <c r="AK13" s="138">
        <v>3010</v>
      </c>
      <c r="AL13" s="142">
        <v>4160</v>
      </c>
      <c r="AM13" s="143">
        <v>3320</v>
      </c>
      <c r="AN13" s="140">
        <v>4187</v>
      </c>
      <c r="AO13" s="139">
        <v>3474.9560000000001</v>
      </c>
      <c r="AP13" s="144">
        <v>4357</v>
      </c>
      <c r="AQ13" s="145">
        <v>3873.875</v>
      </c>
      <c r="AR13" s="144">
        <v>4528</v>
      </c>
      <c r="AS13" s="145">
        <v>3775.866</v>
      </c>
      <c r="AT13" s="144">
        <v>4788</v>
      </c>
      <c r="AU13" s="145">
        <v>4887</v>
      </c>
      <c r="AV13" s="144">
        <v>5000</v>
      </c>
      <c r="AW13" s="146">
        <v>4502</v>
      </c>
    </row>
    <row r="14" spans="1:49" ht="15.75" thickBot="1" x14ac:dyDescent="0.3">
      <c r="A14" s="148" t="s">
        <v>227</v>
      </c>
      <c r="B14" s="121"/>
      <c r="C14" s="121"/>
      <c r="D14" s="122"/>
      <c r="E14" s="123"/>
      <c r="F14" s="121"/>
      <c r="G14" s="121"/>
      <c r="H14" s="122"/>
      <c r="I14" s="123"/>
      <c r="J14" s="121"/>
      <c r="K14" s="121"/>
      <c r="L14" s="122"/>
      <c r="M14" s="123"/>
      <c r="N14" s="121"/>
      <c r="O14" s="121"/>
      <c r="P14" s="122"/>
      <c r="Q14" s="123"/>
      <c r="R14" s="121"/>
      <c r="S14" s="121"/>
      <c r="T14" s="122"/>
      <c r="U14" s="123"/>
      <c r="V14" s="121"/>
      <c r="W14" s="121"/>
      <c r="X14" s="122"/>
      <c r="Y14" s="123"/>
      <c r="Z14" s="121"/>
      <c r="AA14" s="121"/>
      <c r="AB14" s="122"/>
      <c r="AC14" s="121"/>
      <c r="AD14" s="124">
        <v>379</v>
      </c>
      <c r="AE14" s="125">
        <v>2097.962</v>
      </c>
      <c r="AF14" s="126">
        <v>379</v>
      </c>
      <c r="AG14" s="126">
        <v>2097.962</v>
      </c>
      <c r="AH14" s="127">
        <v>379</v>
      </c>
      <c r="AI14" s="128">
        <v>2097.962</v>
      </c>
      <c r="AJ14" s="127">
        <v>379</v>
      </c>
      <c r="AK14" s="125">
        <v>2097.962</v>
      </c>
      <c r="AL14" s="129">
        <v>379</v>
      </c>
      <c r="AM14" s="130">
        <v>2097.962</v>
      </c>
      <c r="AN14" s="127">
        <v>379</v>
      </c>
      <c r="AO14" s="126">
        <v>2097.962</v>
      </c>
      <c r="AP14" s="131">
        <v>379</v>
      </c>
      <c r="AQ14" s="132">
        <v>2097.962</v>
      </c>
      <c r="AR14" s="131">
        <v>379</v>
      </c>
      <c r="AS14" s="132">
        <v>2113.7939999999999</v>
      </c>
      <c r="AT14" s="131">
        <v>378</v>
      </c>
      <c r="AU14" s="132">
        <v>2158</v>
      </c>
      <c r="AV14" s="131">
        <v>376</v>
      </c>
      <c r="AW14" s="133">
        <v>2164</v>
      </c>
    </row>
    <row r="15" spans="1:49" ht="15.75" thickBot="1" x14ac:dyDescent="0.3">
      <c r="A15" s="149" t="s">
        <v>228</v>
      </c>
      <c r="B15" s="150"/>
      <c r="C15" s="150"/>
      <c r="D15" s="151"/>
      <c r="E15" s="152"/>
      <c r="F15" s="150"/>
      <c r="G15" s="150"/>
      <c r="H15" s="151"/>
      <c r="I15" s="152"/>
      <c r="J15" s="150"/>
      <c r="K15" s="150"/>
      <c r="L15" s="151"/>
      <c r="M15" s="152"/>
      <c r="N15" s="150"/>
      <c r="O15" s="150"/>
      <c r="P15" s="151"/>
      <c r="Q15" s="152"/>
      <c r="R15" s="150"/>
      <c r="S15" s="150"/>
      <c r="T15" s="151"/>
      <c r="U15" s="152"/>
      <c r="V15" s="150"/>
      <c r="W15" s="150"/>
      <c r="X15" s="151"/>
      <c r="Y15" s="152"/>
      <c r="Z15" s="150"/>
      <c r="AA15" s="150"/>
      <c r="AB15" s="151"/>
      <c r="AC15" s="150"/>
      <c r="AD15" s="153">
        <v>12745</v>
      </c>
      <c r="AE15" s="154">
        <v>20202.962</v>
      </c>
      <c r="AF15" s="155">
        <v>14633</v>
      </c>
      <c r="AG15" s="154">
        <v>25227.962</v>
      </c>
      <c r="AH15" s="155">
        <v>16521</v>
      </c>
      <c r="AI15" s="154">
        <v>30510.962</v>
      </c>
      <c r="AJ15" s="155">
        <v>18263</v>
      </c>
      <c r="AK15" s="154">
        <v>36846.962</v>
      </c>
      <c r="AL15" s="155">
        <v>21367</v>
      </c>
      <c r="AM15" s="154">
        <v>51159.962</v>
      </c>
      <c r="AN15" s="155">
        <v>22463</v>
      </c>
      <c r="AO15" s="154">
        <v>58311.566000000006</v>
      </c>
      <c r="AP15" s="155">
        <v>24011</v>
      </c>
      <c r="AQ15" s="155">
        <v>71013</v>
      </c>
      <c r="AR15" s="153">
        <v>24830</v>
      </c>
      <c r="AS15" s="154">
        <v>74335.154999999999</v>
      </c>
      <c r="AT15" s="153">
        <v>26751</v>
      </c>
      <c r="AU15" s="154">
        <v>77509</v>
      </c>
      <c r="AV15" s="153">
        <v>26168</v>
      </c>
      <c r="AW15" s="156">
        <v>66537</v>
      </c>
    </row>
    <row r="16" spans="1:49" x14ac:dyDescent="0.25">
      <c r="AL16" s="157"/>
      <c r="AM16" s="157"/>
      <c r="AN16" s="158"/>
      <c r="AO16" s="158"/>
    </row>
    <row r="17" spans="1:49" ht="15.75" thickBot="1" x14ac:dyDescent="0.3">
      <c r="A17" s="159"/>
      <c r="B17" s="160"/>
      <c r="C17" s="160"/>
      <c r="D17" s="160"/>
      <c r="E17" s="160"/>
      <c r="F17" s="160"/>
      <c r="G17" s="160"/>
      <c r="H17" s="160"/>
      <c r="I17" s="160"/>
      <c r="J17" s="160"/>
      <c r="K17" s="160"/>
      <c r="L17" s="160"/>
      <c r="M17" s="160"/>
      <c r="AE17" s="161"/>
      <c r="AF17" s="161"/>
    </row>
    <row r="18" spans="1:49" x14ac:dyDescent="0.25">
      <c r="A18" s="162"/>
      <c r="B18" s="159"/>
      <c r="C18" s="159"/>
      <c r="D18" s="159"/>
      <c r="E18" s="159"/>
      <c r="F18" s="159"/>
      <c r="G18" s="159"/>
      <c r="H18" s="159"/>
      <c r="I18" s="159"/>
      <c r="J18" s="159"/>
      <c r="K18" s="159"/>
      <c r="AH18" s="447" t="str">
        <f>AY41</f>
        <v>Total Mining Tenements</v>
      </c>
      <c r="AI18" s="448"/>
      <c r="AJ18" s="449"/>
      <c r="AT18" s="66"/>
      <c r="AU18" s="380"/>
    </row>
    <row r="19" spans="1:49" x14ac:dyDescent="0.25">
      <c r="AH19" s="163" t="s">
        <v>229</v>
      </c>
      <c r="AI19" s="164" t="s">
        <v>221</v>
      </c>
      <c r="AJ19" s="165" t="s">
        <v>222</v>
      </c>
    </row>
    <row r="20" spans="1:49" x14ac:dyDescent="0.25">
      <c r="AH20" s="166" t="s">
        <v>216</v>
      </c>
      <c r="AI20" s="167">
        <f t="shared" ref="AI20:AI27" si="0">IF(LEN($AH20)=7,
INDEX($8:$15, MATCH($AH$18, $A$8:$A$15, 0), MATCH($AH20, $8:$8, 0)),
INDEX($31:$38, MATCH($AH$18, $A$31:$A$38, 0), MATCH($AH20, $31:$31, 0)))</f>
        <v>16521</v>
      </c>
      <c r="AJ20" s="168" cm="1">
        <f t="array" ref="AJ20">IF(LEN($AH20)=7,
INDEX($8:$15, MATCH($AH$18, $A$8:$A$15, 0), MATCH($AH20, $8:$8, 0)+1),
INDEX($31:$38, MATCH($AH$18, $A$31:$A$38, 0), MATCH($AH20, $31:$31, 0)+1))</f>
        <v>30510.962</v>
      </c>
    </row>
    <row r="21" spans="1:49" x14ac:dyDescent="0.25">
      <c r="AH21" s="166" t="s">
        <v>217</v>
      </c>
      <c r="AI21" s="169">
        <f t="shared" si="0"/>
        <v>18263</v>
      </c>
      <c r="AJ21" s="170" cm="1">
        <f t="array" ref="AJ21">IF(LEN($AH21)=7,
INDEX($8:$15, MATCH($AH$18, $A$8:$A$15, 0), MATCH($AH21, $8:$8, 0)+1),
INDEX($31:$38, MATCH($AH$18, $A$31:$A$38, 0), MATCH($AH21, $31:$31, 0)+1))</f>
        <v>36846.962</v>
      </c>
    </row>
    <row r="22" spans="1:49" x14ac:dyDescent="0.25">
      <c r="AH22" s="166" t="s">
        <v>218</v>
      </c>
      <c r="AI22" s="171">
        <f t="shared" si="0"/>
        <v>21367</v>
      </c>
      <c r="AJ22" s="168" cm="1">
        <f t="array" ref="AJ22">IF(LEN($AH22)=7,
INDEX($8:$15, MATCH($AH$18, $A$8:$A$15, 0), MATCH($AH22, $8:$8, 0)+1),
INDEX($31:$38, MATCH($AH$18, $A$31:$A$38, 0), MATCH($AH22, $31:$31, 0)+1))</f>
        <v>51159.962</v>
      </c>
    </row>
    <row r="23" spans="1:49" x14ac:dyDescent="0.25">
      <c r="AH23" s="166" t="s">
        <v>219</v>
      </c>
      <c r="AI23" s="169">
        <f t="shared" si="0"/>
        <v>22463</v>
      </c>
      <c r="AJ23" s="170" cm="1">
        <f t="array" ref="AJ23">IF(LEN($AH23)=7,
INDEX($8:$15, MATCH($AH$18, $A$8:$A$15, 0), MATCH($AH23, $8:$8, 0)+1),
INDEX($31:$38, MATCH($AH$18, $A$31:$A$38, 0), MATCH($AH23, $31:$31, 0)+1))</f>
        <v>58311.566000000006</v>
      </c>
    </row>
    <row r="24" spans="1:49" x14ac:dyDescent="0.25">
      <c r="AH24" s="166" t="s">
        <v>106</v>
      </c>
      <c r="AI24" s="171">
        <f t="shared" si="0"/>
        <v>24011</v>
      </c>
      <c r="AJ24" s="168" cm="1">
        <f t="array" ref="AJ24">IF(LEN($AH24)=7,
INDEX($8:$15, MATCH($AH$18, $A$8:$A$15, 0), MATCH($AH24, $8:$8, 0)+1),
INDEX($31:$38, MATCH($AH$18, $A$31:$A$38, 0), MATCH($AH24, $31:$31, 0)+1))</f>
        <v>71013</v>
      </c>
    </row>
    <row r="25" spans="1:49" x14ac:dyDescent="0.25">
      <c r="AH25" s="166" t="s">
        <v>107</v>
      </c>
      <c r="AI25" s="169">
        <f t="shared" si="0"/>
        <v>24830</v>
      </c>
      <c r="AJ25" s="170" cm="1">
        <f t="array" ref="AJ25">IF(LEN($AH25)=7,
INDEX($8:$15, MATCH($AH$18, $A$8:$A$15, 0), MATCH($AH25, $8:$8, 0)+1),
INDEX($31:$38, MATCH($AH$18, $A$31:$A$38, 0), MATCH($AH25, $31:$31, 0)+1))</f>
        <v>74335.154999999999</v>
      </c>
    </row>
    <row r="26" spans="1:49" x14ac:dyDescent="0.25">
      <c r="AH26" s="166" t="s">
        <v>366</v>
      </c>
      <c r="AI26" s="172">
        <f t="shared" si="0"/>
        <v>26751</v>
      </c>
      <c r="AJ26" s="173" cm="1">
        <f t="array" ref="AJ26">IF(LEN($AH26)=7,
INDEX($8:$15, MATCH($AH$18, $A$8:$A$15, 0), MATCH($AH26, $8:$8, 0)+1),
INDEX($31:$38, MATCH($AH$18, $A$31:$A$38, 0), MATCH($AH26, $31:$31, 0)+1))</f>
        <v>77509</v>
      </c>
    </row>
    <row r="27" spans="1:49" ht="15.75" thickBot="1" x14ac:dyDescent="0.3">
      <c r="AH27" s="174" t="s">
        <v>413</v>
      </c>
      <c r="AI27" s="175">
        <f t="shared" si="0"/>
        <v>26168</v>
      </c>
      <c r="AJ27" s="176" cm="1">
        <f t="array" ref="AJ27">IF(LEN($AH27)=7,
INDEX($8:$15, MATCH($AH$18, $A$8:$A$15, 0), MATCH($AH27, $8:$8, 0)+1),
INDEX($31:$38, MATCH($AH$18, $A$31:$A$38, 0), MATCH($AH27, $31:$31, 0)+1))</f>
        <v>66537</v>
      </c>
    </row>
    <row r="30" spans="1:49" ht="15.75" thickBot="1" x14ac:dyDescent="0.3">
      <c r="AD30" s="450" t="s">
        <v>230</v>
      </c>
      <c r="AE30" s="450"/>
      <c r="AF30" s="450"/>
      <c r="AG30" s="450"/>
      <c r="AH30" s="450"/>
      <c r="AI30" s="450"/>
      <c r="AJ30" s="450"/>
      <c r="AK30" s="450"/>
      <c r="AL30" s="450"/>
      <c r="AM30" s="450"/>
      <c r="AN30" s="450"/>
      <c r="AO30" s="450"/>
      <c r="AP30" s="102"/>
    </row>
    <row r="31" spans="1:49" x14ac:dyDescent="0.25">
      <c r="A31" s="177"/>
      <c r="B31" s="178"/>
      <c r="C31" s="178"/>
      <c r="D31" s="5"/>
      <c r="E31" s="5"/>
      <c r="F31" s="5"/>
      <c r="G31" s="5"/>
      <c r="H31" s="5"/>
      <c r="I31" s="5"/>
      <c r="J31" s="5"/>
      <c r="K31" s="5"/>
      <c r="L31" s="5"/>
      <c r="M31" s="5"/>
      <c r="N31" s="5"/>
      <c r="O31" s="5"/>
      <c r="P31" s="5"/>
      <c r="Q31" s="5"/>
      <c r="R31" s="5"/>
      <c r="S31" s="5"/>
      <c r="T31" s="5"/>
      <c r="U31" s="5"/>
      <c r="V31" s="5"/>
      <c r="W31" s="5"/>
      <c r="X31" s="5"/>
      <c r="Y31" s="5"/>
      <c r="Z31" s="5"/>
      <c r="AA31" s="5"/>
      <c r="AB31" s="5"/>
      <c r="AC31" s="5"/>
      <c r="AD31" s="441">
        <v>2016</v>
      </c>
      <c r="AE31" s="442"/>
      <c r="AF31" s="441">
        <v>2017</v>
      </c>
      <c r="AG31" s="442"/>
      <c r="AH31" s="441">
        <v>2018</v>
      </c>
      <c r="AI31" s="442"/>
      <c r="AJ31" s="441">
        <v>2019</v>
      </c>
      <c r="AK31" s="442"/>
      <c r="AL31" s="441">
        <v>2020</v>
      </c>
      <c r="AM31" s="442"/>
      <c r="AN31" s="451">
        <v>2021</v>
      </c>
      <c r="AO31" s="451"/>
      <c r="AP31" s="441">
        <v>2022</v>
      </c>
      <c r="AQ31" s="442"/>
      <c r="AR31" s="441">
        <v>2023</v>
      </c>
      <c r="AS31" s="442"/>
      <c r="AT31" s="441">
        <v>2024</v>
      </c>
      <c r="AU31" s="459"/>
      <c r="AV31" s="441">
        <v>2025</v>
      </c>
      <c r="AW31" s="459"/>
    </row>
    <row r="32" spans="1:49" x14ac:dyDescent="0.25">
      <c r="A32" s="179"/>
      <c r="B32" s="180"/>
      <c r="C32" s="180"/>
      <c r="D32" s="181"/>
      <c r="E32" s="181"/>
      <c r="F32" s="181"/>
      <c r="G32" s="181"/>
      <c r="H32" s="181"/>
      <c r="I32" s="181"/>
      <c r="J32" s="181"/>
      <c r="K32" s="181"/>
      <c r="L32" s="181"/>
      <c r="M32" s="181"/>
      <c r="N32" s="181"/>
      <c r="O32" s="181"/>
      <c r="P32" s="181"/>
      <c r="Q32" s="181"/>
      <c r="R32" s="181"/>
      <c r="S32" s="181"/>
      <c r="T32" s="181"/>
      <c r="U32" s="181"/>
      <c r="V32" s="181"/>
      <c r="W32" s="181"/>
      <c r="X32" s="181"/>
      <c r="Y32" s="181"/>
      <c r="Z32" s="181"/>
      <c r="AA32" s="181"/>
      <c r="AB32" s="181"/>
      <c r="AC32" s="181"/>
      <c r="AD32" s="182" t="s">
        <v>221</v>
      </c>
      <c r="AE32" s="183" t="s">
        <v>222</v>
      </c>
      <c r="AF32" s="182" t="s">
        <v>221</v>
      </c>
      <c r="AG32" s="183" t="s">
        <v>222</v>
      </c>
      <c r="AH32" s="182" t="s">
        <v>221</v>
      </c>
      <c r="AI32" s="183" t="s">
        <v>222</v>
      </c>
      <c r="AJ32" s="182" t="s">
        <v>221</v>
      </c>
      <c r="AK32" s="183" t="s">
        <v>222</v>
      </c>
      <c r="AL32" s="184" t="s">
        <v>221</v>
      </c>
      <c r="AM32" s="183" t="s">
        <v>222</v>
      </c>
      <c r="AN32" s="185" t="s">
        <v>221</v>
      </c>
      <c r="AO32" s="186" t="s">
        <v>222</v>
      </c>
      <c r="AP32" s="184" t="s">
        <v>221</v>
      </c>
      <c r="AQ32" s="183" t="s">
        <v>222</v>
      </c>
      <c r="AR32" s="184" t="s">
        <v>221</v>
      </c>
      <c r="AS32" s="183" t="s">
        <v>222</v>
      </c>
      <c r="AT32" s="185" t="s">
        <v>221</v>
      </c>
      <c r="AU32" s="187" t="s">
        <v>222</v>
      </c>
      <c r="AV32" s="185" t="s">
        <v>221</v>
      </c>
      <c r="AW32" s="187" t="s">
        <v>222</v>
      </c>
    </row>
    <row r="33" spans="1:55" x14ac:dyDescent="0.25">
      <c r="A33" s="188" t="s">
        <v>223</v>
      </c>
      <c r="B33" s="381"/>
      <c r="C33" s="381"/>
      <c r="AD33" s="189">
        <v>1822</v>
      </c>
      <c r="AE33" s="190">
        <v>2180</v>
      </c>
      <c r="AF33" s="189">
        <v>2940</v>
      </c>
      <c r="AG33" s="190">
        <v>367</v>
      </c>
      <c r="AH33" s="189">
        <v>3591</v>
      </c>
      <c r="AI33" s="190">
        <v>444</v>
      </c>
      <c r="AJ33" s="189">
        <v>4433</v>
      </c>
      <c r="AK33" s="190">
        <v>546</v>
      </c>
      <c r="AL33" s="191">
        <v>5283</v>
      </c>
      <c r="AM33" s="190">
        <v>650</v>
      </c>
      <c r="AN33" s="192">
        <v>5629</v>
      </c>
      <c r="AO33" s="193">
        <v>697.83699999999999</v>
      </c>
      <c r="AP33" s="191">
        <v>5835</v>
      </c>
      <c r="AQ33" s="190">
        <v>716.74800000000005</v>
      </c>
      <c r="AR33" s="191">
        <v>6255</v>
      </c>
      <c r="AS33" s="190">
        <v>757</v>
      </c>
      <c r="AT33" s="194">
        <v>6271</v>
      </c>
      <c r="AU33" s="195">
        <v>749</v>
      </c>
      <c r="AV33" s="194" t="s">
        <v>126</v>
      </c>
      <c r="AW33" s="195" t="s">
        <v>126</v>
      </c>
    </row>
    <row r="34" spans="1:55" x14ac:dyDescent="0.25">
      <c r="A34" s="188" t="s">
        <v>224</v>
      </c>
      <c r="B34" s="381"/>
      <c r="C34" s="381"/>
      <c r="AD34" s="196">
        <v>2732</v>
      </c>
      <c r="AE34" s="197">
        <v>15945</v>
      </c>
      <c r="AF34" s="196">
        <v>3587</v>
      </c>
      <c r="AG34" s="197">
        <v>21539</v>
      </c>
      <c r="AH34" s="196">
        <v>4330</v>
      </c>
      <c r="AI34" s="197">
        <v>27861</v>
      </c>
      <c r="AJ34" s="196">
        <v>5106</v>
      </c>
      <c r="AK34" s="197">
        <v>35682</v>
      </c>
      <c r="AL34" s="198">
        <v>6080</v>
      </c>
      <c r="AM34" s="197">
        <v>43797</v>
      </c>
      <c r="AN34" s="199">
        <v>7191</v>
      </c>
      <c r="AO34" s="200">
        <v>55083.3</v>
      </c>
      <c r="AP34" s="198">
        <v>8181</v>
      </c>
      <c r="AQ34" s="197">
        <v>65762.258000000002</v>
      </c>
      <c r="AR34" s="198">
        <v>9012</v>
      </c>
      <c r="AS34" s="197">
        <v>68628</v>
      </c>
      <c r="AT34" s="201">
        <v>8951</v>
      </c>
      <c r="AU34" s="202">
        <v>63518</v>
      </c>
      <c r="AV34" s="201" t="s">
        <v>126</v>
      </c>
      <c r="AW34" s="202" t="s">
        <v>126</v>
      </c>
    </row>
    <row r="35" spans="1:55" x14ac:dyDescent="0.25">
      <c r="A35" s="188" t="s">
        <v>225</v>
      </c>
      <c r="B35" s="381"/>
      <c r="C35" s="381"/>
      <c r="AD35" s="189">
        <v>5616</v>
      </c>
      <c r="AE35" s="190">
        <v>2920</v>
      </c>
      <c r="AF35" s="189">
        <v>5728</v>
      </c>
      <c r="AG35" s="190">
        <v>2986</v>
      </c>
      <c r="AH35" s="189">
        <v>5798</v>
      </c>
      <c r="AI35" s="190">
        <v>3118</v>
      </c>
      <c r="AJ35" s="189">
        <v>5854</v>
      </c>
      <c r="AK35" s="190">
        <v>3148</v>
      </c>
      <c r="AL35" s="191">
        <v>5928</v>
      </c>
      <c r="AM35" s="190">
        <v>3206</v>
      </c>
      <c r="AN35" s="192">
        <v>5964</v>
      </c>
      <c r="AO35" s="193">
        <v>3248.8519999999999</v>
      </c>
      <c r="AP35" s="191">
        <v>5990</v>
      </c>
      <c r="AQ35" s="190">
        <v>3298.0569999999998</v>
      </c>
      <c r="AR35" s="191">
        <v>6025</v>
      </c>
      <c r="AS35" s="190">
        <v>3330</v>
      </c>
      <c r="AT35" s="194">
        <v>6062</v>
      </c>
      <c r="AU35" s="195">
        <v>3342</v>
      </c>
      <c r="AV35" s="194" t="s">
        <v>126</v>
      </c>
      <c r="AW35" s="195" t="s">
        <v>126</v>
      </c>
    </row>
    <row r="36" spans="1:55" x14ac:dyDescent="0.25">
      <c r="A36" s="188" t="s">
        <v>226</v>
      </c>
      <c r="B36" s="381"/>
      <c r="C36" s="381"/>
      <c r="AD36" s="196">
        <v>3317</v>
      </c>
      <c r="AE36" s="197">
        <v>2452</v>
      </c>
      <c r="AF36" s="196">
        <v>3512</v>
      </c>
      <c r="AG36" s="197">
        <v>2628</v>
      </c>
      <c r="AH36" s="196">
        <v>3667</v>
      </c>
      <c r="AI36" s="197">
        <v>2726</v>
      </c>
      <c r="AJ36" s="196">
        <v>3935</v>
      </c>
      <c r="AK36" s="197">
        <v>3115</v>
      </c>
      <c r="AL36" s="198">
        <v>4115</v>
      </c>
      <c r="AM36" s="197">
        <v>3268</v>
      </c>
      <c r="AN36" s="199">
        <v>4287</v>
      </c>
      <c r="AO36" s="200">
        <v>3764.6039999999998</v>
      </c>
      <c r="AP36" s="198">
        <v>4423</v>
      </c>
      <c r="AQ36" s="197">
        <v>3696.0569999999998</v>
      </c>
      <c r="AR36" s="198">
        <v>4685</v>
      </c>
      <c r="AS36" s="197">
        <v>3844</v>
      </c>
      <c r="AT36" s="201">
        <v>4912</v>
      </c>
      <c r="AU36" s="202">
        <v>4506</v>
      </c>
      <c r="AV36" s="201" t="s">
        <v>126</v>
      </c>
      <c r="AW36" s="202" t="s">
        <v>126</v>
      </c>
    </row>
    <row r="37" spans="1:55" x14ac:dyDescent="0.25">
      <c r="A37" s="188" t="s">
        <v>227</v>
      </c>
      <c r="B37" s="381"/>
      <c r="C37" s="381"/>
      <c r="AD37" s="189">
        <v>379</v>
      </c>
      <c r="AE37" s="190">
        <v>2097.962</v>
      </c>
      <c r="AF37" s="189">
        <v>379</v>
      </c>
      <c r="AG37" s="190">
        <v>2097.962</v>
      </c>
      <c r="AH37" s="189">
        <v>379</v>
      </c>
      <c r="AI37" s="190">
        <v>2097.962</v>
      </c>
      <c r="AJ37" s="189">
        <v>379</v>
      </c>
      <c r="AK37" s="190">
        <v>2097.962</v>
      </c>
      <c r="AL37" s="191">
        <v>379</v>
      </c>
      <c r="AM37" s="190">
        <v>2097.962</v>
      </c>
      <c r="AN37" s="192">
        <v>379</v>
      </c>
      <c r="AO37" s="193">
        <v>2097.962</v>
      </c>
      <c r="AP37" s="191">
        <v>379</v>
      </c>
      <c r="AQ37" s="190">
        <v>2097.962</v>
      </c>
      <c r="AR37" s="191">
        <v>379</v>
      </c>
      <c r="AS37" s="190">
        <v>2117</v>
      </c>
      <c r="AT37" s="194">
        <v>376</v>
      </c>
      <c r="AU37" s="195">
        <v>2164</v>
      </c>
      <c r="AV37" s="194" t="s">
        <v>126</v>
      </c>
      <c r="AW37" s="195" t="s">
        <v>126</v>
      </c>
    </row>
    <row r="38" spans="1:55" ht="15.75" thickBot="1" x14ac:dyDescent="0.3">
      <c r="A38" s="203" t="s">
        <v>228</v>
      </c>
      <c r="B38" s="204"/>
      <c r="C38" s="204"/>
      <c r="D38" s="12"/>
      <c r="E38" s="12"/>
      <c r="F38" s="12"/>
      <c r="G38" s="12"/>
      <c r="H38" s="12"/>
      <c r="I38" s="12"/>
      <c r="J38" s="12"/>
      <c r="K38" s="12"/>
      <c r="L38" s="12"/>
      <c r="M38" s="12"/>
      <c r="N38" s="12"/>
      <c r="O38" s="12"/>
      <c r="P38" s="12"/>
      <c r="Q38" s="12"/>
      <c r="R38" s="12"/>
      <c r="S38" s="12"/>
      <c r="T38" s="12"/>
      <c r="U38" s="12"/>
      <c r="V38" s="12"/>
      <c r="W38" s="12"/>
      <c r="X38" s="12"/>
      <c r="Y38" s="12"/>
      <c r="Z38" s="12"/>
      <c r="AA38" s="12"/>
      <c r="AB38" s="12"/>
      <c r="AC38" s="12"/>
      <c r="AD38" s="205">
        <v>13866</v>
      </c>
      <c r="AE38" s="206">
        <v>25594.962</v>
      </c>
      <c r="AF38" s="205">
        <v>16146</v>
      </c>
      <c r="AG38" s="206">
        <v>29617.962</v>
      </c>
      <c r="AH38" s="205">
        <v>17765</v>
      </c>
      <c r="AI38" s="206">
        <v>36246.962</v>
      </c>
      <c r="AJ38" s="205">
        <v>19707</v>
      </c>
      <c r="AK38" s="206">
        <v>44588.962</v>
      </c>
      <c r="AL38" s="205">
        <v>21785</v>
      </c>
      <c r="AM38" s="206">
        <v>53018.962</v>
      </c>
      <c r="AN38" s="205">
        <v>23450</v>
      </c>
      <c r="AO38" s="206">
        <v>64892.555</v>
      </c>
      <c r="AP38" s="205">
        <v>24808</v>
      </c>
      <c r="AQ38" s="207">
        <v>75571</v>
      </c>
      <c r="AR38" s="205">
        <v>26369</v>
      </c>
      <c r="AS38" s="207">
        <v>77017</v>
      </c>
      <c r="AT38" s="208">
        <v>26572</v>
      </c>
      <c r="AU38" s="209">
        <v>74279</v>
      </c>
      <c r="AV38" s="208" t="s">
        <v>126</v>
      </c>
      <c r="AW38" s="209" t="s">
        <v>126</v>
      </c>
    </row>
    <row r="39" spans="1:55" ht="15.75" thickBot="1" x14ac:dyDescent="0.3"/>
    <row r="40" spans="1:55" x14ac:dyDescent="0.25">
      <c r="AY40" s="452" t="s">
        <v>231</v>
      </c>
      <c r="AZ40" s="453"/>
      <c r="BA40" s="453"/>
      <c r="BB40" s="453"/>
      <c r="BC40" s="454"/>
    </row>
    <row r="41" spans="1:55" ht="15.75" thickBot="1" x14ac:dyDescent="0.3">
      <c r="AY41" s="455" t="s">
        <v>228</v>
      </c>
      <c r="AZ41" s="456"/>
      <c r="BA41" s="456"/>
      <c r="BB41" s="456"/>
      <c r="BC41" s="457"/>
    </row>
    <row r="42" spans="1:55" x14ac:dyDescent="0.25">
      <c r="AY42" s="458" t="s">
        <v>232</v>
      </c>
      <c r="AZ42" s="458"/>
      <c r="BA42" s="458"/>
      <c r="BB42" s="458"/>
      <c r="BC42" s="458"/>
    </row>
  </sheetData>
  <mergeCells count="40">
    <mergeCell ref="AR31:AS31"/>
    <mergeCell ref="AY40:BC40"/>
    <mergeCell ref="AY41:BC41"/>
    <mergeCell ref="AY42:BC42"/>
    <mergeCell ref="AR8:AS8"/>
    <mergeCell ref="AT8:AU8"/>
    <mergeCell ref="AV31:AW31"/>
    <mergeCell ref="AV8:AW8"/>
    <mergeCell ref="AT31:AU31"/>
    <mergeCell ref="AP31:AQ31"/>
    <mergeCell ref="AF8:AG8"/>
    <mergeCell ref="AH8:AI8"/>
    <mergeCell ref="AJ8:AK8"/>
    <mergeCell ref="AL8:AM8"/>
    <mergeCell ref="AN8:AO8"/>
    <mergeCell ref="AP8:AQ8"/>
    <mergeCell ref="AH18:AJ18"/>
    <mergeCell ref="AD30:AO30"/>
    <mergeCell ref="AD31:AE31"/>
    <mergeCell ref="AF31:AG31"/>
    <mergeCell ref="AH31:AI31"/>
    <mergeCell ref="AJ31:AK31"/>
    <mergeCell ref="AL31:AM31"/>
    <mergeCell ref="AN31:AO31"/>
    <mergeCell ref="AD8:AE8"/>
    <mergeCell ref="AD7:AO7"/>
    <mergeCell ref="B8:C8"/>
    <mergeCell ref="D8:E8"/>
    <mergeCell ref="F8:G8"/>
    <mergeCell ref="H8:I8"/>
    <mergeCell ref="J8:K8"/>
    <mergeCell ref="L8:M8"/>
    <mergeCell ref="N8:O8"/>
    <mergeCell ref="P8:Q8"/>
    <mergeCell ref="R8:S8"/>
    <mergeCell ref="T8:U8"/>
    <mergeCell ref="V8:W8"/>
    <mergeCell ref="X8:Y8"/>
    <mergeCell ref="Z8:AA8"/>
    <mergeCell ref="AB8:AC8"/>
  </mergeCells>
  <dataValidations count="1">
    <dataValidation type="list" allowBlank="1" showInputMessage="1" showErrorMessage="1" promptTitle="Select a Title Type:" prompt="Click here to select a title type to display on the graph." sqref="AY41:BC41" xr:uid="{2674E8C9-4F92-4B8D-AEBF-A8E44F070659}">
      <formula1>$A$10:$A$15</formula1>
    </dataValidation>
  </dataValidations>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4D47BA-E0BC-4D3E-8675-B24EB85862AF}">
  <sheetPr published="0" codeName="Sheet10"/>
  <dimension ref="A7:F321"/>
  <sheetViews>
    <sheetView showGridLines="0" zoomScale="85" zoomScaleNormal="85" workbookViewId="0"/>
  </sheetViews>
  <sheetFormatPr defaultColWidth="8.85546875" defaultRowHeight="15" x14ac:dyDescent="0.25"/>
  <cols>
    <col min="1" max="1" width="10.5703125" bestFit="1" customWidth="1"/>
    <col min="2" max="2" width="16.85546875" customWidth="1"/>
    <col min="3" max="3" width="22.140625" customWidth="1"/>
    <col min="4" max="4" width="16.42578125" bestFit="1" customWidth="1"/>
    <col min="5" max="5" width="6.5703125" bestFit="1" customWidth="1"/>
    <col min="6" max="6" width="16" bestFit="1" customWidth="1"/>
    <col min="7" max="7" width="10.42578125" bestFit="1" customWidth="1"/>
    <col min="8" max="8" width="11" bestFit="1" customWidth="1"/>
    <col min="9" max="16" width="12.85546875" customWidth="1"/>
  </cols>
  <sheetData>
    <row r="7" spans="1:6" ht="16.5" thickBot="1" x14ac:dyDescent="0.3">
      <c r="A7" s="477" t="s">
        <v>438</v>
      </c>
      <c r="B7" s="477"/>
      <c r="C7" s="477"/>
      <c r="D7" s="477"/>
      <c r="E7" s="477"/>
      <c r="F7" s="477"/>
    </row>
    <row r="8" spans="1:6" ht="30.75" thickBot="1" x14ac:dyDescent="0.3">
      <c r="A8" s="210" t="s">
        <v>234</v>
      </c>
      <c r="B8" s="478" t="s">
        <v>235</v>
      </c>
      <c r="C8" s="479"/>
      <c r="D8" s="211" t="s">
        <v>236</v>
      </c>
      <c r="E8" s="211" t="s">
        <v>237</v>
      </c>
      <c r="F8" s="212" t="s">
        <v>238</v>
      </c>
    </row>
    <row r="9" spans="1:6" ht="15" customHeight="1" x14ac:dyDescent="0.25">
      <c r="A9" s="469" t="s">
        <v>239</v>
      </c>
      <c r="B9" s="470"/>
      <c r="C9" s="471"/>
      <c r="D9" s="213" t="s">
        <v>439</v>
      </c>
      <c r="E9" s="214">
        <v>53</v>
      </c>
      <c r="F9" s="215">
        <v>42</v>
      </c>
    </row>
    <row r="10" spans="1:6" x14ac:dyDescent="0.25">
      <c r="A10" s="216"/>
      <c r="B10" s="463" t="s">
        <v>240</v>
      </c>
      <c r="C10" s="464"/>
      <c r="D10" s="217" t="s">
        <v>241</v>
      </c>
      <c r="E10" s="218">
        <v>4</v>
      </c>
      <c r="F10" s="219">
        <v>3</v>
      </c>
    </row>
    <row r="11" spans="1:6" ht="15" customHeight="1" x14ac:dyDescent="0.25">
      <c r="A11" s="220"/>
      <c r="B11" s="480" t="s">
        <v>242</v>
      </c>
      <c r="C11" s="481"/>
      <c r="D11" s="221" t="s">
        <v>284</v>
      </c>
      <c r="E11" s="222">
        <v>14</v>
      </c>
      <c r="F11" s="223">
        <v>1</v>
      </c>
    </row>
    <row r="12" spans="1:6" x14ac:dyDescent="0.25">
      <c r="A12" s="216"/>
      <c r="B12" s="463" t="s">
        <v>243</v>
      </c>
      <c r="C12" s="464"/>
      <c r="D12" s="218" t="s">
        <v>280</v>
      </c>
      <c r="E12" s="218">
        <v>0</v>
      </c>
      <c r="F12" s="219">
        <v>26</v>
      </c>
    </row>
    <row r="13" spans="1:6" ht="15" customHeight="1" x14ac:dyDescent="0.25">
      <c r="A13" s="220"/>
      <c r="B13" s="480" t="s">
        <v>245</v>
      </c>
      <c r="C13" s="481"/>
      <c r="D13" s="221" t="s">
        <v>440</v>
      </c>
      <c r="E13" s="222">
        <v>31</v>
      </c>
      <c r="F13" s="223">
        <v>10</v>
      </c>
    </row>
    <row r="14" spans="1:6" ht="15.75" thickBot="1" x14ac:dyDescent="0.3">
      <c r="A14" s="224"/>
      <c r="B14" s="482" t="s">
        <v>246</v>
      </c>
      <c r="C14" s="483"/>
      <c r="D14" s="225" t="s">
        <v>441</v>
      </c>
      <c r="E14" s="226">
        <v>4</v>
      </c>
      <c r="F14" s="227">
        <v>2</v>
      </c>
    </row>
    <row r="15" spans="1:6" ht="15" customHeight="1" x14ac:dyDescent="0.25">
      <c r="A15" s="469" t="s">
        <v>247</v>
      </c>
      <c r="B15" s="470"/>
      <c r="C15" s="471"/>
      <c r="D15" s="228" t="s">
        <v>442</v>
      </c>
      <c r="E15" s="214">
        <v>1580</v>
      </c>
      <c r="F15" s="215">
        <v>117</v>
      </c>
    </row>
    <row r="16" spans="1:6" x14ac:dyDescent="0.25">
      <c r="A16" s="216"/>
      <c r="B16" s="461" t="s">
        <v>240</v>
      </c>
      <c r="C16" s="462"/>
      <c r="D16" s="229" t="s">
        <v>241</v>
      </c>
      <c r="E16" s="230">
        <v>65</v>
      </c>
      <c r="F16" s="231">
        <v>34</v>
      </c>
    </row>
    <row r="17" spans="1:6" ht="15" customHeight="1" x14ac:dyDescent="0.25">
      <c r="A17" s="220"/>
      <c r="B17" s="463" t="s">
        <v>242</v>
      </c>
      <c r="C17" s="464"/>
      <c r="D17" s="232" t="s">
        <v>443</v>
      </c>
      <c r="E17" s="233">
        <v>1090</v>
      </c>
      <c r="F17" s="219">
        <v>50</v>
      </c>
    </row>
    <row r="18" spans="1:6" x14ac:dyDescent="0.25">
      <c r="A18" s="220"/>
      <c r="B18" s="461" t="s">
        <v>248</v>
      </c>
      <c r="C18" s="462"/>
      <c r="D18" s="234" t="s">
        <v>289</v>
      </c>
      <c r="E18" s="235">
        <v>9</v>
      </c>
      <c r="F18" s="236">
        <v>1</v>
      </c>
    </row>
    <row r="19" spans="1:6" ht="15" customHeight="1" x14ac:dyDescent="0.25">
      <c r="A19" s="220"/>
      <c r="B19" s="463" t="s">
        <v>245</v>
      </c>
      <c r="C19" s="464"/>
      <c r="D19" s="232" t="s">
        <v>444</v>
      </c>
      <c r="E19" s="233">
        <v>65</v>
      </c>
      <c r="F19" s="219">
        <v>27</v>
      </c>
    </row>
    <row r="20" spans="1:6" x14ac:dyDescent="0.25">
      <c r="A20" s="237"/>
      <c r="B20" s="465" t="s">
        <v>246</v>
      </c>
      <c r="C20" s="466"/>
      <c r="D20" s="238" t="s">
        <v>445</v>
      </c>
      <c r="E20" s="239">
        <v>12</v>
      </c>
      <c r="F20" s="240">
        <v>4</v>
      </c>
    </row>
    <row r="21" spans="1:6" ht="15.75" customHeight="1" thickBot="1" x14ac:dyDescent="0.3">
      <c r="A21" s="241"/>
      <c r="B21" s="467" t="s">
        <v>249</v>
      </c>
      <c r="C21" s="468"/>
      <c r="D21" s="242" t="s">
        <v>446</v>
      </c>
      <c r="E21" s="243">
        <v>339</v>
      </c>
      <c r="F21" s="244">
        <v>1</v>
      </c>
    </row>
    <row r="22" spans="1:6" ht="15" customHeight="1" x14ac:dyDescent="0.25">
      <c r="A22" s="469" t="s">
        <v>250</v>
      </c>
      <c r="B22" s="470"/>
      <c r="C22" s="471"/>
      <c r="D22" s="213" t="s">
        <v>447</v>
      </c>
      <c r="E22" s="245">
        <v>9</v>
      </c>
      <c r="F22" s="215">
        <v>116</v>
      </c>
    </row>
    <row r="23" spans="1:6" ht="15.75" thickBot="1" x14ac:dyDescent="0.3">
      <c r="A23" s="246"/>
      <c r="B23" s="472" t="s">
        <v>243</v>
      </c>
      <c r="C23" s="473"/>
      <c r="D23" s="238" t="s">
        <v>447</v>
      </c>
      <c r="E23" s="239">
        <v>9</v>
      </c>
      <c r="F23" s="240">
        <v>116</v>
      </c>
    </row>
    <row r="24" spans="1:6" ht="15.75" thickBot="1" x14ac:dyDescent="0.3">
      <c r="A24" s="474" t="s">
        <v>139</v>
      </c>
      <c r="B24" s="475"/>
      <c r="C24" s="476"/>
      <c r="D24" s="247" t="s">
        <v>448</v>
      </c>
      <c r="E24" s="248">
        <v>1642</v>
      </c>
      <c r="F24" s="249">
        <v>275</v>
      </c>
    </row>
    <row r="27" spans="1:6" ht="16.5" thickBot="1" x14ac:dyDescent="0.3">
      <c r="A27" s="477" t="s">
        <v>405</v>
      </c>
      <c r="B27" s="477"/>
      <c r="C27" s="477"/>
      <c r="D27" s="477"/>
      <c r="E27" s="477"/>
      <c r="F27" s="477"/>
    </row>
    <row r="28" spans="1:6" ht="30.75" thickBot="1" x14ac:dyDescent="0.3">
      <c r="A28" s="210" t="s">
        <v>234</v>
      </c>
      <c r="B28" s="478" t="s">
        <v>235</v>
      </c>
      <c r="C28" s="479"/>
      <c r="D28" s="211" t="s">
        <v>236</v>
      </c>
      <c r="E28" s="211" t="s">
        <v>237</v>
      </c>
      <c r="F28" s="212" t="s">
        <v>238</v>
      </c>
    </row>
    <row r="29" spans="1:6" ht="15" customHeight="1" x14ac:dyDescent="0.25">
      <c r="A29" s="469" t="s">
        <v>239</v>
      </c>
      <c r="B29" s="470"/>
      <c r="C29" s="471"/>
      <c r="D29" s="213" t="s">
        <v>406</v>
      </c>
      <c r="E29" s="214">
        <v>69</v>
      </c>
      <c r="F29" s="215">
        <v>43</v>
      </c>
    </row>
    <row r="30" spans="1:6" x14ac:dyDescent="0.25">
      <c r="A30" s="216"/>
      <c r="B30" s="463" t="s">
        <v>240</v>
      </c>
      <c r="C30" s="464"/>
      <c r="D30" s="217" t="s">
        <v>241</v>
      </c>
      <c r="E30" s="218">
        <v>4</v>
      </c>
      <c r="F30" s="219">
        <v>3</v>
      </c>
    </row>
    <row r="31" spans="1:6" ht="15" customHeight="1" x14ac:dyDescent="0.25">
      <c r="A31" s="220"/>
      <c r="B31" s="480" t="s">
        <v>242</v>
      </c>
      <c r="C31" s="481"/>
      <c r="D31" s="221" t="s">
        <v>284</v>
      </c>
      <c r="E31" s="222">
        <v>14</v>
      </c>
      <c r="F31" s="223">
        <v>1</v>
      </c>
    </row>
    <row r="32" spans="1:6" x14ac:dyDescent="0.25">
      <c r="A32" s="216"/>
      <c r="B32" s="463" t="s">
        <v>243</v>
      </c>
      <c r="C32" s="464"/>
      <c r="D32" s="218" t="s">
        <v>280</v>
      </c>
      <c r="E32" s="218">
        <v>0</v>
      </c>
      <c r="F32" s="219">
        <v>26</v>
      </c>
    </row>
    <row r="33" spans="1:6" ht="15" customHeight="1" x14ac:dyDescent="0.25">
      <c r="A33" s="220"/>
      <c r="B33" s="480" t="s">
        <v>245</v>
      </c>
      <c r="C33" s="481"/>
      <c r="D33" s="221" t="s">
        <v>285</v>
      </c>
      <c r="E33" s="222">
        <v>31</v>
      </c>
      <c r="F33" s="223">
        <v>10</v>
      </c>
    </row>
    <row r="34" spans="1:6" ht="15.75" thickBot="1" x14ac:dyDescent="0.3">
      <c r="A34" s="224"/>
      <c r="B34" s="482" t="s">
        <v>246</v>
      </c>
      <c r="C34" s="483"/>
      <c r="D34" s="225" t="s">
        <v>408</v>
      </c>
      <c r="E34" s="226">
        <v>20</v>
      </c>
      <c r="F34" s="227">
        <v>3</v>
      </c>
    </row>
    <row r="35" spans="1:6" ht="15" customHeight="1" x14ac:dyDescent="0.25">
      <c r="A35" s="469" t="s">
        <v>247</v>
      </c>
      <c r="B35" s="470"/>
      <c r="C35" s="471"/>
      <c r="D35" s="228" t="s">
        <v>409</v>
      </c>
      <c r="E35" s="214">
        <v>1621</v>
      </c>
      <c r="F35" s="215">
        <v>112</v>
      </c>
    </row>
    <row r="36" spans="1:6" x14ac:dyDescent="0.25">
      <c r="A36" s="216"/>
      <c r="B36" s="461" t="s">
        <v>240</v>
      </c>
      <c r="C36" s="462"/>
      <c r="D36" s="229" t="s">
        <v>407</v>
      </c>
      <c r="E36" s="230">
        <v>51</v>
      </c>
      <c r="F36" s="231">
        <v>27</v>
      </c>
    </row>
    <row r="37" spans="1:6" ht="15" customHeight="1" x14ac:dyDescent="0.25">
      <c r="A37" s="220"/>
      <c r="B37" s="463" t="s">
        <v>242</v>
      </c>
      <c r="C37" s="464"/>
      <c r="D37" s="232" t="s">
        <v>410</v>
      </c>
      <c r="E37" s="233">
        <v>1181</v>
      </c>
      <c r="F37" s="219">
        <v>52</v>
      </c>
    </row>
    <row r="38" spans="1:6" x14ac:dyDescent="0.25">
      <c r="A38" s="220"/>
      <c r="B38" s="461" t="s">
        <v>248</v>
      </c>
      <c r="C38" s="462"/>
      <c r="D38" s="234" t="s">
        <v>289</v>
      </c>
      <c r="E38" s="235">
        <v>9</v>
      </c>
      <c r="F38" s="236">
        <v>1</v>
      </c>
    </row>
    <row r="39" spans="1:6" ht="15" customHeight="1" x14ac:dyDescent="0.25">
      <c r="A39" s="220"/>
      <c r="B39" s="463" t="s">
        <v>245</v>
      </c>
      <c r="C39" s="464"/>
      <c r="D39" s="232" t="s">
        <v>411</v>
      </c>
      <c r="E39" s="233">
        <v>60</v>
      </c>
      <c r="F39" s="219">
        <v>23</v>
      </c>
    </row>
    <row r="40" spans="1:6" x14ac:dyDescent="0.25">
      <c r="A40" s="237"/>
      <c r="B40" s="465" t="s">
        <v>246</v>
      </c>
      <c r="C40" s="466"/>
      <c r="D40" s="238" t="s">
        <v>291</v>
      </c>
      <c r="E40" s="239">
        <v>13</v>
      </c>
      <c r="F40" s="240">
        <v>5</v>
      </c>
    </row>
    <row r="41" spans="1:6" ht="15.75" customHeight="1" thickBot="1" x14ac:dyDescent="0.3">
      <c r="A41" s="241"/>
      <c r="B41" s="467" t="s">
        <v>249</v>
      </c>
      <c r="C41" s="468"/>
      <c r="D41" s="242" t="s">
        <v>401</v>
      </c>
      <c r="E41" s="243">
        <v>307</v>
      </c>
      <c r="F41" s="244">
        <v>4</v>
      </c>
    </row>
    <row r="42" spans="1:6" ht="15" customHeight="1" x14ac:dyDescent="0.25">
      <c r="A42" s="469" t="s">
        <v>250</v>
      </c>
      <c r="B42" s="470"/>
      <c r="C42" s="471"/>
      <c r="D42" s="213" t="s">
        <v>398</v>
      </c>
      <c r="E42" s="245">
        <v>9</v>
      </c>
      <c r="F42" s="215">
        <v>116</v>
      </c>
    </row>
    <row r="43" spans="1:6" ht="15.75" thickBot="1" x14ac:dyDescent="0.3">
      <c r="A43" s="246"/>
      <c r="B43" s="472" t="s">
        <v>243</v>
      </c>
      <c r="C43" s="473"/>
      <c r="D43" s="238" t="s">
        <v>398</v>
      </c>
      <c r="E43" s="239">
        <v>9</v>
      </c>
      <c r="F43" s="240">
        <v>116</v>
      </c>
    </row>
    <row r="44" spans="1:6" ht="15.75" thickBot="1" x14ac:dyDescent="0.3">
      <c r="A44" s="474" t="s">
        <v>139</v>
      </c>
      <c r="B44" s="475"/>
      <c r="C44" s="476"/>
      <c r="D44" s="247" t="s">
        <v>412</v>
      </c>
      <c r="E44" s="248">
        <v>1699</v>
      </c>
      <c r="F44" s="249">
        <v>271</v>
      </c>
    </row>
    <row r="47" spans="1:6" ht="16.5" thickBot="1" x14ac:dyDescent="0.3">
      <c r="A47" s="477" t="s">
        <v>403</v>
      </c>
      <c r="B47" s="477"/>
      <c r="C47" s="477"/>
      <c r="D47" s="477"/>
      <c r="E47" s="477"/>
      <c r="F47" s="477"/>
    </row>
    <row r="48" spans="1:6" ht="15.75" thickBot="1" x14ac:dyDescent="0.3">
      <c r="A48" s="210" t="s">
        <v>234</v>
      </c>
      <c r="B48" s="478" t="s">
        <v>235</v>
      </c>
      <c r="C48" s="479"/>
      <c r="D48" s="211" t="s">
        <v>236</v>
      </c>
      <c r="E48" s="211" t="s">
        <v>237</v>
      </c>
      <c r="F48" s="212" t="s">
        <v>238</v>
      </c>
    </row>
    <row r="49" spans="1:6" x14ac:dyDescent="0.25">
      <c r="A49" s="469" t="s">
        <v>239</v>
      </c>
      <c r="B49" s="470"/>
      <c r="C49" s="471"/>
      <c r="D49" s="213" t="s">
        <v>283</v>
      </c>
      <c r="E49" s="214">
        <v>70</v>
      </c>
      <c r="F49" s="215">
        <v>44</v>
      </c>
    </row>
    <row r="50" spans="1:6" x14ac:dyDescent="0.25">
      <c r="A50" s="216"/>
      <c r="B50" s="463" t="s">
        <v>240</v>
      </c>
      <c r="C50" s="464"/>
      <c r="D50" s="217" t="s">
        <v>241</v>
      </c>
      <c r="E50" s="218">
        <v>4</v>
      </c>
      <c r="F50" s="219">
        <v>3</v>
      </c>
    </row>
    <row r="51" spans="1:6" x14ac:dyDescent="0.25">
      <c r="A51" s="220"/>
      <c r="B51" s="480" t="s">
        <v>242</v>
      </c>
      <c r="C51" s="481"/>
      <c r="D51" s="221" t="s">
        <v>284</v>
      </c>
      <c r="E51" s="222">
        <v>14</v>
      </c>
      <c r="F51" s="223">
        <v>1</v>
      </c>
    </row>
    <row r="52" spans="1:6" x14ac:dyDescent="0.25">
      <c r="A52" s="216"/>
      <c r="B52" s="463" t="s">
        <v>243</v>
      </c>
      <c r="C52" s="464"/>
      <c r="D52" s="218" t="s">
        <v>280</v>
      </c>
      <c r="E52" s="218">
        <v>0</v>
      </c>
      <c r="F52" s="219">
        <v>26</v>
      </c>
    </row>
    <row r="53" spans="1:6" x14ac:dyDescent="0.25">
      <c r="A53" s="220"/>
      <c r="B53" s="480" t="s">
        <v>245</v>
      </c>
      <c r="C53" s="481"/>
      <c r="D53" s="221" t="s">
        <v>285</v>
      </c>
      <c r="E53" s="222">
        <v>31</v>
      </c>
      <c r="F53" s="223">
        <v>10</v>
      </c>
    </row>
    <row r="54" spans="1:6" ht="15.75" thickBot="1" x14ac:dyDescent="0.3">
      <c r="A54" s="224"/>
      <c r="B54" s="482" t="s">
        <v>246</v>
      </c>
      <c r="C54" s="483"/>
      <c r="D54" s="225" t="s">
        <v>286</v>
      </c>
      <c r="E54" s="226">
        <v>21</v>
      </c>
      <c r="F54" s="227">
        <v>4</v>
      </c>
    </row>
    <row r="55" spans="1:6" x14ac:dyDescent="0.25">
      <c r="A55" s="469" t="s">
        <v>247</v>
      </c>
      <c r="B55" s="470"/>
      <c r="C55" s="471"/>
      <c r="D55" s="228" t="s">
        <v>399</v>
      </c>
      <c r="E55" s="214">
        <v>1786</v>
      </c>
      <c r="F55" s="215">
        <v>118</v>
      </c>
    </row>
    <row r="56" spans="1:6" x14ac:dyDescent="0.25">
      <c r="A56" s="216"/>
      <c r="B56" s="461" t="s">
        <v>240</v>
      </c>
      <c r="C56" s="462"/>
      <c r="D56" s="229" t="s">
        <v>241</v>
      </c>
      <c r="E56" s="230">
        <v>59</v>
      </c>
      <c r="F56" s="231">
        <v>31</v>
      </c>
    </row>
    <row r="57" spans="1:6" x14ac:dyDescent="0.25">
      <c r="A57" s="220"/>
      <c r="B57" s="463" t="s">
        <v>242</v>
      </c>
      <c r="C57" s="464"/>
      <c r="D57" s="232" t="s">
        <v>400</v>
      </c>
      <c r="E57" s="233">
        <v>1340</v>
      </c>
      <c r="F57" s="219">
        <v>55</v>
      </c>
    </row>
    <row r="58" spans="1:6" x14ac:dyDescent="0.25">
      <c r="A58" s="220"/>
      <c r="B58" s="461" t="s">
        <v>248</v>
      </c>
      <c r="C58" s="462"/>
      <c r="D58" s="234" t="s">
        <v>289</v>
      </c>
      <c r="E58" s="235">
        <v>9</v>
      </c>
      <c r="F58" s="236">
        <v>1</v>
      </c>
    </row>
    <row r="59" spans="1:6" x14ac:dyDescent="0.25">
      <c r="A59" s="220"/>
      <c r="B59" s="463" t="s">
        <v>245</v>
      </c>
      <c r="C59" s="464"/>
      <c r="D59" s="232" t="s">
        <v>290</v>
      </c>
      <c r="E59" s="233">
        <v>58</v>
      </c>
      <c r="F59" s="219">
        <v>22</v>
      </c>
    </row>
    <row r="60" spans="1:6" x14ac:dyDescent="0.25">
      <c r="A60" s="237"/>
      <c r="B60" s="465" t="s">
        <v>246</v>
      </c>
      <c r="C60" s="466"/>
      <c r="D60" s="238" t="s">
        <v>291</v>
      </c>
      <c r="E60" s="239">
        <v>13</v>
      </c>
      <c r="F60" s="240">
        <v>5</v>
      </c>
    </row>
    <row r="61" spans="1:6" ht="15.75" thickBot="1" x14ac:dyDescent="0.3">
      <c r="A61" s="241"/>
      <c r="B61" s="467" t="s">
        <v>249</v>
      </c>
      <c r="C61" s="468"/>
      <c r="D61" s="242" t="s">
        <v>401</v>
      </c>
      <c r="E61" s="243">
        <v>307</v>
      </c>
      <c r="F61" s="244">
        <v>4</v>
      </c>
    </row>
    <row r="62" spans="1:6" x14ac:dyDescent="0.25">
      <c r="A62" s="469" t="s">
        <v>250</v>
      </c>
      <c r="B62" s="470"/>
      <c r="C62" s="471"/>
      <c r="D62" s="213" t="s">
        <v>398</v>
      </c>
      <c r="E62" s="245">
        <v>9</v>
      </c>
      <c r="F62" s="215">
        <v>115</v>
      </c>
    </row>
    <row r="63" spans="1:6" ht="15.75" thickBot="1" x14ac:dyDescent="0.3">
      <c r="A63" s="246"/>
      <c r="B63" s="472" t="s">
        <v>243</v>
      </c>
      <c r="C63" s="473"/>
      <c r="D63" s="238" t="s">
        <v>398</v>
      </c>
      <c r="E63" s="239">
        <v>9</v>
      </c>
      <c r="F63" s="240">
        <v>115</v>
      </c>
    </row>
    <row r="64" spans="1:6" ht="15.75" thickBot="1" x14ac:dyDescent="0.3">
      <c r="A64" s="474" t="s">
        <v>139</v>
      </c>
      <c r="B64" s="475"/>
      <c r="C64" s="476"/>
      <c r="D64" s="247" t="s">
        <v>402</v>
      </c>
      <c r="E64" s="248">
        <v>1865</v>
      </c>
      <c r="F64" s="249">
        <v>277</v>
      </c>
    </row>
    <row r="67" spans="1:6" ht="16.5" thickBot="1" x14ac:dyDescent="0.3">
      <c r="A67" s="477" t="s">
        <v>282</v>
      </c>
      <c r="B67" s="477"/>
      <c r="C67" s="477"/>
      <c r="D67" s="477"/>
      <c r="E67" s="477"/>
      <c r="F67" s="477"/>
    </row>
    <row r="68" spans="1:6" ht="15" customHeight="1" thickBot="1" x14ac:dyDescent="0.3">
      <c r="A68" s="210" t="s">
        <v>234</v>
      </c>
      <c r="B68" s="478" t="s">
        <v>235</v>
      </c>
      <c r="C68" s="479"/>
      <c r="D68" s="211" t="s">
        <v>236</v>
      </c>
      <c r="E68" s="211" t="s">
        <v>237</v>
      </c>
      <c r="F68" s="212" t="s">
        <v>238</v>
      </c>
    </row>
    <row r="69" spans="1:6" x14ac:dyDescent="0.25">
      <c r="A69" s="469" t="s">
        <v>239</v>
      </c>
      <c r="B69" s="470"/>
      <c r="C69" s="471"/>
      <c r="D69" s="213" t="s">
        <v>283</v>
      </c>
      <c r="E69" s="214">
        <v>72</v>
      </c>
      <c r="F69" s="215">
        <v>46</v>
      </c>
    </row>
    <row r="70" spans="1:6" ht="15" customHeight="1" x14ac:dyDescent="0.25">
      <c r="A70" s="216"/>
      <c r="B70" s="463" t="s">
        <v>240</v>
      </c>
      <c r="C70" s="464"/>
      <c r="D70" s="217" t="s">
        <v>241</v>
      </c>
      <c r="E70" s="218">
        <v>4</v>
      </c>
      <c r="F70" s="219">
        <v>3</v>
      </c>
    </row>
    <row r="71" spans="1:6" x14ac:dyDescent="0.25">
      <c r="A71" s="220"/>
      <c r="B71" s="480" t="s">
        <v>242</v>
      </c>
      <c r="C71" s="481"/>
      <c r="D71" s="221" t="s">
        <v>284</v>
      </c>
      <c r="E71" s="222">
        <v>14</v>
      </c>
      <c r="F71" s="223">
        <v>1</v>
      </c>
    </row>
    <row r="72" spans="1:6" ht="15" customHeight="1" x14ac:dyDescent="0.25">
      <c r="A72" s="216"/>
      <c r="B72" s="463" t="s">
        <v>243</v>
      </c>
      <c r="C72" s="464"/>
      <c r="D72" s="218" t="s">
        <v>280</v>
      </c>
      <c r="E72" s="218">
        <v>0</v>
      </c>
      <c r="F72" s="219">
        <v>26</v>
      </c>
    </row>
    <row r="73" spans="1:6" x14ac:dyDescent="0.25">
      <c r="A73" s="220"/>
      <c r="B73" s="480" t="s">
        <v>245</v>
      </c>
      <c r="C73" s="481"/>
      <c r="D73" s="221" t="s">
        <v>285</v>
      </c>
      <c r="E73" s="222">
        <v>31</v>
      </c>
      <c r="F73" s="223">
        <v>10</v>
      </c>
    </row>
    <row r="74" spans="1:6" ht="15" customHeight="1" thickBot="1" x14ac:dyDescent="0.3">
      <c r="A74" s="224"/>
      <c r="B74" s="482" t="s">
        <v>246</v>
      </c>
      <c r="C74" s="483"/>
      <c r="D74" s="225" t="s">
        <v>286</v>
      </c>
      <c r="E74" s="226">
        <v>23</v>
      </c>
      <c r="F74" s="227">
        <v>6</v>
      </c>
    </row>
    <row r="75" spans="1:6" x14ac:dyDescent="0.25">
      <c r="A75" s="469" t="s">
        <v>247</v>
      </c>
      <c r="B75" s="470"/>
      <c r="C75" s="471"/>
      <c r="D75" s="228" t="s">
        <v>287</v>
      </c>
      <c r="E75" s="214">
        <v>1472</v>
      </c>
      <c r="F75" s="215">
        <v>112</v>
      </c>
    </row>
    <row r="76" spans="1:6" ht="15" customHeight="1" x14ac:dyDescent="0.25">
      <c r="A76" s="216"/>
      <c r="B76" s="461" t="s">
        <v>240</v>
      </c>
      <c r="C76" s="462"/>
      <c r="D76" s="229" t="s">
        <v>241</v>
      </c>
      <c r="E76" s="230">
        <v>57</v>
      </c>
      <c r="F76" s="231">
        <v>30</v>
      </c>
    </row>
    <row r="77" spans="1:6" x14ac:dyDescent="0.25">
      <c r="A77" s="220"/>
      <c r="B77" s="463" t="s">
        <v>242</v>
      </c>
      <c r="C77" s="464"/>
      <c r="D77" s="232" t="s">
        <v>288</v>
      </c>
      <c r="E77" s="233">
        <v>1335</v>
      </c>
      <c r="F77" s="219">
        <v>54</v>
      </c>
    </row>
    <row r="78" spans="1:6" ht="15" customHeight="1" x14ac:dyDescent="0.25">
      <c r="A78" s="220"/>
      <c r="B78" s="461" t="s">
        <v>248</v>
      </c>
      <c r="C78" s="462"/>
      <c r="D78" s="234" t="s">
        <v>289</v>
      </c>
      <c r="E78" s="235">
        <v>9</v>
      </c>
      <c r="F78" s="236">
        <v>1</v>
      </c>
    </row>
    <row r="79" spans="1:6" x14ac:dyDescent="0.25">
      <c r="A79" s="220"/>
      <c r="B79" s="463" t="s">
        <v>245</v>
      </c>
      <c r="C79" s="464"/>
      <c r="D79" s="232" t="s">
        <v>290</v>
      </c>
      <c r="E79" s="233">
        <v>58</v>
      </c>
      <c r="F79" s="219">
        <v>22</v>
      </c>
    </row>
    <row r="80" spans="1:6" ht="15.75" customHeight="1" thickBot="1" x14ac:dyDescent="0.3">
      <c r="A80" s="237"/>
      <c r="B80" s="465" t="s">
        <v>246</v>
      </c>
      <c r="C80" s="466"/>
      <c r="D80" s="238" t="s">
        <v>291</v>
      </c>
      <c r="E80" s="239">
        <v>13</v>
      </c>
      <c r="F80" s="240">
        <v>5</v>
      </c>
    </row>
    <row r="81" spans="1:6" ht="15" customHeight="1" x14ac:dyDescent="0.25">
      <c r="A81" s="469" t="s">
        <v>250</v>
      </c>
      <c r="B81" s="470"/>
      <c r="C81" s="471"/>
      <c r="D81" s="213" t="s">
        <v>281</v>
      </c>
      <c r="E81" s="245">
        <v>9</v>
      </c>
      <c r="F81" s="215">
        <v>113</v>
      </c>
    </row>
    <row r="82" spans="1:6" ht="15.75" thickBot="1" x14ac:dyDescent="0.3">
      <c r="A82" s="246"/>
      <c r="B82" s="472" t="s">
        <v>243</v>
      </c>
      <c r="C82" s="473"/>
      <c r="D82" s="238" t="s">
        <v>281</v>
      </c>
      <c r="E82" s="239">
        <v>9</v>
      </c>
      <c r="F82" s="240">
        <v>113</v>
      </c>
    </row>
    <row r="83" spans="1:6" ht="15.75" thickBot="1" x14ac:dyDescent="0.3">
      <c r="A83" s="474" t="s">
        <v>139</v>
      </c>
      <c r="B83" s="475"/>
      <c r="C83" s="476"/>
      <c r="D83" s="247" t="s">
        <v>292</v>
      </c>
      <c r="E83" s="248">
        <v>1553</v>
      </c>
      <c r="F83" s="249">
        <v>271</v>
      </c>
    </row>
    <row r="86" spans="1:6" ht="16.5" thickBot="1" x14ac:dyDescent="0.3">
      <c r="A86" s="477" t="s">
        <v>233</v>
      </c>
      <c r="B86" s="477"/>
      <c r="C86" s="477"/>
      <c r="D86" s="477"/>
      <c r="E86" s="477"/>
      <c r="F86" s="477"/>
    </row>
    <row r="87" spans="1:6" ht="15.75" thickBot="1" x14ac:dyDescent="0.3">
      <c r="A87" s="210" t="s">
        <v>234</v>
      </c>
      <c r="B87" s="478" t="s">
        <v>235</v>
      </c>
      <c r="C87" s="479"/>
      <c r="D87" s="211" t="s">
        <v>236</v>
      </c>
      <c r="E87" s="211" t="s">
        <v>237</v>
      </c>
      <c r="F87" s="212" t="s">
        <v>238</v>
      </c>
    </row>
    <row r="88" spans="1:6" ht="15" customHeight="1" x14ac:dyDescent="0.25">
      <c r="A88" s="469" t="s">
        <v>239</v>
      </c>
      <c r="B88" s="470"/>
      <c r="C88" s="471"/>
      <c r="D88" s="213" t="s">
        <v>293</v>
      </c>
      <c r="E88" s="214">
        <v>76</v>
      </c>
      <c r="F88" s="215">
        <v>47</v>
      </c>
    </row>
    <row r="89" spans="1:6" x14ac:dyDescent="0.25">
      <c r="A89" s="216"/>
      <c r="B89" s="463" t="s">
        <v>240</v>
      </c>
      <c r="C89" s="464"/>
      <c r="D89" s="217" t="s">
        <v>241</v>
      </c>
      <c r="E89" s="218">
        <v>4</v>
      </c>
      <c r="F89" s="219">
        <v>3</v>
      </c>
    </row>
    <row r="90" spans="1:6" ht="15" customHeight="1" x14ac:dyDescent="0.25">
      <c r="A90" s="220"/>
      <c r="B90" s="480" t="s">
        <v>242</v>
      </c>
      <c r="C90" s="481"/>
      <c r="D90" s="221" t="s">
        <v>284</v>
      </c>
      <c r="E90" s="222">
        <v>34</v>
      </c>
      <c r="F90" s="223">
        <v>3</v>
      </c>
    </row>
    <row r="91" spans="1:6" x14ac:dyDescent="0.25">
      <c r="A91" s="216"/>
      <c r="B91" s="463" t="s">
        <v>243</v>
      </c>
      <c r="C91" s="464"/>
      <c r="D91" s="218" t="s">
        <v>244</v>
      </c>
      <c r="E91" s="218">
        <v>0</v>
      </c>
      <c r="F91" s="219">
        <v>26</v>
      </c>
    </row>
    <row r="92" spans="1:6" ht="15" customHeight="1" x14ac:dyDescent="0.25">
      <c r="A92" s="220"/>
      <c r="B92" s="480" t="s">
        <v>245</v>
      </c>
      <c r="C92" s="481"/>
      <c r="D92" s="221" t="s">
        <v>294</v>
      </c>
      <c r="E92" s="222">
        <v>31</v>
      </c>
      <c r="F92" s="223">
        <v>10</v>
      </c>
    </row>
    <row r="93" spans="1:6" ht="15.75" thickBot="1" x14ac:dyDescent="0.3">
      <c r="A93" s="224"/>
      <c r="B93" s="482" t="s">
        <v>246</v>
      </c>
      <c r="C93" s="483"/>
      <c r="D93" s="225" t="s">
        <v>295</v>
      </c>
      <c r="E93" s="226">
        <v>7</v>
      </c>
      <c r="F93" s="227">
        <v>5</v>
      </c>
    </row>
    <row r="94" spans="1:6" ht="15" customHeight="1" x14ac:dyDescent="0.25">
      <c r="A94" s="469" t="s">
        <v>247</v>
      </c>
      <c r="B94" s="470"/>
      <c r="C94" s="471"/>
      <c r="D94" s="228" t="s">
        <v>296</v>
      </c>
      <c r="E94" s="214">
        <v>1778</v>
      </c>
      <c r="F94" s="215">
        <v>114</v>
      </c>
    </row>
    <row r="95" spans="1:6" x14ac:dyDescent="0.25">
      <c r="A95" s="216"/>
      <c r="B95" s="461" t="s">
        <v>240</v>
      </c>
      <c r="C95" s="462"/>
      <c r="D95" s="229" t="s">
        <v>241</v>
      </c>
      <c r="E95" s="230">
        <v>62</v>
      </c>
      <c r="F95" s="231">
        <v>31</v>
      </c>
    </row>
    <row r="96" spans="1:6" ht="15" customHeight="1" x14ac:dyDescent="0.25">
      <c r="A96" s="220"/>
      <c r="B96" s="463" t="s">
        <v>242</v>
      </c>
      <c r="C96" s="464"/>
      <c r="D96" s="232" t="s">
        <v>297</v>
      </c>
      <c r="E96" s="233">
        <v>1639</v>
      </c>
      <c r="F96" s="219">
        <v>57</v>
      </c>
    </row>
    <row r="97" spans="1:6" x14ac:dyDescent="0.25">
      <c r="A97" s="220"/>
      <c r="B97" s="461" t="s">
        <v>248</v>
      </c>
      <c r="C97" s="462"/>
      <c r="D97" s="234" t="s">
        <v>289</v>
      </c>
      <c r="E97" s="235">
        <v>9</v>
      </c>
      <c r="F97" s="236">
        <v>1</v>
      </c>
    </row>
    <row r="98" spans="1:6" ht="15" customHeight="1" x14ac:dyDescent="0.25">
      <c r="A98" s="220"/>
      <c r="B98" s="463" t="s">
        <v>245</v>
      </c>
      <c r="C98" s="464"/>
      <c r="D98" s="232" t="s">
        <v>298</v>
      </c>
      <c r="E98" s="233">
        <v>56</v>
      </c>
      <c r="F98" s="219">
        <v>21</v>
      </c>
    </row>
    <row r="99" spans="1:6" x14ac:dyDescent="0.25">
      <c r="A99" s="237"/>
      <c r="B99" s="465" t="s">
        <v>246</v>
      </c>
      <c r="C99" s="466"/>
      <c r="D99" s="238" t="s">
        <v>299</v>
      </c>
      <c r="E99" s="239">
        <v>12</v>
      </c>
      <c r="F99" s="240">
        <v>4</v>
      </c>
    </row>
    <row r="100" spans="1:6" ht="15.75" customHeight="1" thickBot="1" x14ac:dyDescent="0.3">
      <c r="A100" s="241"/>
      <c r="B100" s="467" t="s">
        <v>249</v>
      </c>
      <c r="C100" s="468"/>
      <c r="D100" s="242" t="s">
        <v>241</v>
      </c>
      <c r="E100" s="243" t="s">
        <v>241</v>
      </c>
      <c r="F100" s="244" t="s">
        <v>241</v>
      </c>
    </row>
    <row r="101" spans="1:6" ht="15" customHeight="1" x14ac:dyDescent="0.25">
      <c r="A101" s="469" t="s">
        <v>250</v>
      </c>
      <c r="B101" s="470"/>
      <c r="C101" s="471"/>
      <c r="D101" s="213" t="s">
        <v>251</v>
      </c>
      <c r="E101" s="245">
        <v>9</v>
      </c>
      <c r="F101" s="215">
        <v>112</v>
      </c>
    </row>
    <row r="102" spans="1:6" ht="15.75" thickBot="1" x14ac:dyDescent="0.3">
      <c r="A102" s="246"/>
      <c r="B102" s="472" t="s">
        <v>243</v>
      </c>
      <c r="C102" s="473"/>
      <c r="D102" s="238" t="s">
        <v>251</v>
      </c>
      <c r="E102" s="239">
        <v>9</v>
      </c>
      <c r="F102" s="240">
        <v>112</v>
      </c>
    </row>
    <row r="103" spans="1:6" ht="15.75" thickBot="1" x14ac:dyDescent="0.3">
      <c r="A103" s="474" t="s">
        <v>139</v>
      </c>
      <c r="B103" s="475"/>
      <c r="C103" s="476"/>
      <c r="D103" s="247" t="s">
        <v>300</v>
      </c>
      <c r="E103" s="248">
        <v>1863</v>
      </c>
      <c r="F103" s="249">
        <v>273</v>
      </c>
    </row>
    <row r="106" spans="1:6" ht="16.5" thickBot="1" x14ac:dyDescent="0.3">
      <c r="A106" s="477" t="s">
        <v>252</v>
      </c>
      <c r="B106" s="477"/>
      <c r="C106" s="477"/>
      <c r="D106" s="477"/>
      <c r="E106" s="477"/>
      <c r="F106" s="477"/>
    </row>
    <row r="107" spans="1:6" ht="15.75" thickBot="1" x14ac:dyDescent="0.3">
      <c r="A107" s="210" t="s">
        <v>234</v>
      </c>
      <c r="B107" s="478" t="s">
        <v>235</v>
      </c>
      <c r="C107" s="479"/>
      <c r="D107" s="211" t="s">
        <v>236</v>
      </c>
      <c r="E107" s="211" t="s">
        <v>237</v>
      </c>
      <c r="F107" s="212" t="s">
        <v>238</v>
      </c>
    </row>
    <row r="108" spans="1:6" ht="15" customHeight="1" x14ac:dyDescent="0.25">
      <c r="A108" s="469" t="s">
        <v>239</v>
      </c>
      <c r="B108" s="470"/>
      <c r="C108" s="471"/>
      <c r="D108" s="213" t="s">
        <v>293</v>
      </c>
      <c r="E108" s="214">
        <v>74</v>
      </c>
      <c r="F108" s="215">
        <v>45</v>
      </c>
    </row>
    <row r="109" spans="1:6" x14ac:dyDescent="0.25">
      <c r="A109" s="216"/>
      <c r="B109" s="463" t="s">
        <v>240</v>
      </c>
      <c r="C109" s="464"/>
      <c r="D109" s="217" t="s">
        <v>241</v>
      </c>
      <c r="E109" s="218">
        <v>2</v>
      </c>
      <c r="F109" s="219">
        <v>1</v>
      </c>
    </row>
    <row r="110" spans="1:6" ht="15" customHeight="1" x14ac:dyDescent="0.25">
      <c r="A110" s="220"/>
      <c r="B110" s="480" t="s">
        <v>242</v>
      </c>
      <c r="C110" s="481"/>
      <c r="D110" s="221" t="s">
        <v>284</v>
      </c>
      <c r="E110" s="222">
        <v>34</v>
      </c>
      <c r="F110" s="223">
        <v>3</v>
      </c>
    </row>
    <row r="111" spans="1:6" x14ac:dyDescent="0.25">
      <c r="A111" s="216"/>
      <c r="B111" s="463" t="s">
        <v>243</v>
      </c>
      <c r="C111" s="464"/>
      <c r="D111" s="218" t="s">
        <v>244</v>
      </c>
      <c r="E111" s="218">
        <v>0</v>
      </c>
      <c r="F111" s="219">
        <v>26</v>
      </c>
    </row>
    <row r="112" spans="1:6" ht="15" customHeight="1" x14ac:dyDescent="0.25">
      <c r="A112" s="220"/>
      <c r="B112" s="480" t="s">
        <v>245</v>
      </c>
      <c r="C112" s="481"/>
      <c r="D112" s="221" t="s">
        <v>294</v>
      </c>
      <c r="E112" s="222">
        <v>31</v>
      </c>
      <c r="F112" s="223">
        <v>10</v>
      </c>
    </row>
    <row r="113" spans="1:6" ht="15.75" thickBot="1" x14ac:dyDescent="0.3">
      <c r="A113" s="224"/>
      <c r="B113" s="482" t="s">
        <v>246</v>
      </c>
      <c r="C113" s="483"/>
      <c r="D113" s="225" t="s">
        <v>295</v>
      </c>
      <c r="E113" s="226">
        <v>7</v>
      </c>
      <c r="F113" s="227">
        <v>5</v>
      </c>
    </row>
    <row r="114" spans="1:6" ht="15" customHeight="1" x14ac:dyDescent="0.25">
      <c r="A114" s="469" t="s">
        <v>247</v>
      </c>
      <c r="B114" s="470"/>
      <c r="C114" s="471"/>
      <c r="D114" s="228" t="s">
        <v>301</v>
      </c>
      <c r="E114" s="214">
        <v>1405</v>
      </c>
      <c r="F114" s="215">
        <v>82</v>
      </c>
    </row>
    <row r="115" spans="1:6" x14ac:dyDescent="0.25">
      <c r="A115" s="216"/>
      <c r="B115" s="461" t="s">
        <v>240</v>
      </c>
      <c r="C115" s="462"/>
      <c r="D115" s="229" t="s">
        <v>241</v>
      </c>
      <c r="E115" s="230">
        <v>8</v>
      </c>
      <c r="F115" s="231">
        <v>4</v>
      </c>
    </row>
    <row r="116" spans="1:6" ht="15" customHeight="1" x14ac:dyDescent="0.25">
      <c r="A116" s="220"/>
      <c r="B116" s="463" t="s">
        <v>242</v>
      </c>
      <c r="C116" s="464"/>
      <c r="D116" s="232" t="s">
        <v>302</v>
      </c>
      <c r="E116" s="233">
        <v>1321</v>
      </c>
      <c r="F116" s="219">
        <v>53</v>
      </c>
    </row>
    <row r="117" spans="1:6" x14ac:dyDescent="0.25">
      <c r="A117" s="220"/>
      <c r="B117" s="461" t="s">
        <v>248</v>
      </c>
      <c r="C117" s="462"/>
      <c r="D117" s="234" t="s">
        <v>289</v>
      </c>
      <c r="E117" s="235">
        <v>9</v>
      </c>
      <c r="F117" s="236">
        <v>1</v>
      </c>
    </row>
    <row r="118" spans="1:6" ht="15" customHeight="1" x14ac:dyDescent="0.25">
      <c r="A118" s="220"/>
      <c r="B118" s="463" t="s">
        <v>245</v>
      </c>
      <c r="C118" s="464"/>
      <c r="D118" s="232" t="s">
        <v>303</v>
      </c>
      <c r="E118" s="233">
        <v>55</v>
      </c>
      <c r="F118" s="219">
        <v>20</v>
      </c>
    </row>
    <row r="119" spans="1:6" x14ac:dyDescent="0.25">
      <c r="A119" s="237"/>
      <c r="B119" s="465" t="s">
        <v>246</v>
      </c>
      <c r="C119" s="466"/>
      <c r="D119" s="238" t="s">
        <v>299</v>
      </c>
      <c r="E119" s="239">
        <v>12</v>
      </c>
      <c r="F119" s="240">
        <v>4</v>
      </c>
    </row>
    <row r="120" spans="1:6" ht="15.75" customHeight="1" thickBot="1" x14ac:dyDescent="0.3">
      <c r="A120" s="241"/>
      <c r="B120" s="484" t="s">
        <v>249</v>
      </c>
      <c r="C120" s="485"/>
      <c r="D120" s="232" t="s">
        <v>241</v>
      </c>
      <c r="E120" s="250" t="s">
        <v>241</v>
      </c>
      <c r="F120" s="251" t="s">
        <v>241</v>
      </c>
    </row>
    <row r="121" spans="1:6" ht="15" customHeight="1" x14ac:dyDescent="0.25">
      <c r="A121" s="469" t="s">
        <v>250</v>
      </c>
      <c r="B121" s="470"/>
      <c r="C121" s="471"/>
      <c r="D121" s="213" t="s">
        <v>253</v>
      </c>
      <c r="E121" s="245">
        <v>9</v>
      </c>
      <c r="F121" s="215">
        <v>111</v>
      </c>
    </row>
    <row r="122" spans="1:6" ht="15.75" thickBot="1" x14ac:dyDescent="0.3">
      <c r="A122" s="246"/>
      <c r="B122" s="472" t="s">
        <v>243</v>
      </c>
      <c r="C122" s="473"/>
      <c r="D122" s="238" t="s">
        <v>253</v>
      </c>
      <c r="E122" s="239">
        <v>9</v>
      </c>
      <c r="F122" s="240">
        <v>111</v>
      </c>
    </row>
    <row r="123" spans="1:6" ht="15.75" thickBot="1" x14ac:dyDescent="0.3">
      <c r="A123" s="474" t="s">
        <v>139</v>
      </c>
      <c r="B123" s="475"/>
      <c r="C123" s="476"/>
      <c r="D123" s="247" t="s">
        <v>304</v>
      </c>
      <c r="E123" s="248">
        <v>1488</v>
      </c>
      <c r="F123" s="249">
        <v>238</v>
      </c>
    </row>
    <row r="126" spans="1:6" ht="16.5" thickBot="1" x14ac:dyDescent="0.3">
      <c r="A126" s="477" t="s">
        <v>254</v>
      </c>
      <c r="B126" s="477"/>
      <c r="C126" s="477"/>
      <c r="D126" s="477"/>
      <c r="E126" s="477"/>
      <c r="F126" s="477"/>
    </row>
    <row r="127" spans="1:6" ht="15.75" thickBot="1" x14ac:dyDescent="0.3">
      <c r="A127" s="210" t="s">
        <v>234</v>
      </c>
      <c r="B127" s="478" t="s">
        <v>235</v>
      </c>
      <c r="C127" s="479"/>
      <c r="D127" s="211" t="s">
        <v>236</v>
      </c>
      <c r="E127" s="211" t="s">
        <v>237</v>
      </c>
      <c r="F127" s="212" t="s">
        <v>238</v>
      </c>
    </row>
    <row r="128" spans="1:6" ht="15" customHeight="1" x14ac:dyDescent="0.25">
      <c r="A128" s="469" t="s">
        <v>239</v>
      </c>
      <c r="B128" s="470"/>
      <c r="C128" s="471"/>
      <c r="D128" s="213" t="s">
        <v>305</v>
      </c>
      <c r="E128" s="214">
        <v>90</v>
      </c>
      <c r="F128" s="215">
        <v>46</v>
      </c>
    </row>
    <row r="129" spans="1:6" x14ac:dyDescent="0.25">
      <c r="A129" s="216"/>
      <c r="B129" s="463" t="s">
        <v>240</v>
      </c>
      <c r="C129" s="464"/>
      <c r="D129" s="217" t="s">
        <v>241</v>
      </c>
      <c r="E129" s="218">
        <v>2</v>
      </c>
      <c r="F129" s="219">
        <v>1</v>
      </c>
    </row>
    <row r="130" spans="1:6" ht="15" customHeight="1" x14ac:dyDescent="0.25">
      <c r="A130" s="220"/>
      <c r="B130" s="480" t="s">
        <v>242</v>
      </c>
      <c r="C130" s="481"/>
      <c r="D130" s="221" t="s">
        <v>284</v>
      </c>
      <c r="E130" s="222">
        <v>34</v>
      </c>
      <c r="F130" s="223">
        <v>3</v>
      </c>
    </row>
    <row r="131" spans="1:6" x14ac:dyDescent="0.25">
      <c r="A131" s="216"/>
      <c r="B131" s="463" t="s">
        <v>243</v>
      </c>
      <c r="C131" s="464"/>
      <c r="D131" s="218" t="s">
        <v>244</v>
      </c>
      <c r="E131" s="218">
        <v>0</v>
      </c>
      <c r="F131" s="219">
        <v>26</v>
      </c>
    </row>
    <row r="132" spans="1:6" ht="15" customHeight="1" x14ac:dyDescent="0.25">
      <c r="A132" s="220"/>
      <c r="B132" s="480" t="s">
        <v>245</v>
      </c>
      <c r="C132" s="481"/>
      <c r="D132" s="221" t="s">
        <v>294</v>
      </c>
      <c r="E132" s="222">
        <v>31</v>
      </c>
      <c r="F132" s="223">
        <v>10</v>
      </c>
    </row>
    <row r="133" spans="1:6" ht="15.75" thickBot="1" x14ac:dyDescent="0.3">
      <c r="A133" s="224"/>
      <c r="B133" s="482" t="s">
        <v>246</v>
      </c>
      <c r="C133" s="483"/>
      <c r="D133" s="225" t="s">
        <v>306</v>
      </c>
      <c r="E133" s="226">
        <v>23</v>
      </c>
      <c r="F133" s="227">
        <v>6</v>
      </c>
    </row>
    <row r="134" spans="1:6" ht="15" customHeight="1" x14ac:dyDescent="0.25">
      <c r="A134" s="469" t="s">
        <v>247</v>
      </c>
      <c r="B134" s="470"/>
      <c r="C134" s="471"/>
      <c r="D134" s="228" t="s">
        <v>307</v>
      </c>
      <c r="E134" s="214">
        <v>1062</v>
      </c>
      <c r="F134" s="215">
        <v>79</v>
      </c>
    </row>
    <row r="135" spans="1:6" x14ac:dyDescent="0.25">
      <c r="A135" s="216"/>
      <c r="B135" s="461" t="s">
        <v>240</v>
      </c>
      <c r="C135" s="462"/>
      <c r="D135" s="229" t="s">
        <v>241</v>
      </c>
      <c r="E135" s="230">
        <v>4</v>
      </c>
      <c r="F135" s="231">
        <v>3</v>
      </c>
    </row>
    <row r="136" spans="1:6" ht="15" customHeight="1" x14ac:dyDescent="0.25">
      <c r="A136" s="220"/>
      <c r="B136" s="463" t="s">
        <v>242</v>
      </c>
      <c r="C136" s="464"/>
      <c r="D136" s="232" t="s">
        <v>308</v>
      </c>
      <c r="E136" s="233">
        <v>978</v>
      </c>
      <c r="F136" s="219">
        <v>47</v>
      </c>
    </row>
    <row r="137" spans="1:6" x14ac:dyDescent="0.25">
      <c r="A137" s="220"/>
      <c r="B137" s="461" t="s">
        <v>248</v>
      </c>
      <c r="C137" s="462"/>
      <c r="D137" s="234" t="s">
        <v>289</v>
      </c>
      <c r="E137" s="235">
        <v>9</v>
      </c>
      <c r="F137" s="236">
        <v>1</v>
      </c>
    </row>
    <row r="138" spans="1:6" ht="15" customHeight="1" x14ac:dyDescent="0.25">
      <c r="A138" s="220"/>
      <c r="B138" s="463" t="s">
        <v>245</v>
      </c>
      <c r="C138" s="464"/>
      <c r="D138" s="232" t="s">
        <v>309</v>
      </c>
      <c r="E138" s="233">
        <v>57</v>
      </c>
      <c r="F138" s="219">
        <v>22</v>
      </c>
    </row>
    <row r="139" spans="1:6" x14ac:dyDescent="0.25">
      <c r="A139" s="237"/>
      <c r="B139" s="465" t="s">
        <v>246</v>
      </c>
      <c r="C139" s="466"/>
      <c r="D139" s="238" t="s">
        <v>310</v>
      </c>
      <c r="E139" s="239">
        <v>14</v>
      </c>
      <c r="F139" s="240">
        <v>6</v>
      </c>
    </row>
    <row r="140" spans="1:6" ht="15.75" customHeight="1" thickBot="1" x14ac:dyDescent="0.3">
      <c r="A140" s="241"/>
      <c r="B140" s="467" t="s">
        <v>249</v>
      </c>
      <c r="C140" s="468"/>
      <c r="D140" s="242" t="s">
        <v>241</v>
      </c>
      <c r="E140" s="243" t="s">
        <v>241</v>
      </c>
      <c r="F140" s="244" t="s">
        <v>241</v>
      </c>
    </row>
    <row r="141" spans="1:6" ht="15" customHeight="1" x14ac:dyDescent="0.25">
      <c r="A141" s="469" t="s">
        <v>250</v>
      </c>
      <c r="B141" s="470"/>
      <c r="C141" s="471"/>
      <c r="D141" s="213" t="s">
        <v>255</v>
      </c>
      <c r="E141" s="245">
        <v>9</v>
      </c>
      <c r="F141" s="215">
        <v>110</v>
      </c>
    </row>
    <row r="142" spans="1:6" ht="15.75" thickBot="1" x14ac:dyDescent="0.3">
      <c r="A142" s="246"/>
      <c r="B142" s="472" t="s">
        <v>243</v>
      </c>
      <c r="C142" s="473"/>
      <c r="D142" s="238" t="s">
        <v>255</v>
      </c>
      <c r="E142" s="239">
        <v>9</v>
      </c>
      <c r="F142" s="240">
        <v>110</v>
      </c>
    </row>
    <row r="143" spans="1:6" ht="15.75" thickBot="1" x14ac:dyDescent="0.3">
      <c r="A143" s="474" t="s">
        <v>139</v>
      </c>
      <c r="B143" s="475"/>
      <c r="C143" s="476"/>
      <c r="D143" s="247" t="s">
        <v>311</v>
      </c>
      <c r="E143" s="248">
        <v>1161</v>
      </c>
      <c r="F143" s="249">
        <v>235</v>
      </c>
    </row>
    <row r="146" spans="1:6" ht="16.5" thickBot="1" x14ac:dyDescent="0.3">
      <c r="A146" s="486" t="s">
        <v>256</v>
      </c>
      <c r="B146" s="486"/>
      <c r="C146" s="486"/>
      <c r="D146" s="486"/>
      <c r="E146" s="486"/>
      <c r="F146" s="486"/>
    </row>
    <row r="147" spans="1:6" ht="15.75" thickBot="1" x14ac:dyDescent="0.3">
      <c r="A147" s="210" t="s">
        <v>234</v>
      </c>
      <c r="B147" s="478" t="s">
        <v>235</v>
      </c>
      <c r="C147" s="479"/>
      <c r="D147" s="211" t="s">
        <v>236</v>
      </c>
      <c r="E147" s="211" t="s">
        <v>237</v>
      </c>
      <c r="F147" s="212" t="s">
        <v>238</v>
      </c>
    </row>
    <row r="148" spans="1:6" ht="15" customHeight="1" x14ac:dyDescent="0.25">
      <c r="A148" s="469" t="s">
        <v>239</v>
      </c>
      <c r="B148" s="470"/>
      <c r="C148" s="471"/>
      <c r="D148" s="213" t="s">
        <v>312</v>
      </c>
      <c r="E148" s="214">
        <v>101</v>
      </c>
      <c r="F148" s="215">
        <v>47</v>
      </c>
    </row>
    <row r="149" spans="1:6" x14ac:dyDescent="0.25">
      <c r="A149" s="216"/>
      <c r="B149" s="463" t="s">
        <v>240</v>
      </c>
      <c r="C149" s="464"/>
      <c r="D149" s="217" t="s">
        <v>241</v>
      </c>
      <c r="E149" s="218">
        <v>2</v>
      </c>
      <c r="F149" s="219">
        <v>1</v>
      </c>
    </row>
    <row r="150" spans="1:6" ht="15" customHeight="1" x14ac:dyDescent="0.25">
      <c r="A150" s="220"/>
      <c r="B150" s="480" t="s">
        <v>242</v>
      </c>
      <c r="C150" s="481"/>
      <c r="D150" s="221" t="s">
        <v>313</v>
      </c>
      <c r="E150" s="222">
        <v>45</v>
      </c>
      <c r="F150" s="223">
        <v>4</v>
      </c>
    </row>
    <row r="151" spans="1:6" x14ac:dyDescent="0.25">
      <c r="A151" s="216"/>
      <c r="B151" s="463" t="s">
        <v>243</v>
      </c>
      <c r="C151" s="464"/>
      <c r="D151" s="218" t="s">
        <v>244</v>
      </c>
      <c r="E151" s="218">
        <v>0</v>
      </c>
      <c r="F151" s="219">
        <v>26</v>
      </c>
    </row>
    <row r="152" spans="1:6" ht="15" customHeight="1" x14ac:dyDescent="0.25">
      <c r="A152" s="220"/>
      <c r="B152" s="480" t="s">
        <v>245</v>
      </c>
      <c r="C152" s="481"/>
      <c r="D152" s="221" t="s">
        <v>294</v>
      </c>
      <c r="E152" s="222">
        <v>31</v>
      </c>
      <c r="F152" s="223">
        <v>10</v>
      </c>
    </row>
    <row r="153" spans="1:6" ht="15.75" thickBot="1" x14ac:dyDescent="0.3">
      <c r="A153" s="224"/>
      <c r="B153" s="482" t="s">
        <v>246</v>
      </c>
      <c r="C153" s="483"/>
      <c r="D153" s="225" t="s">
        <v>306</v>
      </c>
      <c r="E153" s="226">
        <v>23</v>
      </c>
      <c r="F153" s="227">
        <v>6</v>
      </c>
    </row>
    <row r="154" spans="1:6" ht="15" customHeight="1" x14ac:dyDescent="0.25">
      <c r="A154" s="469" t="s">
        <v>247</v>
      </c>
      <c r="B154" s="470"/>
      <c r="C154" s="471"/>
      <c r="D154" s="213" t="s">
        <v>314</v>
      </c>
      <c r="E154" s="214">
        <v>1092</v>
      </c>
      <c r="F154" s="215">
        <v>82</v>
      </c>
    </row>
    <row r="155" spans="1:6" x14ac:dyDescent="0.25">
      <c r="A155" s="216"/>
      <c r="B155" s="461" t="s">
        <v>240</v>
      </c>
      <c r="C155" s="462"/>
      <c r="D155" s="229" t="s">
        <v>257</v>
      </c>
      <c r="E155" s="230">
        <v>12</v>
      </c>
      <c r="F155" s="231">
        <v>6</v>
      </c>
    </row>
    <row r="156" spans="1:6" ht="15" customHeight="1" x14ac:dyDescent="0.25">
      <c r="A156" s="220"/>
      <c r="B156" s="463" t="s">
        <v>242</v>
      </c>
      <c r="C156" s="464"/>
      <c r="D156" s="232" t="s">
        <v>315</v>
      </c>
      <c r="E156" s="233">
        <v>1001</v>
      </c>
      <c r="F156" s="219">
        <v>48</v>
      </c>
    </row>
    <row r="157" spans="1:6" x14ac:dyDescent="0.25">
      <c r="A157" s="220"/>
      <c r="B157" s="461" t="s">
        <v>248</v>
      </c>
      <c r="C157" s="462"/>
      <c r="D157" s="234" t="s">
        <v>289</v>
      </c>
      <c r="E157" s="235">
        <v>9</v>
      </c>
      <c r="F157" s="236">
        <v>1</v>
      </c>
    </row>
    <row r="158" spans="1:6" ht="15" customHeight="1" x14ac:dyDescent="0.25">
      <c r="A158" s="220"/>
      <c r="B158" s="463" t="s">
        <v>245</v>
      </c>
      <c r="C158" s="464"/>
      <c r="D158" s="232" t="s">
        <v>316</v>
      </c>
      <c r="E158" s="233">
        <v>56</v>
      </c>
      <c r="F158" s="219">
        <v>21</v>
      </c>
    </row>
    <row r="159" spans="1:6" ht="15.75" customHeight="1" x14ac:dyDescent="0.25">
      <c r="A159" s="237"/>
      <c r="B159" s="465" t="s">
        <v>246</v>
      </c>
      <c r="C159" s="466"/>
      <c r="D159" s="238" t="s">
        <v>310</v>
      </c>
      <c r="E159" s="239">
        <v>14</v>
      </c>
      <c r="F159" s="240">
        <v>6</v>
      </c>
    </row>
    <row r="160" spans="1:6" ht="15.75" customHeight="1" thickBot="1" x14ac:dyDescent="0.3">
      <c r="A160" s="241"/>
      <c r="B160" s="487" t="s">
        <v>249</v>
      </c>
      <c r="C160" s="488"/>
      <c r="D160" s="256" t="s">
        <v>241</v>
      </c>
      <c r="E160" s="257" t="s">
        <v>241</v>
      </c>
      <c r="F160" s="258" t="s">
        <v>241</v>
      </c>
    </row>
    <row r="161" spans="1:6" ht="15" customHeight="1" x14ac:dyDescent="0.25">
      <c r="A161" s="469" t="s">
        <v>250</v>
      </c>
      <c r="B161" s="470"/>
      <c r="C161" s="471"/>
      <c r="D161" s="213" t="s">
        <v>255</v>
      </c>
      <c r="E161" s="245">
        <v>9</v>
      </c>
      <c r="F161" s="215">
        <v>110</v>
      </c>
    </row>
    <row r="162" spans="1:6" ht="15.75" thickBot="1" x14ac:dyDescent="0.3">
      <c r="A162" s="246"/>
      <c r="B162" s="472" t="s">
        <v>243</v>
      </c>
      <c r="C162" s="473"/>
      <c r="D162" s="238" t="s">
        <v>255</v>
      </c>
      <c r="E162" s="239">
        <v>9</v>
      </c>
      <c r="F162" s="240">
        <v>110</v>
      </c>
    </row>
    <row r="163" spans="1:6" s="275" customFormat="1" ht="15.75" thickBot="1" x14ac:dyDescent="0.3">
      <c r="A163" s="474" t="s">
        <v>139</v>
      </c>
      <c r="B163" s="475"/>
      <c r="C163" s="476"/>
      <c r="D163" s="247" t="s">
        <v>317</v>
      </c>
      <c r="E163" s="248">
        <v>1202</v>
      </c>
      <c r="F163" s="249">
        <v>239</v>
      </c>
    </row>
    <row r="166" spans="1:6" ht="16.5" thickBot="1" x14ac:dyDescent="0.3">
      <c r="A166" s="477" t="s">
        <v>258</v>
      </c>
      <c r="B166" s="477"/>
      <c r="C166" s="477"/>
      <c r="D166" s="477"/>
      <c r="E166" s="477"/>
      <c r="F166" s="477"/>
    </row>
    <row r="167" spans="1:6" ht="15" customHeight="1" thickBot="1" x14ac:dyDescent="0.3">
      <c r="A167" s="210" t="s">
        <v>234</v>
      </c>
      <c r="B167" s="478" t="s">
        <v>235</v>
      </c>
      <c r="C167" s="479"/>
      <c r="D167" s="211" t="s">
        <v>236</v>
      </c>
      <c r="E167" s="211" t="s">
        <v>237</v>
      </c>
      <c r="F167" s="212" t="s">
        <v>238</v>
      </c>
    </row>
    <row r="168" spans="1:6" x14ac:dyDescent="0.25">
      <c r="A168" s="469" t="s">
        <v>239</v>
      </c>
      <c r="B168" s="470"/>
      <c r="C168" s="471"/>
      <c r="D168" s="213" t="s">
        <v>318</v>
      </c>
      <c r="E168" s="214">
        <v>101</v>
      </c>
      <c r="F168" s="215">
        <v>46</v>
      </c>
    </row>
    <row r="169" spans="1:6" ht="15" customHeight="1" x14ac:dyDescent="0.25">
      <c r="A169" s="216"/>
      <c r="B169" s="463" t="s">
        <v>240</v>
      </c>
      <c r="C169" s="464"/>
      <c r="D169" s="217" t="s">
        <v>241</v>
      </c>
      <c r="E169" s="218">
        <v>2</v>
      </c>
      <c r="F169" s="219">
        <v>1</v>
      </c>
    </row>
    <row r="170" spans="1:6" x14ac:dyDescent="0.25">
      <c r="A170" s="220"/>
      <c r="B170" s="480" t="s">
        <v>242</v>
      </c>
      <c r="C170" s="481"/>
      <c r="D170" s="259" t="s">
        <v>313</v>
      </c>
      <c r="E170" s="260">
        <v>45</v>
      </c>
      <c r="F170" s="261">
        <v>4</v>
      </c>
    </row>
    <row r="171" spans="1:6" ht="15" customHeight="1" x14ac:dyDescent="0.25">
      <c r="A171" s="216"/>
      <c r="B171" s="463" t="s">
        <v>243</v>
      </c>
      <c r="C171" s="464"/>
      <c r="D171" s="262" t="s">
        <v>244</v>
      </c>
      <c r="E171" s="262">
        <v>0</v>
      </c>
      <c r="F171" s="258">
        <v>25</v>
      </c>
    </row>
    <row r="172" spans="1:6" x14ac:dyDescent="0.25">
      <c r="A172" s="220"/>
      <c r="B172" s="480" t="s">
        <v>245</v>
      </c>
      <c r="C172" s="481"/>
      <c r="D172" s="259" t="s">
        <v>294</v>
      </c>
      <c r="E172" s="260">
        <v>31</v>
      </c>
      <c r="F172" s="261">
        <v>10</v>
      </c>
    </row>
    <row r="173" spans="1:6" ht="15" customHeight="1" thickBot="1" x14ac:dyDescent="0.3">
      <c r="A173" s="224"/>
      <c r="B173" s="482" t="s">
        <v>246</v>
      </c>
      <c r="C173" s="483"/>
      <c r="D173" s="263" t="s">
        <v>286</v>
      </c>
      <c r="E173" s="264">
        <v>23</v>
      </c>
      <c r="F173" s="265">
        <v>6</v>
      </c>
    </row>
    <row r="174" spans="1:6" x14ac:dyDescent="0.25">
      <c r="A174" s="469" t="s">
        <v>247</v>
      </c>
      <c r="B174" s="470"/>
      <c r="C174" s="471"/>
      <c r="D174" s="213" t="s">
        <v>319</v>
      </c>
      <c r="E174" s="214">
        <v>1022</v>
      </c>
      <c r="F174" s="215">
        <v>77</v>
      </c>
    </row>
    <row r="175" spans="1:6" ht="15" customHeight="1" x14ac:dyDescent="0.25">
      <c r="A175" s="216"/>
      <c r="B175" s="461" t="s">
        <v>240</v>
      </c>
      <c r="C175" s="462"/>
      <c r="D175" s="266" t="s">
        <v>257</v>
      </c>
      <c r="E175" s="267">
        <v>3</v>
      </c>
      <c r="F175" s="268">
        <v>2</v>
      </c>
    </row>
    <row r="176" spans="1:6" x14ac:dyDescent="0.25">
      <c r="A176" s="220"/>
      <c r="B176" s="463" t="s">
        <v>242</v>
      </c>
      <c r="C176" s="464"/>
      <c r="D176" s="256" t="s">
        <v>320</v>
      </c>
      <c r="E176" s="257">
        <v>944</v>
      </c>
      <c r="F176" s="258">
        <v>48</v>
      </c>
    </row>
    <row r="177" spans="1:6" ht="15" customHeight="1" x14ac:dyDescent="0.25">
      <c r="A177" s="220"/>
      <c r="B177" s="461" t="s">
        <v>248</v>
      </c>
      <c r="C177" s="462"/>
      <c r="D177" s="269" t="s">
        <v>289</v>
      </c>
      <c r="E177" s="270">
        <v>9</v>
      </c>
      <c r="F177" s="271">
        <v>1</v>
      </c>
    </row>
    <row r="178" spans="1:6" x14ac:dyDescent="0.25">
      <c r="A178" s="220"/>
      <c r="B178" s="463" t="s">
        <v>245</v>
      </c>
      <c r="C178" s="464"/>
      <c r="D178" s="256" t="s">
        <v>316</v>
      </c>
      <c r="E178" s="257">
        <v>56</v>
      </c>
      <c r="F178" s="258">
        <v>21</v>
      </c>
    </row>
    <row r="179" spans="1:6" ht="15.75" customHeight="1" x14ac:dyDescent="0.25">
      <c r="A179" s="237"/>
      <c r="B179" s="465" t="s">
        <v>246</v>
      </c>
      <c r="C179" s="466"/>
      <c r="D179" s="272" t="s">
        <v>321</v>
      </c>
      <c r="E179" s="273">
        <v>10</v>
      </c>
      <c r="F179" s="274">
        <v>5</v>
      </c>
    </row>
    <row r="180" spans="1:6" ht="15" customHeight="1" thickBot="1" x14ac:dyDescent="0.3">
      <c r="A180" s="241"/>
      <c r="B180" s="487" t="s">
        <v>249</v>
      </c>
      <c r="C180" s="488"/>
      <c r="D180" s="256" t="s">
        <v>241</v>
      </c>
      <c r="E180" s="257" t="s">
        <v>241</v>
      </c>
      <c r="F180" s="258" t="s">
        <v>241</v>
      </c>
    </row>
    <row r="181" spans="1:6" ht="15" customHeight="1" x14ac:dyDescent="0.25">
      <c r="A181" s="469" t="s">
        <v>250</v>
      </c>
      <c r="B181" s="470"/>
      <c r="C181" s="471"/>
      <c r="D181" s="213" t="s">
        <v>259</v>
      </c>
      <c r="E181" s="245">
        <v>9</v>
      </c>
      <c r="F181" s="215">
        <v>109</v>
      </c>
    </row>
    <row r="182" spans="1:6" ht="15" customHeight="1" thickBot="1" x14ac:dyDescent="0.3">
      <c r="A182" s="246"/>
      <c r="B182" s="472" t="s">
        <v>243</v>
      </c>
      <c r="C182" s="473"/>
      <c r="D182" s="238" t="s">
        <v>259</v>
      </c>
      <c r="E182" s="239">
        <v>9</v>
      </c>
      <c r="F182" s="240">
        <v>109</v>
      </c>
    </row>
    <row r="183" spans="1:6" ht="15" customHeight="1" thickBot="1" x14ac:dyDescent="0.3">
      <c r="A183" s="474" t="s">
        <v>139</v>
      </c>
      <c r="B183" s="475"/>
      <c r="C183" s="476"/>
      <c r="D183" s="247" t="s">
        <v>322</v>
      </c>
      <c r="E183" s="248">
        <v>1132</v>
      </c>
      <c r="F183" s="249">
        <v>232</v>
      </c>
    </row>
    <row r="184" spans="1:6" x14ac:dyDescent="0.25">
      <c r="A184" s="252"/>
      <c r="B184" s="253"/>
      <c r="C184" s="253"/>
      <c r="D184" s="254"/>
      <c r="E184" s="255"/>
      <c r="F184" s="255"/>
    </row>
    <row r="185" spans="1:6" ht="15" customHeight="1" thickBot="1" x14ac:dyDescent="0.3">
      <c r="A185" s="477" t="s">
        <v>260</v>
      </c>
      <c r="B185" s="477"/>
      <c r="C185" s="477"/>
      <c r="D185" s="477"/>
      <c r="E185" s="477"/>
      <c r="F185" s="477"/>
    </row>
    <row r="186" spans="1:6" ht="15" customHeight="1" thickBot="1" x14ac:dyDescent="0.3">
      <c r="A186" s="210" t="s">
        <v>234</v>
      </c>
      <c r="B186" s="478" t="s">
        <v>235</v>
      </c>
      <c r="C186" s="479"/>
      <c r="D186" s="211" t="s">
        <v>236</v>
      </c>
      <c r="E186" s="211" t="s">
        <v>237</v>
      </c>
      <c r="F186" s="212" t="s">
        <v>238</v>
      </c>
    </row>
    <row r="187" spans="1:6" ht="15" customHeight="1" x14ac:dyDescent="0.25">
      <c r="A187" s="469" t="s">
        <v>239</v>
      </c>
      <c r="B187" s="470"/>
      <c r="C187" s="471"/>
      <c r="D187" s="213" t="s">
        <v>323</v>
      </c>
      <c r="E187" s="214">
        <v>111</v>
      </c>
      <c r="F187" s="215">
        <v>47</v>
      </c>
    </row>
    <row r="188" spans="1:6" ht="15" customHeight="1" x14ac:dyDescent="0.25">
      <c r="A188" s="216"/>
      <c r="B188" s="463" t="s">
        <v>240</v>
      </c>
      <c r="C188" s="464"/>
      <c r="D188" s="217" t="s">
        <v>241</v>
      </c>
      <c r="E188" s="218">
        <v>2</v>
      </c>
      <c r="F188" s="219">
        <v>1</v>
      </c>
    </row>
    <row r="189" spans="1:6" ht="15" customHeight="1" x14ac:dyDescent="0.25">
      <c r="A189" s="220"/>
      <c r="B189" s="480" t="s">
        <v>242</v>
      </c>
      <c r="C189" s="481"/>
      <c r="D189" s="259" t="s">
        <v>324</v>
      </c>
      <c r="E189" s="260">
        <v>55</v>
      </c>
      <c r="F189" s="261">
        <v>5</v>
      </c>
    </row>
    <row r="190" spans="1:6" ht="15" customHeight="1" x14ac:dyDescent="0.25">
      <c r="A190" s="216"/>
      <c r="B190" s="463" t="s">
        <v>243</v>
      </c>
      <c r="C190" s="464"/>
      <c r="D190" s="262" t="s">
        <v>244</v>
      </c>
      <c r="E190" s="262">
        <v>0</v>
      </c>
      <c r="F190" s="258">
        <v>25</v>
      </c>
    </row>
    <row r="191" spans="1:6" ht="15" customHeight="1" x14ac:dyDescent="0.25">
      <c r="A191" s="220"/>
      <c r="B191" s="480" t="s">
        <v>245</v>
      </c>
      <c r="C191" s="481"/>
      <c r="D191" s="259" t="s">
        <v>294</v>
      </c>
      <c r="E191" s="260">
        <v>31</v>
      </c>
      <c r="F191" s="261">
        <v>10</v>
      </c>
    </row>
    <row r="192" spans="1:6" ht="15" customHeight="1" thickBot="1" x14ac:dyDescent="0.3">
      <c r="A192" s="224"/>
      <c r="B192" s="482" t="s">
        <v>246</v>
      </c>
      <c r="C192" s="483"/>
      <c r="D192" s="263" t="s">
        <v>286</v>
      </c>
      <c r="E192" s="264">
        <v>23</v>
      </c>
      <c r="F192" s="265">
        <v>6</v>
      </c>
    </row>
    <row r="193" spans="1:6" ht="15" customHeight="1" x14ac:dyDescent="0.25">
      <c r="A193" s="469" t="s">
        <v>247</v>
      </c>
      <c r="B193" s="470"/>
      <c r="C193" s="471"/>
      <c r="D193" s="213" t="s">
        <v>325</v>
      </c>
      <c r="E193" s="214">
        <v>1095</v>
      </c>
      <c r="F193" s="215">
        <v>82</v>
      </c>
    </row>
    <row r="194" spans="1:6" ht="15" customHeight="1" x14ac:dyDescent="0.25">
      <c r="A194" s="216"/>
      <c r="B194" s="461" t="s">
        <v>240</v>
      </c>
      <c r="C194" s="462"/>
      <c r="D194" s="266" t="s">
        <v>257</v>
      </c>
      <c r="E194" s="267">
        <v>5</v>
      </c>
      <c r="F194" s="268">
        <v>3</v>
      </c>
    </row>
    <row r="195" spans="1:6" x14ac:dyDescent="0.25">
      <c r="A195" s="220"/>
      <c r="B195" s="463" t="s">
        <v>242</v>
      </c>
      <c r="C195" s="464"/>
      <c r="D195" s="256" t="s">
        <v>326</v>
      </c>
      <c r="E195" s="257">
        <v>957</v>
      </c>
      <c r="F195" s="258">
        <v>49</v>
      </c>
    </row>
    <row r="196" spans="1:6" ht="15" customHeight="1" x14ac:dyDescent="0.25">
      <c r="A196" s="220"/>
      <c r="B196" s="461" t="s">
        <v>248</v>
      </c>
      <c r="C196" s="462"/>
      <c r="D196" s="269" t="s">
        <v>289</v>
      </c>
      <c r="E196" s="270">
        <v>9</v>
      </c>
      <c r="F196" s="271">
        <v>1</v>
      </c>
    </row>
    <row r="197" spans="1:6" x14ac:dyDescent="0.25">
      <c r="A197" s="220"/>
      <c r="B197" s="463" t="s">
        <v>245</v>
      </c>
      <c r="C197" s="464"/>
      <c r="D197" s="256" t="s">
        <v>316</v>
      </c>
      <c r="E197" s="257">
        <v>56</v>
      </c>
      <c r="F197" s="258">
        <v>21</v>
      </c>
    </row>
    <row r="198" spans="1:6" ht="15" customHeight="1" x14ac:dyDescent="0.25">
      <c r="A198" s="237"/>
      <c r="B198" s="465" t="s">
        <v>246</v>
      </c>
      <c r="C198" s="466"/>
      <c r="D198" s="272" t="s">
        <v>321</v>
      </c>
      <c r="E198" s="273">
        <v>10</v>
      </c>
      <c r="F198" s="274">
        <v>5</v>
      </c>
    </row>
    <row r="199" spans="1:6" ht="15.75" thickBot="1" x14ac:dyDescent="0.3">
      <c r="A199" s="241"/>
      <c r="B199" s="487" t="s">
        <v>249</v>
      </c>
      <c r="C199" s="488"/>
      <c r="D199" s="256" t="s">
        <v>327</v>
      </c>
      <c r="E199" s="257">
        <v>58</v>
      </c>
      <c r="F199" s="258">
        <v>3</v>
      </c>
    </row>
    <row r="200" spans="1:6" x14ac:dyDescent="0.25">
      <c r="A200" s="469" t="s">
        <v>250</v>
      </c>
      <c r="B200" s="470"/>
      <c r="C200" s="471"/>
      <c r="D200" s="213" t="s">
        <v>261</v>
      </c>
      <c r="E200" s="245">
        <v>9</v>
      </c>
      <c r="F200" s="215">
        <v>108</v>
      </c>
    </row>
    <row r="201" spans="1:6" ht="15.75" thickBot="1" x14ac:dyDescent="0.3">
      <c r="A201" s="246"/>
      <c r="B201" s="472" t="s">
        <v>243</v>
      </c>
      <c r="C201" s="473"/>
      <c r="D201" s="238" t="s">
        <v>261</v>
      </c>
      <c r="E201" s="239">
        <v>9</v>
      </c>
      <c r="F201" s="240">
        <v>108</v>
      </c>
    </row>
    <row r="202" spans="1:6" ht="15" customHeight="1" thickBot="1" x14ac:dyDescent="0.3">
      <c r="A202" s="474" t="s">
        <v>139</v>
      </c>
      <c r="B202" s="475"/>
      <c r="C202" s="476"/>
      <c r="D202" s="247" t="s">
        <v>328</v>
      </c>
      <c r="E202" s="248">
        <v>1215</v>
      </c>
      <c r="F202" s="249">
        <v>237</v>
      </c>
    </row>
    <row r="203" spans="1:6" ht="15" customHeight="1" x14ac:dyDescent="0.25">
      <c r="A203" s="276"/>
      <c r="B203" s="277"/>
      <c r="C203" s="277"/>
      <c r="D203" s="278"/>
      <c r="E203" s="279"/>
      <c r="F203" s="279"/>
    </row>
    <row r="204" spans="1:6" ht="16.5" thickBot="1" x14ac:dyDescent="0.3">
      <c r="A204" s="477" t="s">
        <v>262</v>
      </c>
      <c r="B204" s="477"/>
      <c r="C204" s="477"/>
      <c r="D204" s="477"/>
      <c r="E204" s="477"/>
      <c r="F204" s="477"/>
    </row>
    <row r="205" spans="1:6" ht="15" customHeight="1" x14ac:dyDescent="0.25">
      <c r="A205" s="469" t="s">
        <v>239</v>
      </c>
      <c r="B205" s="470"/>
      <c r="C205" s="471"/>
      <c r="D205" s="213" t="s">
        <v>329</v>
      </c>
      <c r="E205" s="214">
        <v>81</v>
      </c>
      <c r="F205" s="215">
        <v>44</v>
      </c>
    </row>
    <row r="206" spans="1:6" x14ac:dyDescent="0.25">
      <c r="A206" s="220"/>
      <c r="B206" s="480" t="s">
        <v>242</v>
      </c>
      <c r="C206" s="481"/>
      <c r="D206" s="259" t="s">
        <v>324</v>
      </c>
      <c r="E206" s="260">
        <v>43</v>
      </c>
      <c r="F206" s="261">
        <v>4</v>
      </c>
    </row>
    <row r="207" spans="1:6" ht="15" customHeight="1" x14ac:dyDescent="0.25">
      <c r="A207" s="216"/>
      <c r="B207" s="463" t="s">
        <v>243</v>
      </c>
      <c r="C207" s="464"/>
      <c r="D207" s="262" t="s">
        <v>244</v>
      </c>
      <c r="E207" s="262">
        <v>0</v>
      </c>
      <c r="F207" s="258">
        <v>25</v>
      </c>
    </row>
    <row r="208" spans="1:6" x14ac:dyDescent="0.25">
      <c r="A208" s="220"/>
      <c r="B208" s="480" t="s">
        <v>245</v>
      </c>
      <c r="C208" s="481"/>
      <c r="D208" s="259" t="s">
        <v>294</v>
      </c>
      <c r="E208" s="260">
        <v>31</v>
      </c>
      <c r="F208" s="261">
        <v>10</v>
      </c>
    </row>
    <row r="209" spans="1:6" ht="15" customHeight="1" thickBot="1" x14ac:dyDescent="0.3">
      <c r="A209" s="224"/>
      <c r="B209" s="482" t="s">
        <v>246</v>
      </c>
      <c r="C209" s="483"/>
      <c r="D209" s="263" t="s">
        <v>330</v>
      </c>
      <c r="E209" s="264">
        <v>7</v>
      </c>
      <c r="F209" s="265">
        <v>5</v>
      </c>
    </row>
    <row r="210" spans="1:6" x14ac:dyDescent="0.25">
      <c r="A210" s="469" t="s">
        <v>247</v>
      </c>
      <c r="B210" s="470"/>
      <c r="C210" s="471"/>
      <c r="D210" s="213" t="s">
        <v>331</v>
      </c>
      <c r="E210" s="214">
        <v>968</v>
      </c>
      <c r="F210" s="215">
        <v>70</v>
      </c>
    </row>
    <row r="211" spans="1:6" ht="15" customHeight="1" x14ac:dyDescent="0.25">
      <c r="A211" s="216"/>
      <c r="B211" s="461" t="s">
        <v>240</v>
      </c>
      <c r="C211" s="462"/>
      <c r="D211" s="266" t="s">
        <v>257</v>
      </c>
      <c r="E211" s="267">
        <v>0</v>
      </c>
      <c r="F211" s="268">
        <v>0</v>
      </c>
    </row>
    <row r="212" spans="1:6" ht="15.75" customHeight="1" x14ac:dyDescent="0.25">
      <c r="A212" s="220"/>
      <c r="B212" s="463" t="s">
        <v>242</v>
      </c>
      <c r="C212" s="464"/>
      <c r="D212" s="256" t="s">
        <v>332</v>
      </c>
      <c r="E212" s="257">
        <v>894</v>
      </c>
      <c r="F212" s="258">
        <v>44</v>
      </c>
    </row>
    <row r="213" spans="1:6" ht="15" customHeight="1" x14ac:dyDescent="0.25">
      <c r="A213" s="220"/>
      <c r="B213" s="461" t="s">
        <v>248</v>
      </c>
      <c r="C213" s="462"/>
      <c r="D213" s="269" t="s">
        <v>289</v>
      </c>
      <c r="E213" s="270">
        <v>9</v>
      </c>
      <c r="F213" s="271">
        <v>1</v>
      </c>
    </row>
    <row r="214" spans="1:6" x14ac:dyDescent="0.25">
      <c r="A214" s="220"/>
      <c r="B214" s="463" t="s">
        <v>245</v>
      </c>
      <c r="C214" s="464"/>
      <c r="D214" s="256" t="s">
        <v>333</v>
      </c>
      <c r="E214" s="257">
        <v>56</v>
      </c>
      <c r="F214" s="258">
        <v>21</v>
      </c>
    </row>
    <row r="215" spans="1:6" ht="15" customHeight="1" thickBot="1" x14ac:dyDescent="0.3">
      <c r="A215" s="280"/>
      <c r="B215" s="472" t="s">
        <v>246</v>
      </c>
      <c r="C215" s="473"/>
      <c r="D215" s="281" t="s">
        <v>334</v>
      </c>
      <c r="E215" s="282">
        <v>9</v>
      </c>
      <c r="F215" s="283">
        <v>4</v>
      </c>
    </row>
    <row r="216" spans="1:6" x14ac:dyDescent="0.25">
      <c r="A216" s="469" t="s">
        <v>250</v>
      </c>
      <c r="B216" s="470"/>
      <c r="C216" s="471"/>
      <c r="D216" s="213" t="s">
        <v>261</v>
      </c>
      <c r="E216" s="245">
        <v>9</v>
      </c>
      <c r="F216" s="215">
        <v>108</v>
      </c>
    </row>
    <row r="217" spans="1:6" ht="15.75" thickBot="1" x14ac:dyDescent="0.3">
      <c r="A217" s="246"/>
      <c r="B217" s="482" t="s">
        <v>243</v>
      </c>
      <c r="C217" s="483"/>
      <c r="D217" s="284" t="s">
        <v>261</v>
      </c>
      <c r="E217" s="285">
        <v>9</v>
      </c>
      <c r="F217" s="286">
        <v>108</v>
      </c>
    </row>
    <row r="218" spans="1:6" ht="15.75" thickBot="1" x14ac:dyDescent="0.3">
      <c r="A218" s="474" t="s">
        <v>139</v>
      </c>
      <c r="B218" s="475"/>
      <c r="C218" s="476"/>
      <c r="D218" s="247" t="s">
        <v>335</v>
      </c>
      <c r="E218" s="248">
        <v>1058</v>
      </c>
      <c r="F218" s="249">
        <v>222</v>
      </c>
    </row>
    <row r="219" spans="1:6" ht="15" customHeight="1" x14ac:dyDescent="0.25"/>
    <row r="220" spans="1:6" ht="15" customHeight="1" thickBot="1" x14ac:dyDescent="0.3">
      <c r="A220" s="486" t="s">
        <v>263</v>
      </c>
      <c r="B220" s="486"/>
      <c r="C220" s="486"/>
      <c r="D220" s="486"/>
      <c r="E220" s="486"/>
      <c r="F220" s="486"/>
    </row>
    <row r="221" spans="1:6" ht="15.75" thickBot="1" x14ac:dyDescent="0.3">
      <c r="A221" s="210" t="s">
        <v>234</v>
      </c>
      <c r="B221" s="478" t="s">
        <v>235</v>
      </c>
      <c r="C221" s="479"/>
      <c r="D221" s="211" t="s">
        <v>236</v>
      </c>
      <c r="E221" s="211" t="s">
        <v>237</v>
      </c>
      <c r="F221" s="212" t="s">
        <v>238</v>
      </c>
    </row>
    <row r="222" spans="1:6" ht="15" customHeight="1" x14ac:dyDescent="0.25">
      <c r="A222" s="469" t="s">
        <v>239</v>
      </c>
      <c r="B222" s="470"/>
      <c r="C222" s="471"/>
      <c r="D222" s="213" t="s">
        <v>329</v>
      </c>
      <c r="E222" s="214">
        <v>82</v>
      </c>
      <c r="F222" s="215">
        <v>45</v>
      </c>
    </row>
    <row r="223" spans="1:6" x14ac:dyDescent="0.25">
      <c r="A223" s="220"/>
      <c r="B223" s="480" t="s">
        <v>242</v>
      </c>
      <c r="C223" s="481"/>
      <c r="D223" s="259" t="s">
        <v>324</v>
      </c>
      <c r="E223" s="260">
        <v>44</v>
      </c>
      <c r="F223" s="261">
        <v>5</v>
      </c>
    </row>
    <row r="224" spans="1:6" ht="15" customHeight="1" x14ac:dyDescent="0.25">
      <c r="A224" s="216"/>
      <c r="B224" s="463" t="s">
        <v>243</v>
      </c>
      <c r="C224" s="464"/>
      <c r="D224" s="262" t="s">
        <v>244</v>
      </c>
      <c r="E224" s="262">
        <v>0</v>
      </c>
      <c r="F224" s="258">
        <v>25</v>
      </c>
    </row>
    <row r="225" spans="1:6" x14ac:dyDescent="0.25">
      <c r="A225" s="220"/>
      <c r="B225" s="480" t="s">
        <v>245</v>
      </c>
      <c r="C225" s="481"/>
      <c r="D225" s="259" t="s">
        <v>294</v>
      </c>
      <c r="E225" s="260">
        <v>31</v>
      </c>
      <c r="F225" s="261">
        <v>10</v>
      </c>
    </row>
    <row r="226" spans="1:6" ht="15" customHeight="1" thickBot="1" x14ac:dyDescent="0.3">
      <c r="A226" s="224"/>
      <c r="B226" s="482" t="s">
        <v>246</v>
      </c>
      <c r="C226" s="483"/>
      <c r="D226" s="263" t="s">
        <v>330</v>
      </c>
      <c r="E226" s="264">
        <v>7</v>
      </c>
      <c r="F226" s="265">
        <v>5</v>
      </c>
    </row>
    <row r="227" spans="1:6" x14ac:dyDescent="0.25">
      <c r="A227" s="469" t="s">
        <v>247</v>
      </c>
      <c r="B227" s="470"/>
      <c r="C227" s="471"/>
      <c r="D227" s="213" t="s">
        <v>336</v>
      </c>
      <c r="E227" s="214">
        <v>889</v>
      </c>
      <c r="F227" s="215">
        <v>68</v>
      </c>
    </row>
    <row r="228" spans="1:6" ht="15" customHeight="1" x14ac:dyDescent="0.25">
      <c r="A228" s="216"/>
      <c r="B228" s="461" t="s">
        <v>240</v>
      </c>
      <c r="C228" s="462"/>
      <c r="D228" s="287" t="s">
        <v>241</v>
      </c>
      <c r="E228" s="267">
        <v>6</v>
      </c>
      <c r="F228" s="268">
        <v>1</v>
      </c>
    </row>
    <row r="229" spans="1:6" ht="14.25" customHeight="1" x14ac:dyDescent="0.25">
      <c r="A229" s="220"/>
      <c r="B229" s="463" t="s">
        <v>242</v>
      </c>
      <c r="C229" s="464"/>
      <c r="D229" s="256" t="s">
        <v>337</v>
      </c>
      <c r="E229" s="257">
        <v>809</v>
      </c>
      <c r="F229" s="258">
        <v>41</v>
      </c>
    </row>
    <row r="230" spans="1:6" ht="14.25" customHeight="1" x14ac:dyDescent="0.25">
      <c r="A230" s="220"/>
      <c r="B230" s="461" t="s">
        <v>248</v>
      </c>
      <c r="C230" s="462"/>
      <c r="D230" s="269" t="s">
        <v>289</v>
      </c>
      <c r="E230" s="270">
        <v>9</v>
      </c>
      <c r="F230" s="271">
        <v>1</v>
      </c>
    </row>
    <row r="231" spans="1:6" ht="15" customHeight="1" x14ac:dyDescent="0.25">
      <c r="A231" s="220"/>
      <c r="B231" s="463" t="s">
        <v>245</v>
      </c>
      <c r="C231" s="464"/>
      <c r="D231" s="256" t="s">
        <v>333</v>
      </c>
      <c r="E231" s="257">
        <v>56</v>
      </c>
      <c r="F231" s="258">
        <v>21</v>
      </c>
    </row>
    <row r="232" spans="1:6" ht="14.25" customHeight="1" thickBot="1" x14ac:dyDescent="0.3">
      <c r="A232" s="280"/>
      <c r="B232" s="472" t="s">
        <v>246</v>
      </c>
      <c r="C232" s="473"/>
      <c r="D232" s="281" t="s">
        <v>334</v>
      </c>
      <c r="E232" s="282">
        <v>9</v>
      </c>
      <c r="F232" s="283">
        <v>4</v>
      </c>
    </row>
    <row r="233" spans="1:6" x14ac:dyDescent="0.25">
      <c r="A233" s="469" t="s">
        <v>250</v>
      </c>
      <c r="B233" s="470"/>
      <c r="C233" s="471"/>
      <c r="D233" s="288" t="s">
        <v>264</v>
      </c>
      <c r="E233" s="289">
        <v>9</v>
      </c>
      <c r="F233" s="290">
        <v>109</v>
      </c>
    </row>
    <row r="234" spans="1:6" ht="14.25" customHeight="1" thickBot="1" x14ac:dyDescent="0.3">
      <c r="A234" s="246"/>
      <c r="B234" s="482" t="s">
        <v>243</v>
      </c>
      <c r="C234" s="483"/>
      <c r="D234" s="291" t="s">
        <v>264</v>
      </c>
      <c r="E234" s="292">
        <v>9</v>
      </c>
      <c r="F234" s="293">
        <v>109</v>
      </c>
    </row>
    <row r="235" spans="1:6" ht="14.25" customHeight="1" thickBot="1" x14ac:dyDescent="0.3">
      <c r="A235" s="474" t="s">
        <v>139</v>
      </c>
      <c r="B235" s="475"/>
      <c r="C235" s="476"/>
      <c r="D235" s="294" t="s">
        <v>338</v>
      </c>
      <c r="E235" s="295">
        <v>980</v>
      </c>
      <c r="F235" s="296">
        <v>222</v>
      </c>
    </row>
    <row r="236" spans="1:6" ht="14.25" customHeight="1" x14ac:dyDescent="0.25"/>
    <row r="237" spans="1:6" ht="15" customHeight="1" thickBot="1" x14ac:dyDescent="0.3">
      <c r="A237" s="486" t="s">
        <v>265</v>
      </c>
      <c r="B237" s="486"/>
      <c r="C237" s="486"/>
      <c r="D237" s="486"/>
      <c r="E237" s="486"/>
      <c r="F237" s="486"/>
    </row>
    <row r="238" spans="1:6" ht="15" customHeight="1" thickBot="1" x14ac:dyDescent="0.3">
      <c r="A238" s="297" t="s">
        <v>234</v>
      </c>
      <c r="B238" s="489" t="s">
        <v>235</v>
      </c>
      <c r="C238" s="490"/>
      <c r="D238" s="298" t="s">
        <v>236</v>
      </c>
      <c r="E238" s="298" t="s">
        <v>237</v>
      </c>
      <c r="F238" s="299" t="s">
        <v>238</v>
      </c>
    </row>
    <row r="239" spans="1:6" ht="15" customHeight="1" x14ac:dyDescent="0.25">
      <c r="A239" s="469" t="s">
        <v>239</v>
      </c>
      <c r="B239" s="470"/>
      <c r="C239" s="471"/>
      <c r="D239" s="288" t="s">
        <v>339</v>
      </c>
      <c r="E239" s="300">
        <v>104</v>
      </c>
      <c r="F239" s="290">
        <v>47</v>
      </c>
    </row>
    <row r="240" spans="1:6" ht="15" customHeight="1" x14ac:dyDescent="0.25">
      <c r="A240" s="220"/>
      <c r="B240" s="480" t="s">
        <v>242</v>
      </c>
      <c r="C240" s="481"/>
      <c r="D240" s="301" t="s">
        <v>324</v>
      </c>
      <c r="E240" s="302">
        <v>50</v>
      </c>
      <c r="F240" s="303">
        <v>6</v>
      </c>
    </row>
    <row r="241" spans="1:6" ht="15" customHeight="1" x14ac:dyDescent="0.25">
      <c r="A241" s="216"/>
      <c r="B241" s="463" t="s">
        <v>243</v>
      </c>
      <c r="C241" s="464"/>
      <c r="D241" s="304" t="s">
        <v>244</v>
      </c>
      <c r="E241" s="304">
        <v>0</v>
      </c>
      <c r="F241" s="305">
        <v>25</v>
      </c>
    </row>
    <row r="242" spans="1:6" ht="15" customHeight="1" x14ac:dyDescent="0.25">
      <c r="A242" s="220"/>
      <c r="B242" s="480" t="s">
        <v>245</v>
      </c>
      <c r="C242" s="481"/>
      <c r="D242" s="301" t="s">
        <v>340</v>
      </c>
      <c r="E242" s="302">
        <v>31</v>
      </c>
      <c r="F242" s="303">
        <v>10</v>
      </c>
    </row>
    <row r="243" spans="1:6" ht="15" customHeight="1" thickBot="1" x14ac:dyDescent="0.3">
      <c r="A243" s="224"/>
      <c r="B243" s="482" t="s">
        <v>246</v>
      </c>
      <c r="C243" s="483"/>
      <c r="D243" s="306" t="s">
        <v>286</v>
      </c>
      <c r="E243" s="307">
        <v>23</v>
      </c>
      <c r="F243" s="308">
        <v>6</v>
      </c>
    </row>
    <row r="244" spans="1:6" ht="15" customHeight="1" x14ac:dyDescent="0.25">
      <c r="A244" s="469" t="s">
        <v>247</v>
      </c>
      <c r="B244" s="470"/>
      <c r="C244" s="471"/>
      <c r="D244" s="288" t="s">
        <v>341</v>
      </c>
      <c r="E244" s="300">
        <v>879</v>
      </c>
      <c r="F244" s="290">
        <v>70</v>
      </c>
    </row>
    <row r="245" spans="1:6" ht="15" customHeight="1" x14ac:dyDescent="0.25">
      <c r="A245" s="216"/>
      <c r="B245" s="461" t="s">
        <v>240</v>
      </c>
      <c r="C245" s="462"/>
      <c r="D245" s="287" t="s">
        <v>241</v>
      </c>
      <c r="E245" s="309">
        <v>6</v>
      </c>
      <c r="F245" s="310">
        <v>1</v>
      </c>
    </row>
    <row r="246" spans="1:6" ht="15" customHeight="1" x14ac:dyDescent="0.25">
      <c r="A246" s="220"/>
      <c r="B246" s="463" t="s">
        <v>242</v>
      </c>
      <c r="C246" s="464"/>
      <c r="D246" s="311" t="s">
        <v>342</v>
      </c>
      <c r="E246" s="312">
        <v>798</v>
      </c>
      <c r="F246" s="305">
        <v>42</v>
      </c>
    </row>
    <row r="247" spans="1:6" ht="15.75" customHeight="1" x14ac:dyDescent="0.25">
      <c r="A247" s="220"/>
      <c r="B247" s="461" t="s">
        <v>248</v>
      </c>
      <c r="C247" s="462"/>
      <c r="D247" s="313" t="s">
        <v>343</v>
      </c>
      <c r="E247" s="314">
        <v>9</v>
      </c>
      <c r="F247" s="315">
        <v>1</v>
      </c>
    </row>
    <row r="248" spans="1:6" x14ac:dyDescent="0.25">
      <c r="A248" s="220"/>
      <c r="B248" s="463" t="s">
        <v>245</v>
      </c>
      <c r="C248" s="464"/>
      <c r="D248" s="311" t="s">
        <v>333</v>
      </c>
      <c r="E248" s="312">
        <v>56</v>
      </c>
      <c r="F248" s="305">
        <v>21</v>
      </c>
    </row>
    <row r="249" spans="1:6" ht="15.75" thickBot="1" x14ac:dyDescent="0.3">
      <c r="A249" s="280"/>
      <c r="B249" s="472" t="s">
        <v>246</v>
      </c>
      <c r="C249" s="473"/>
      <c r="D249" s="316" t="s">
        <v>321</v>
      </c>
      <c r="E249" s="317">
        <v>10</v>
      </c>
      <c r="F249" s="318">
        <v>5</v>
      </c>
    </row>
    <row r="250" spans="1:6" x14ac:dyDescent="0.25">
      <c r="A250" s="469" t="s">
        <v>250</v>
      </c>
      <c r="B250" s="470"/>
      <c r="C250" s="471"/>
      <c r="D250" s="288" t="s">
        <v>266</v>
      </c>
      <c r="E250" s="289">
        <v>9</v>
      </c>
      <c r="F250" s="290">
        <v>108</v>
      </c>
    </row>
    <row r="251" spans="1:6" ht="15.75" thickBot="1" x14ac:dyDescent="0.3">
      <c r="A251" s="246"/>
      <c r="B251" s="482" t="s">
        <v>243</v>
      </c>
      <c r="C251" s="483"/>
      <c r="D251" s="291" t="s">
        <v>266</v>
      </c>
      <c r="E251" s="292">
        <v>9</v>
      </c>
      <c r="F251" s="293">
        <v>108</v>
      </c>
    </row>
    <row r="252" spans="1:6" ht="15" customHeight="1" thickBot="1" x14ac:dyDescent="0.3">
      <c r="A252" s="474" t="s">
        <v>139</v>
      </c>
      <c r="B252" s="475"/>
      <c r="C252" s="476"/>
      <c r="D252" s="294" t="s">
        <v>344</v>
      </c>
      <c r="E252" s="295">
        <v>992</v>
      </c>
      <c r="F252" s="296">
        <v>225</v>
      </c>
    </row>
    <row r="253" spans="1:6" ht="15" customHeight="1" x14ac:dyDescent="0.25"/>
    <row r="254" spans="1:6" ht="16.5" thickBot="1" x14ac:dyDescent="0.3">
      <c r="A254" s="486" t="s">
        <v>267</v>
      </c>
      <c r="B254" s="486"/>
      <c r="C254" s="486"/>
      <c r="D254" s="486"/>
      <c r="E254" s="486"/>
      <c r="F254" s="486"/>
    </row>
    <row r="255" spans="1:6" ht="15" customHeight="1" thickBot="1" x14ac:dyDescent="0.3">
      <c r="A255" s="297" t="s">
        <v>234</v>
      </c>
      <c r="B255" s="489" t="s">
        <v>235</v>
      </c>
      <c r="C255" s="490"/>
      <c r="D255" s="298" t="s">
        <v>236</v>
      </c>
      <c r="E255" s="298" t="s">
        <v>237</v>
      </c>
      <c r="F255" s="299" t="s">
        <v>238</v>
      </c>
    </row>
    <row r="256" spans="1:6" x14ac:dyDescent="0.25">
      <c r="A256" s="469" t="s">
        <v>239</v>
      </c>
      <c r="B256" s="470"/>
      <c r="C256" s="471"/>
      <c r="D256" s="289" t="s">
        <v>339</v>
      </c>
      <c r="E256" s="300">
        <v>104</v>
      </c>
      <c r="F256" s="290">
        <v>45</v>
      </c>
    </row>
    <row r="257" spans="1:6" ht="15" customHeight="1" x14ac:dyDescent="0.25">
      <c r="A257" s="220"/>
      <c r="B257" s="480" t="s">
        <v>242</v>
      </c>
      <c r="C257" s="481"/>
      <c r="D257" s="319" t="s">
        <v>324</v>
      </c>
      <c r="E257" s="302">
        <v>52</v>
      </c>
      <c r="F257" s="303">
        <v>6</v>
      </c>
    </row>
    <row r="258" spans="1:6" x14ac:dyDescent="0.25">
      <c r="A258" s="216"/>
      <c r="B258" s="463" t="s">
        <v>243</v>
      </c>
      <c r="C258" s="464"/>
      <c r="D258" s="304" t="s">
        <v>345</v>
      </c>
      <c r="E258" s="304">
        <v>0</v>
      </c>
      <c r="F258" s="305">
        <v>25</v>
      </c>
    </row>
    <row r="259" spans="1:6" ht="15" customHeight="1" x14ac:dyDescent="0.25">
      <c r="A259" s="220"/>
      <c r="B259" s="480" t="s">
        <v>245</v>
      </c>
      <c r="C259" s="481"/>
      <c r="D259" s="319" t="s">
        <v>340</v>
      </c>
      <c r="E259" s="302">
        <v>31</v>
      </c>
      <c r="F259" s="303">
        <v>10</v>
      </c>
    </row>
    <row r="260" spans="1:6" ht="15.75" thickBot="1" x14ac:dyDescent="0.3">
      <c r="A260" s="224"/>
      <c r="B260" s="482" t="s">
        <v>246</v>
      </c>
      <c r="C260" s="483"/>
      <c r="D260" s="306" t="s">
        <v>286</v>
      </c>
      <c r="E260" s="307">
        <v>21</v>
      </c>
      <c r="F260" s="308">
        <v>4</v>
      </c>
    </row>
    <row r="261" spans="1:6" ht="15" customHeight="1" x14ac:dyDescent="0.25">
      <c r="A261" s="469" t="s">
        <v>247</v>
      </c>
      <c r="B261" s="470"/>
      <c r="C261" s="471"/>
      <c r="D261" s="289" t="s">
        <v>346</v>
      </c>
      <c r="E261" s="300">
        <v>907</v>
      </c>
      <c r="F261" s="290">
        <v>70</v>
      </c>
    </row>
    <row r="262" spans="1:6" x14ac:dyDescent="0.25">
      <c r="A262" s="216"/>
      <c r="B262" s="463" t="s">
        <v>242</v>
      </c>
      <c r="C262" s="464"/>
      <c r="D262" s="311" t="s">
        <v>347</v>
      </c>
      <c r="E262" s="312">
        <v>832</v>
      </c>
      <c r="F262" s="305">
        <v>43</v>
      </c>
    </row>
    <row r="263" spans="1:6" ht="15.75" customHeight="1" x14ac:dyDescent="0.25">
      <c r="A263" s="220"/>
      <c r="B263" s="480" t="s">
        <v>248</v>
      </c>
      <c r="C263" s="481"/>
      <c r="D263" s="319" t="s">
        <v>289</v>
      </c>
      <c r="E263" s="302">
        <v>9</v>
      </c>
      <c r="F263" s="303">
        <v>1</v>
      </c>
    </row>
    <row r="264" spans="1:6" ht="15" customHeight="1" x14ac:dyDescent="0.25">
      <c r="A264" s="220"/>
      <c r="B264" s="491" t="s">
        <v>245</v>
      </c>
      <c r="C264" s="492"/>
      <c r="D264" s="320" t="s">
        <v>333</v>
      </c>
      <c r="E264" s="321">
        <v>56</v>
      </c>
      <c r="F264" s="322">
        <v>21</v>
      </c>
    </row>
    <row r="265" spans="1:6" ht="15.75" thickBot="1" x14ac:dyDescent="0.3">
      <c r="A265" s="323"/>
      <c r="B265" s="493" t="s">
        <v>246</v>
      </c>
      <c r="C265" s="494"/>
      <c r="D265" s="324" t="s">
        <v>321</v>
      </c>
      <c r="E265" s="325">
        <v>10</v>
      </c>
      <c r="F265" s="326">
        <v>5</v>
      </c>
    </row>
    <row r="266" spans="1:6" ht="15" customHeight="1" x14ac:dyDescent="0.25">
      <c r="A266" s="469" t="s">
        <v>250</v>
      </c>
      <c r="B266" s="470"/>
      <c r="C266" s="471"/>
      <c r="D266" s="288" t="s">
        <v>268</v>
      </c>
      <c r="E266" s="289">
        <v>9</v>
      </c>
      <c r="F266" s="290">
        <v>106</v>
      </c>
    </row>
    <row r="267" spans="1:6" ht="15.75" thickBot="1" x14ac:dyDescent="0.3">
      <c r="A267" s="246"/>
      <c r="B267" s="482" t="s">
        <v>243</v>
      </c>
      <c r="C267" s="483"/>
      <c r="D267" s="291" t="s">
        <v>268</v>
      </c>
      <c r="E267" s="292">
        <v>9</v>
      </c>
      <c r="F267" s="293">
        <v>106</v>
      </c>
    </row>
    <row r="268" spans="1:6" ht="15.75" thickBot="1" x14ac:dyDescent="0.3">
      <c r="A268" s="474" t="s">
        <v>139</v>
      </c>
      <c r="B268" s="475"/>
      <c r="C268" s="476"/>
      <c r="D268" s="294" t="s">
        <v>348</v>
      </c>
      <c r="E268" s="295">
        <v>1020</v>
      </c>
      <c r="F268" s="296">
        <v>221</v>
      </c>
    </row>
    <row r="270" spans="1:6" ht="15" customHeight="1" thickBot="1" x14ac:dyDescent="0.3">
      <c r="A270" s="486" t="s">
        <v>269</v>
      </c>
      <c r="B270" s="486"/>
      <c r="C270" s="486"/>
      <c r="D270" s="486"/>
      <c r="E270" s="486"/>
      <c r="F270" s="486"/>
    </row>
    <row r="271" spans="1:6" ht="15" customHeight="1" thickBot="1" x14ac:dyDescent="0.3">
      <c r="A271" s="210" t="s">
        <v>234</v>
      </c>
      <c r="B271" s="478" t="s">
        <v>235</v>
      </c>
      <c r="C271" s="479"/>
      <c r="D271" s="211" t="s">
        <v>236</v>
      </c>
      <c r="E271" s="211" t="s">
        <v>237</v>
      </c>
      <c r="F271" s="212" t="s">
        <v>238</v>
      </c>
    </row>
    <row r="272" spans="1:6" x14ac:dyDescent="0.25">
      <c r="A272" s="469" t="s">
        <v>239</v>
      </c>
      <c r="B272" s="470"/>
      <c r="C272" s="471"/>
      <c r="D272" s="289" t="s">
        <v>339</v>
      </c>
      <c r="E272" s="300">
        <v>104</v>
      </c>
      <c r="F272" s="290">
        <v>45</v>
      </c>
    </row>
    <row r="273" spans="1:6" ht="15" customHeight="1" x14ac:dyDescent="0.25">
      <c r="A273" s="220"/>
      <c r="B273" s="480" t="s">
        <v>242</v>
      </c>
      <c r="C273" s="481"/>
      <c r="D273" s="319" t="s">
        <v>324</v>
      </c>
      <c r="E273" s="302">
        <v>52</v>
      </c>
      <c r="F273" s="303">
        <v>6</v>
      </c>
    </row>
    <row r="274" spans="1:6" x14ac:dyDescent="0.25">
      <c r="A274" s="216"/>
      <c r="B274" s="463" t="s">
        <v>243</v>
      </c>
      <c r="C274" s="464"/>
      <c r="D274" s="304" t="s">
        <v>345</v>
      </c>
      <c r="E274" s="304">
        <v>0</v>
      </c>
      <c r="F274" s="305">
        <v>25</v>
      </c>
    </row>
    <row r="275" spans="1:6" ht="15" customHeight="1" x14ac:dyDescent="0.25">
      <c r="A275" s="220"/>
      <c r="B275" s="480" t="s">
        <v>245</v>
      </c>
      <c r="C275" s="481"/>
      <c r="D275" s="319" t="s">
        <v>340</v>
      </c>
      <c r="E275" s="302">
        <v>31</v>
      </c>
      <c r="F275" s="303">
        <v>10</v>
      </c>
    </row>
    <row r="276" spans="1:6" ht="15.75" thickBot="1" x14ac:dyDescent="0.3">
      <c r="A276" s="224"/>
      <c r="B276" s="482" t="s">
        <v>246</v>
      </c>
      <c r="C276" s="483"/>
      <c r="D276" s="306" t="s">
        <v>286</v>
      </c>
      <c r="E276" s="307">
        <v>21</v>
      </c>
      <c r="F276" s="308">
        <v>4</v>
      </c>
    </row>
    <row r="277" spans="1:6" ht="15" customHeight="1" x14ac:dyDescent="0.25">
      <c r="A277" s="469" t="s">
        <v>247</v>
      </c>
      <c r="B277" s="470"/>
      <c r="C277" s="471"/>
      <c r="D277" s="289" t="s">
        <v>349</v>
      </c>
      <c r="E277" s="300">
        <v>3658</v>
      </c>
      <c r="F277" s="290">
        <v>85</v>
      </c>
    </row>
    <row r="278" spans="1:6" x14ac:dyDescent="0.25">
      <c r="A278" s="220"/>
      <c r="B278" s="480" t="s">
        <v>270</v>
      </c>
      <c r="C278" s="481"/>
      <c r="D278" s="319" t="s">
        <v>241</v>
      </c>
      <c r="E278" s="302">
        <v>1</v>
      </c>
      <c r="F278" s="303">
        <v>1</v>
      </c>
    </row>
    <row r="279" spans="1:6" ht="15" customHeight="1" x14ac:dyDescent="0.25">
      <c r="A279" s="216"/>
      <c r="B279" s="463" t="s">
        <v>242</v>
      </c>
      <c r="C279" s="464"/>
      <c r="D279" s="311" t="s">
        <v>350</v>
      </c>
      <c r="E279" s="312">
        <v>835</v>
      </c>
      <c r="F279" s="305">
        <v>45</v>
      </c>
    </row>
    <row r="280" spans="1:6" x14ac:dyDescent="0.25">
      <c r="A280" s="220"/>
      <c r="B280" s="480" t="s">
        <v>248</v>
      </c>
      <c r="C280" s="481"/>
      <c r="D280" s="319" t="s">
        <v>289</v>
      </c>
      <c r="E280" s="302">
        <v>9</v>
      </c>
      <c r="F280" s="303">
        <v>1</v>
      </c>
    </row>
    <row r="281" spans="1:6" ht="15" customHeight="1" x14ac:dyDescent="0.25">
      <c r="A281" s="220"/>
      <c r="B281" s="491" t="s">
        <v>245</v>
      </c>
      <c r="C281" s="492"/>
      <c r="D281" s="327" t="s">
        <v>333</v>
      </c>
      <c r="E281" s="321">
        <v>56</v>
      </c>
      <c r="F281" s="322">
        <v>21</v>
      </c>
    </row>
    <row r="282" spans="1:6" x14ac:dyDescent="0.25">
      <c r="A282" s="220"/>
      <c r="B282" s="495" t="s">
        <v>246</v>
      </c>
      <c r="C282" s="496"/>
      <c r="D282" s="328" t="s">
        <v>321</v>
      </c>
      <c r="E282" s="309">
        <v>10</v>
      </c>
      <c r="F282" s="310">
        <v>5</v>
      </c>
    </row>
    <row r="283" spans="1:6" ht="15.75" thickBot="1" x14ac:dyDescent="0.3">
      <c r="A283" s="246"/>
      <c r="B283" s="497" t="s">
        <v>249</v>
      </c>
      <c r="C283" s="498"/>
      <c r="D283" s="329" t="s">
        <v>351</v>
      </c>
      <c r="E283" s="330">
        <v>2747</v>
      </c>
      <c r="F283" s="331">
        <v>12</v>
      </c>
    </row>
    <row r="284" spans="1:6" x14ac:dyDescent="0.25">
      <c r="A284" s="469" t="s">
        <v>250</v>
      </c>
      <c r="B284" s="470"/>
      <c r="C284" s="471"/>
      <c r="D284" s="288" t="s">
        <v>271</v>
      </c>
      <c r="E284" s="289">
        <v>9</v>
      </c>
      <c r="F284" s="290">
        <v>106</v>
      </c>
    </row>
    <row r="285" spans="1:6" ht="15.75" thickBot="1" x14ac:dyDescent="0.3">
      <c r="A285" s="246"/>
      <c r="B285" s="482" t="s">
        <v>243</v>
      </c>
      <c r="C285" s="483"/>
      <c r="D285" s="292" t="s">
        <v>271</v>
      </c>
      <c r="E285" s="292">
        <v>9</v>
      </c>
      <c r="F285" s="293">
        <v>106</v>
      </c>
    </row>
    <row r="286" spans="1:6" ht="15.75" thickBot="1" x14ac:dyDescent="0.3">
      <c r="A286" s="474" t="s">
        <v>139</v>
      </c>
      <c r="B286" s="475"/>
      <c r="C286" s="476"/>
      <c r="D286" s="294" t="s">
        <v>352</v>
      </c>
      <c r="E286" s="295">
        <v>3771</v>
      </c>
      <c r="F286" s="296">
        <v>236</v>
      </c>
    </row>
    <row r="287" spans="1:6" ht="15" customHeight="1" x14ac:dyDescent="0.25">
      <c r="A287" s="162"/>
    </row>
    <row r="288" spans="1:6" ht="15" customHeight="1" thickBot="1" x14ac:dyDescent="0.3">
      <c r="A288" s="486" t="s">
        <v>272</v>
      </c>
      <c r="B288" s="486"/>
      <c r="C288" s="486"/>
      <c r="D288" s="486"/>
      <c r="E288" s="486"/>
      <c r="F288" s="486"/>
    </row>
    <row r="289" spans="1:6" ht="15.75" thickBot="1" x14ac:dyDescent="0.3">
      <c r="A289" s="210" t="s">
        <v>234</v>
      </c>
      <c r="B289" s="478" t="s">
        <v>235</v>
      </c>
      <c r="C289" s="479"/>
      <c r="D289" s="211" t="s">
        <v>236</v>
      </c>
      <c r="E289" s="211" t="s">
        <v>237</v>
      </c>
      <c r="F289" s="212" t="s">
        <v>238</v>
      </c>
    </row>
    <row r="290" spans="1:6" ht="15" customHeight="1" x14ac:dyDescent="0.25">
      <c r="A290" s="469" t="s">
        <v>239</v>
      </c>
      <c r="B290" s="470"/>
      <c r="C290" s="471"/>
      <c r="D290" s="289" t="s">
        <v>353</v>
      </c>
      <c r="E290" s="300">
        <v>117</v>
      </c>
      <c r="F290" s="290">
        <v>45</v>
      </c>
    </row>
    <row r="291" spans="1:6" x14ac:dyDescent="0.25">
      <c r="A291" s="220" t="s">
        <v>18</v>
      </c>
      <c r="B291" s="480" t="s">
        <v>242</v>
      </c>
      <c r="C291" s="481"/>
      <c r="D291" s="319" t="s">
        <v>354</v>
      </c>
      <c r="E291" s="302">
        <v>65</v>
      </c>
      <c r="F291" s="303">
        <v>6</v>
      </c>
    </row>
    <row r="292" spans="1:6" ht="15" customHeight="1" x14ac:dyDescent="0.25">
      <c r="A292" s="216" t="s">
        <v>18</v>
      </c>
      <c r="B292" s="463" t="s">
        <v>243</v>
      </c>
      <c r="C292" s="464"/>
      <c r="D292" s="304" t="s">
        <v>244</v>
      </c>
      <c r="E292" s="304">
        <v>0</v>
      </c>
      <c r="F292" s="305">
        <v>25</v>
      </c>
    </row>
    <row r="293" spans="1:6" x14ac:dyDescent="0.25">
      <c r="A293" s="220" t="s">
        <v>18</v>
      </c>
      <c r="B293" s="480" t="s">
        <v>245</v>
      </c>
      <c r="C293" s="481"/>
      <c r="D293" s="319" t="s">
        <v>355</v>
      </c>
      <c r="E293" s="302">
        <v>31</v>
      </c>
      <c r="F293" s="303">
        <v>10</v>
      </c>
    </row>
    <row r="294" spans="1:6" ht="15" customHeight="1" thickBot="1" x14ac:dyDescent="0.3">
      <c r="A294" s="224" t="s">
        <v>18</v>
      </c>
      <c r="B294" s="482" t="s">
        <v>246</v>
      </c>
      <c r="C294" s="483"/>
      <c r="D294" s="306" t="s">
        <v>286</v>
      </c>
      <c r="E294" s="307">
        <v>21</v>
      </c>
      <c r="F294" s="308">
        <v>4</v>
      </c>
    </row>
    <row r="295" spans="1:6" x14ac:dyDescent="0.25">
      <c r="A295" s="469" t="s">
        <v>247</v>
      </c>
      <c r="B295" s="470"/>
      <c r="C295" s="471"/>
      <c r="D295" s="289" t="s">
        <v>356</v>
      </c>
      <c r="E295" s="300">
        <v>965</v>
      </c>
      <c r="F295" s="290">
        <v>75</v>
      </c>
    </row>
    <row r="296" spans="1:6" ht="15" customHeight="1" x14ac:dyDescent="0.25">
      <c r="A296" s="220" t="s">
        <v>18</v>
      </c>
      <c r="B296" s="480" t="s">
        <v>270</v>
      </c>
      <c r="C296" s="481"/>
      <c r="D296" s="319" t="s">
        <v>357</v>
      </c>
      <c r="E296" s="302">
        <v>11</v>
      </c>
      <c r="F296" s="303">
        <v>2</v>
      </c>
    </row>
    <row r="297" spans="1:6" x14ac:dyDescent="0.25">
      <c r="A297" s="216" t="s">
        <v>18</v>
      </c>
      <c r="B297" s="463" t="s">
        <v>242</v>
      </c>
      <c r="C297" s="464"/>
      <c r="D297" s="304" t="s">
        <v>358</v>
      </c>
      <c r="E297" s="312">
        <v>881</v>
      </c>
      <c r="F297" s="305">
        <v>47</v>
      </c>
    </row>
    <row r="298" spans="1:6" ht="15.75" customHeight="1" x14ac:dyDescent="0.25">
      <c r="A298" s="220" t="s">
        <v>18</v>
      </c>
      <c r="B298" s="480" t="s">
        <v>248</v>
      </c>
      <c r="C298" s="481"/>
      <c r="D298" s="319" t="s">
        <v>289</v>
      </c>
      <c r="E298" s="302">
        <v>9</v>
      </c>
      <c r="F298" s="303">
        <v>1</v>
      </c>
    </row>
    <row r="299" spans="1:6" ht="15" customHeight="1" x14ac:dyDescent="0.25">
      <c r="A299" s="220"/>
      <c r="B299" s="491" t="s">
        <v>245</v>
      </c>
      <c r="C299" s="492"/>
      <c r="D299" s="327" t="s">
        <v>359</v>
      </c>
      <c r="E299" s="321">
        <v>54</v>
      </c>
      <c r="F299" s="322">
        <v>20</v>
      </c>
    </row>
    <row r="300" spans="1:6" ht="15.75" thickBot="1" x14ac:dyDescent="0.3">
      <c r="A300" s="246" t="s">
        <v>18</v>
      </c>
      <c r="B300" s="493" t="s">
        <v>246</v>
      </c>
      <c r="C300" s="494"/>
      <c r="D300" s="324" t="s">
        <v>321</v>
      </c>
      <c r="E300" s="325">
        <v>10</v>
      </c>
      <c r="F300" s="326">
        <v>5</v>
      </c>
    </row>
    <row r="301" spans="1:6" x14ac:dyDescent="0.25">
      <c r="A301" s="469" t="s">
        <v>250</v>
      </c>
      <c r="B301" s="470"/>
      <c r="C301" s="471"/>
      <c r="D301" s="288" t="s">
        <v>273</v>
      </c>
      <c r="E301" s="289">
        <v>9</v>
      </c>
      <c r="F301" s="290">
        <v>101</v>
      </c>
    </row>
    <row r="302" spans="1:6" ht="15.75" thickBot="1" x14ac:dyDescent="0.3">
      <c r="A302" s="246" t="s">
        <v>18</v>
      </c>
      <c r="B302" s="482" t="s">
        <v>243</v>
      </c>
      <c r="C302" s="483"/>
      <c r="D302" s="292" t="s">
        <v>273</v>
      </c>
      <c r="E302" s="292">
        <v>9</v>
      </c>
      <c r="F302" s="293">
        <v>101</v>
      </c>
    </row>
    <row r="303" spans="1:6" ht="15.75" thickBot="1" x14ac:dyDescent="0.3">
      <c r="A303" s="474" t="s">
        <v>139</v>
      </c>
      <c r="B303" s="475"/>
      <c r="C303" s="476"/>
      <c r="D303" s="294" t="s">
        <v>360</v>
      </c>
      <c r="E303" s="295">
        <v>1091</v>
      </c>
      <c r="F303" s="296">
        <v>221</v>
      </c>
    </row>
    <row r="304" spans="1:6" x14ac:dyDescent="0.25">
      <c r="A304" s="162"/>
    </row>
    <row r="305" spans="1:6" ht="16.5" thickBot="1" x14ac:dyDescent="0.3">
      <c r="A305" s="486" t="s">
        <v>274</v>
      </c>
      <c r="B305" s="486"/>
      <c r="C305" s="486"/>
      <c r="D305" s="486"/>
      <c r="E305" s="486"/>
      <c r="F305" s="486"/>
    </row>
    <row r="306" spans="1:6" ht="15.75" thickBot="1" x14ac:dyDescent="0.3">
      <c r="A306" s="210" t="s">
        <v>234</v>
      </c>
      <c r="B306" s="478" t="s">
        <v>235</v>
      </c>
      <c r="C306" s="479"/>
      <c r="D306" s="211" t="s">
        <v>236</v>
      </c>
      <c r="E306" s="211" t="s">
        <v>237</v>
      </c>
      <c r="F306" s="212" t="s">
        <v>238</v>
      </c>
    </row>
    <row r="307" spans="1:6" x14ac:dyDescent="0.25">
      <c r="A307" s="469" t="s">
        <v>239</v>
      </c>
      <c r="B307" s="470"/>
      <c r="C307" s="471"/>
      <c r="D307" s="289" t="s">
        <v>353</v>
      </c>
      <c r="E307" s="300">
        <v>117</v>
      </c>
      <c r="F307" s="290">
        <v>45</v>
      </c>
    </row>
    <row r="308" spans="1:6" x14ac:dyDescent="0.25">
      <c r="A308" s="220" t="s">
        <v>18</v>
      </c>
      <c r="B308" s="480" t="s">
        <v>242</v>
      </c>
      <c r="C308" s="481"/>
      <c r="D308" s="319" t="s">
        <v>354</v>
      </c>
      <c r="E308" s="302">
        <v>65</v>
      </c>
      <c r="F308" s="303">
        <v>6</v>
      </c>
    </row>
    <row r="309" spans="1:6" x14ac:dyDescent="0.25">
      <c r="A309" s="216" t="s">
        <v>18</v>
      </c>
      <c r="B309" s="463" t="s">
        <v>243</v>
      </c>
      <c r="C309" s="464"/>
      <c r="D309" s="304" t="s">
        <v>244</v>
      </c>
      <c r="E309" s="304">
        <v>0</v>
      </c>
      <c r="F309" s="305">
        <v>25</v>
      </c>
    </row>
    <row r="310" spans="1:6" x14ac:dyDescent="0.25">
      <c r="A310" s="220" t="s">
        <v>18</v>
      </c>
      <c r="B310" s="480" t="s">
        <v>245</v>
      </c>
      <c r="C310" s="481"/>
      <c r="D310" s="319" t="s">
        <v>340</v>
      </c>
      <c r="E310" s="302">
        <v>31</v>
      </c>
      <c r="F310" s="303">
        <v>10</v>
      </c>
    </row>
    <row r="311" spans="1:6" ht="15.75" thickBot="1" x14ac:dyDescent="0.3">
      <c r="A311" s="224" t="s">
        <v>18</v>
      </c>
      <c r="B311" s="482" t="s">
        <v>246</v>
      </c>
      <c r="C311" s="483"/>
      <c r="D311" s="306" t="s">
        <v>286</v>
      </c>
      <c r="E311" s="307">
        <v>21</v>
      </c>
      <c r="F311" s="308">
        <v>4</v>
      </c>
    </row>
    <row r="312" spans="1:6" x14ac:dyDescent="0.25">
      <c r="A312" s="469" t="s">
        <v>247</v>
      </c>
      <c r="B312" s="470"/>
      <c r="C312" s="471"/>
      <c r="D312" s="289" t="s">
        <v>361</v>
      </c>
      <c r="E312" s="300">
        <v>1003</v>
      </c>
      <c r="F312" s="290">
        <v>78</v>
      </c>
    </row>
    <row r="313" spans="1:6" x14ac:dyDescent="0.25">
      <c r="A313" s="220" t="s">
        <v>18</v>
      </c>
      <c r="B313" s="480" t="s">
        <v>270</v>
      </c>
      <c r="C313" s="481"/>
      <c r="D313" s="319" t="s">
        <v>357</v>
      </c>
      <c r="E313" s="302">
        <v>11</v>
      </c>
      <c r="F313" s="303">
        <v>2</v>
      </c>
    </row>
    <row r="314" spans="1:6" x14ac:dyDescent="0.25">
      <c r="A314" s="216" t="s">
        <v>18</v>
      </c>
      <c r="B314" s="463" t="s">
        <v>242</v>
      </c>
      <c r="C314" s="464"/>
      <c r="D314" s="304" t="s">
        <v>362</v>
      </c>
      <c r="E314" s="312">
        <v>890</v>
      </c>
      <c r="F314" s="305">
        <v>48</v>
      </c>
    </row>
    <row r="315" spans="1:6" x14ac:dyDescent="0.25">
      <c r="A315" s="220" t="s">
        <v>18</v>
      </c>
      <c r="B315" s="480" t="s">
        <v>248</v>
      </c>
      <c r="C315" s="481"/>
      <c r="D315" s="319" t="s">
        <v>289</v>
      </c>
      <c r="E315" s="302">
        <v>9</v>
      </c>
      <c r="F315" s="303">
        <v>1</v>
      </c>
    </row>
    <row r="316" spans="1:6" x14ac:dyDescent="0.25">
      <c r="A316" s="220"/>
      <c r="B316" s="491" t="s">
        <v>245</v>
      </c>
      <c r="C316" s="492"/>
      <c r="D316" s="327" t="s">
        <v>359</v>
      </c>
      <c r="E316" s="321">
        <v>54</v>
      </c>
      <c r="F316" s="322">
        <v>20</v>
      </c>
    </row>
    <row r="317" spans="1:6" x14ac:dyDescent="0.25">
      <c r="A317" s="216" t="s">
        <v>18</v>
      </c>
      <c r="B317" s="495" t="s">
        <v>246</v>
      </c>
      <c r="C317" s="496"/>
      <c r="D317" s="328" t="s">
        <v>363</v>
      </c>
      <c r="E317" s="309">
        <v>13</v>
      </c>
      <c r="F317" s="310">
        <v>6</v>
      </c>
    </row>
    <row r="318" spans="1:6" ht="15.75" thickBot="1" x14ac:dyDescent="0.3">
      <c r="A318" s="246"/>
      <c r="B318" s="499" t="s">
        <v>249</v>
      </c>
      <c r="C318" s="500"/>
      <c r="D318" s="329" t="s">
        <v>364</v>
      </c>
      <c r="E318" s="330">
        <v>26</v>
      </c>
      <c r="F318" s="331">
        <v>1</v>
      </c>
    </row>
    <row r="319" spans="1:6" x14ac:dyDescent="0.25">
      <c r="A319" s="469" t="s">
        <v>250</v>
      </c>
      <c r="B319" s="470"/>
      <c r="C319" s="471"/>
      <c r="D319" s="288" t="s">
        <v>273</v>
      </c>
      <c r="E319" s="289">
        <v>9</v>
      </c>
      <c r="F319" s="290">
        <v>101</v>
      </c>
    </row>
    <row r="320" spans="1:6" ht="15.75" thickBot="1" x14ac:dyDescent="0.3">
      <c r="A320" s="246" t="s">
        <v>18</v>
      </c>
      <c r="B320" s="482" t="s">
        <v>243</v>
      </c>
      <c r="C320" s="483"/>
      <c r="D320" s="292" t="s">
        <v>273</v>
      </c>
      <c r="E320" s="292">
        <v>9</v>
      </c>
      <c r="F320" s="293">
        <v>101</v>
      </c>
    </row>
    <row r="321" spans="1:6" ht="15.75" thickBot="1" x14ac:dyDescent="0.3">
      <c r="A321" s="474" t="s">
        <v>139</v>
      </c>
      <c r="B321" s="475"/>
      <c r="C321" s="476"/>
      <c r="D321" s="294" t="s">
        <v>365</v>
      </c>
      <c r="E321" s="295">
        <v>1129</v>
      </c>
      <c r="F321" s="296">
        <v>224</v>
      </c>
    </row>
  </sheetData>
  <dataConsolidate/>
  <mergeCells count="291">
    <mergeCell ref="B16:C16"/>
    <mergeCell ref="B17:C17"/>
    <mergeCell ref="B18:C18"/>
    <mergeCell ref="B19:C19"/>
    <mergeCell ref="B20:C20"/>
    <mergeCell ref="B21:C21"/>
    <mergeCell ref="A22:C22"/>
    <mergeCell ref="B23:C23"/>
    <mergeCell ref="A24:C24"/>
    <mergeCell ref="A7:F7"/>
    <mergeCell ref="B8:C8"/>
    <mergeCell ref="A9:C9"/>
    <mergeCell ref="B10:C10"/>
    <mergeCell ref="B11:C11"/>
    <mergeCell ref="B12:C12"/>
    <mergeCell ref="B13:C13"/>
    <mergeCell ref="B14:C14"/>
    <mergeCell ref="A15:C15"/>
    <mergeCell ref="B76:C76"/>
    <mergeCell ref="B77:C77"/>
    <mergeCell ref="B78:C78"/>
    <mergeCell ref="B79:C79"/>
    <mergeCell ref="B80:C80"/>
    <mergeCell ref="A81:C81"/>
    <mergeCell ref="B82:C82"/>
    <mergeCell ref="A83:C83"/>
    <mergeCell ref="A67:F67"/>
    <mergeCell ref="B68:C68"/>
    <mergeCell ref="A69:C69"/>
    <mergeCell ref="B70:C70"/>
    <mergeCell ref="B71:C71"/>
    <mergeCell ref="B72:C72"/>
    <mergeCell ref="B73:C73"/>
    <mergeCell ref="B74:C74"/>
    <mergeCell ref="A75:C75"/>
    <mergeCell ref="B318:C318"/>
    <mergeCell ref="A319:C319"/>
    <mergeCell ref="B320:C320"/>
    <mergeCell ref="A321:C321"/>
    <mergeCell ref="A312:C312"/>
    <mergeCell ref="B313:C313"/>
    <mergeCell ref="B314:C314"/>
    <mergeCell ref="B315:C315"/>
    <mergeCell ref="B316:C316"/>
    <mergeCell ref="B317:C317"/>
    <mergeCell ref="B306:C306"/>
    <mergeCell ref="A307:C307"/>
    <mergeCell ref="B308:C308"/>
    <mergeCell ref="B309:C309"/>
    <mergeCell ref="B310:C310"/>
    <mergeCell ref="B311:C311"/>
    <mergeCell ref="B299:C299"/>
    <mergeCell ref="B300:C300"/>
    <mergeCell ref="A301:C301"/>
    <mergeCell ref="B302:C302"/>
    <mergeCell ref="A303:C303"/>
    <mergeCell ref="A305:F305"/>
    <mergeCell ref="B293:C293"/>
    <mergeCell ref="B294:C294"/>
    <mergeCell ref="A295:C295"/>
    <mergeCell ref="B296:C296"/>
    <mergeCell ref="B297:C297"/>
    <mergeCell ref="B298:C298"/>
    <mergeCell ref="A286:C286"/>
    <mergeCell ref="A288:F288"/>
    <mergeCell ref="B289:C289"/>
    <mergeCell ref="A290:C290"/>
    <mergeCell ref="B291:C291"/>
    <mergeCell ref="B292:C292"/>
    <mergeCell ref="B280:C280"/>
    <mergeCell ref="B281:C281"/>
    <mergeCell ref="B282:C282"/>
    <mergeCell ref="B283:C283"/>
    <mergeCell ref="A284:C284"/>
    <mergeCell ref="B285:C285"/>
    <mergeCell ref="B274:C274"/>
    <mergeCell ref="B275:C275"/>
    <mergeCell ref="B276:C276"/>
    <mergeCell ref="A277:C277"/>
    <mergeCell ref="B278:C278"/>
    <mergeCell ref="B279:C279"/>
    <mergeCell ref="B267:C267"/>
    <mergeCell ref="A268:C268"/>
    <mergeCell ref="A270:F270"/>
    <mergeCell ref="B271:C271"/>
    <mergeCell ref="A272:C272"/>
    <mergeCell ref="B273:C273"/>
    <mergeCell ref="A261:C261"/>
    <mergeCell ref="B262:C262"/>
    <mergeCell ref="B263:C263"/>
    <mergeCell ref="B264:C264"/>
    <mergeCell ref="B265:C265"/>
    <mergeCell ref="A266:C266"/>
    <mergeCell ref="B255:C255"/>
    <mergeCell ref="A256:C256"/>
    <mergeCell ref="B257:C257"/>
    <mergeCell ref="B258:C258"/>
    <mergeCell ref="B259:C259"/>
    <mergeCell ref="B260:C260"/>
    <mergeCell ref="B248:C248"/>
    <mergeCell ref="B249:C249"/>
    <mergeCell ref="A250:C250"/>
    <mergeCell ref="B251:C251"/>
    <mergeCell ref="A252:C252"/>
    <mergeCell ref="A254:F254"/>
    <mergeCell ref="B242:C242"/>
    <mergeCell ref="B243:C243"/>
    <mergeCell ref="A244:C244"/>
    <mergeCell ref="B245:C245"/>
    <mergeCell ref="B246:C246"/>
    <mergeCell ref="B247:C247"/>
    <mergeCell ref="A235:C235"/>
    <mergeCell ref="A237:F237"/>
    <mergeCell ref="B238:C238"/>
    <mergeCell ref="A239:C239"/>
    <mergeCell ref="B240:C240"/>
    <mergeCell ref="B241:C241"/>
    <mergeCell ref="B229:C229"/>
    <mergeCell ref="B230:C230"/>
    <mergeCell ref="B231:C231"/>
    <mergeCell ref="B232:C232"/>
    <mergeCell ref="A233:C233"/>
    <mergeCell ref="B234:C234"/>
    <mergeCell ref="B223:C223"/>
    <mergeCell ref="B224:C224"/>
    <mergeCell ref="B225:C225"/>
    <mergeCell ref="B226:C226"/>
    <mergeCell ref="A227:C227"/>
    <mergeCell ref="B228:C228"/>
    <mergeCell ref="A216:C216"/>
    <mergeCell ref="B217:C217"/>
    <mergeCell ref="A218:C218"/>
    <mergeCell ref="A220:F220"/>
    <mergeCell ref="B221:C221"/>
    <mergeCell ref="A222:C222"/>
    <mergeCell ref="A210:C210"/>
    <mergeCell ref="B211:C211"/>
    <mergeCell ref="B212:C212"/>
    <mergeCell ref="B213:C213"/>
    <mergeCell ref="B214:C214"/>
    <mergeCell ref="B215:C215"/>
    <mergeCell ref="A204:F204"/>
    <mergeCell ref="A205:C205"/>
    <mergeCell ref="B206:C206"/>
    <mergeCell ref="B207:C207"/>
    <mergeCell ref="B208:C208"/>
    <mergeCell ref="B209:C209"/>
    <mergeCell ref="B197:C197"/>
    <mergeCell ref="B198:C198"/>
    <mergeCell ref="B199:C199"/>
    <mergeCell ref="A200:C200"/>
    <mergeCell ref="B201:C201"/>
    <mergeCell ref="A202:C202"/>
    <mergeCell ref="B191:C191"/>
    <mergeCell ref="B192:C192"/>
    <mergeCell ref="A193:C193"/>
    <mergeCell ref="B194:C194"/>
    <mergeCell ref="B195:C195"/>
    <mergeCell ref="B196:C196"/>
    <mergeCell ref="A185:F185"/>
    <mergeCell ref="B186:C186"/>
    <mergeCell ref="A187:C187"/>
    <mergeCell ref="B188:C188"/>
    <mergeCell ref="B189:C189"/>
    <mergeCell ref="B190:C190"/>
    <mergeCell ref="B178:C178"/>
    <mergeCell ref="B179:C179"/>
    <mergeCell ref="B180:C180"/>
    <mergeCell ref="A181:C181"/>
    <mergeCell ref="B182:C182"/>
    <mergeCell ref="A183:C183"/>
    <mergeCell ref="B172:C172"/>
    <mergeCell ref="B173:C173"/>
    <mergeCell ref="A174:C174"/>
    <mergeCell ref="B175:C175"/>
    <mergeCell ref="B176:C176"/>
    <mergeCell ref="B177:C177"/>
    <mergeCell ref="A166:F166"/>
    <mergeCell ref="B167:C167"/>
    <mergeCell ref="A168:C168"/>
    <mergeCell ref="B169:C169"/>
    <mergeCell ref="B170:C170"/>
    <mergeCell ref="B171:C171"/>
    <mergeCell ref="B158:C158"/>
    <mergeCell ref="B159:C159"/>
    <mergeCell ref="B160:C160"/>
    <mergeCell ref="A161:C161"/>
    <mergeCell ref="B162:C162"/>
    <mergeCell ref="A163:C163"/>
    <mergeCell ref="B152:C152"/>
    <mergeCell ref="B153:C153"/>
    <mergeCell ref="A154:C154"/>
    <mergeCell ref="B155:C155"/>
    <mergeCell ref="B156:C156"/>
    <mergeCell ref="B157:C157"/>
    <mergeCell ref="A146:F146"/>
    <mergeCell ref="B147:C147"/>
    <mergeCell ref="A148:C148"/>
    <mergeCell ref="B149:C149"/>
    <mergeCell ref="B150:C150"/>
    <mergeCell ref="B151:C151"/>
    <mergeCell ref="B138:C138"/>
    <mergeCell ref="B139:C139"/>
    <mergeCell ref="B140:C140"/>
    <mergeCell ref="A141:C141"/>
    <mergeCell ref="B142:C142"/>
    <mergeCell ref="A143:C143"/>
    <mergeCell ref="B132:C132"/>
    <mergeCell ref="B133:C133"/>
    <mergeCell ref="A134:C134"/>
    <mergeCell ref="B135:C135"/>
    <mergeCell ref="B136:C136"/>
    <mergeCell ref="B137:C137"/>
    <mergeCell ref="A126:F126"/>
    <mergeCell ref="B127:C127"/>
    <mergeCell ref="A128:C128"/>
    <mergeCell ref="B129:C129"/>
    <mergeCell ref="B130:C130"/>
    <mergeCell ref="B131:C131"/>
    <mergeCell ref="B118:C118"/>
    <mergeCell ref="B119:C119"/>
    <mergeCell ref="B120:C120"/>
    <mergeCell ref="A121:C121"/>
    <mergeCell ref="B122:C122"/>
    <mergeCell ref="A123:C123"/>
    <mergeCell ref="B112:C112"/>
    <mergeCell ref="B113:C113"/>
    <mergeCell ref="A114:C114"/>
    <mergeCell ref="B115:C115"/>
    <mergeCell ref="B116:C116"/>
    <mergeCell ref="B117:C117"/>
    <mergeCell ref="A106:F106"/>
    <mergeCell ref="B107:C107"/>
    <mergeCell ref="A108:C108"/>
    <mergeCell ref="B109:C109"/>
    <mergeCell ref="B110:C110"/>
    <mergeCell ref="B111:C111"/>
    <mergeCell ref="A101:C101"/>
    <mergeCell ref="B102:C102"/>
    <mergeCell ref="A103:C103"/>
    <mergeCell ref="B92:C92"/>
    <mergeCell ref="B93:C93"/>
    <mergeCell ref="A94:C94"/>
    <mergeCell ref="B95:C95"/>
    <mergeCell ref="B96:C96"/>
    <mergeCell ref="B97:C97"/>
    <mergeCell ref="A86:F86"/>
    <mergeCell ref="B87:C87"/>
    <mergeCell ref="A88:C88"/>
    <mergeCell ref="B89:C89"/>
    <mergeCell ref="B90:C90"/>
    <mergeCell ref="B91:C91"/>
    <mergeCell ref="B98:C98"/>
    <mergeCell ref="B99:C99"/>
    <mergeCell ref="B100:C100"/>
    <mergeCell ref="B56:C56"/>
    <mergeCell ref="B57:C57"/>
    <mergeCell ref="B58:C58"/>
    <mergeCell ref="B59:C59"/>
    <mergeCell ref="B60:C60"/>
    <mergeCell ref="A62:C62"/>
    <mergeCell ref="B63:C63"/>
    <mergeCell ref="A64:C64"/>
    <mergeCell ref="A47:F47"/>
    <mergeCell ref="B48:C48"/>
    <mergeCell ref="A49:C49"/>
    <mergeCell ref="B50:C50"/>
    <mergeCell ref="B51:C51"/>
    <mergeCell ref="B52:C52"/>
    <mergeCell ref="B53:C53"/>
    <mergeCell ref="B54:C54"/>
    <mergeCell ref="A55:C55"/>
    <mergeCell ref="B61:C61"/>
    <mergeCell ref="A27:F27"/>
    <mergeCell ref="B28:C28"/>
    <mergeCell ref="A29:C29"/>
    <mergeCell ref="B30:C30"/>
    <mergeCell ref="B31:C31"/>
    <mergeCell ref="B32:C32"/>
    <mergeCell ref="B33:C33"/>
    <mergeCell ref="B34:C34"/>
    <mergeCell ref="A35:C35"/>
    <mergeCell ref="B36:C36"/>
    <mergeCell ref="B37:C37"/>
    <mergeCell ref="B38:C38"/>
    <mergeCell ref="B39:C39"/>
    <mergeCell ref="B40:C40"/>
    <mergeCell ref="B41:C41"/>
    <mergeCell ref="A42:C42"/>
    <mergeCell ref="B43:C43"/>
    <mergeCell ref="A44:C44"/>
  </mergeCells>
  <pageMargins left="0.70866141732283472" right="0.70866141732283472" top="0.74803149606299213" bottom="0.74803149606299213" header="0.31496062992125984" footer="0.31496062992125984"/>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C6F30F-4EAA-4C02-AA6A-73772B6EED1F}">
  <sheetPr published="0" codeName="Sheet11"/>
  <dimension ref="A6:I21"/>
  <sheetViews>
    <sheetView showGridLines="0" zoomScale="85" zoomScaleNormal="85" workbookViewId="0"/>
  </sheetViews>
  <sheetFormatPr defaultColWidth="8.85546875" defaultRowHeight="15" x14ac:dyDescent="0.25"/>
  <cols>
    <col min="1" max="1" width="15.42578125" bestFit="1" customWidth="1"/>
    <col min="2" max="2" width="14.85546875" bestFit="1" customWidth="1"/>
    <col min="3" max="3" width="10.42578125" bestFit="1" customWidth="1"/>
    <col min="4" max="4" width="11.85546875" customWidth="1"/>
    <col min="5" max="5" width="11.42578125" customWidth="1"/>
    <col min="6" max="6" width="9.140625" customWidth="1"/>
  </cols>
  <sheetData>
    <row r="6" spans="1:9" ht="15.75" thickBot="1" x14ac:dyDescent="0.3"/>
    <row r="7" spans="1:9" x14ac:dyDescent="0.25">
      <c r="A7" s="177"/>
      <c r="B7" s="501" t="str">
        <f>TEXT($A$9, "MMMM YYYY") &amp; " to " &amp; TEXT($A$20, "MMMM YYYY")</f>
        <v>January 2025 to December 2025</v>
      </c>
      <c r="C7" s="502"/>
      <c r="D7" s="502"/>
      <c r="E7" s="503"/>
      <c r="G7" s="97"/>
      <c r="H7" s="97"/>
      <c r="I7" s="97"/>
    </row>
    <row r="8" spans="1:9" x14ac:dyDescent="0.25">
      <c r="A8" s="332" t="s">
        <v>275</v>
      </c>
      <c r="B8" s="182" t="s">
        <v>276</v>
      </c>
      <c r="C8" s="186" t="s">
        <v>277</v>
      </c>
      <c r="D8" s="333" t="s">
        <v>278</v>
      </c>
      <c r="E8" s="187" t="s">
        <v>279</v>
      </c>
      <c r="G8" s="334"/>
      <c r="H8" s="334"/>
      <c r="I8" s="334"/>
    </row>
    <row r="9" spans="1:9" x14ac:dyDescent="0.25">
      <c r="A9" s="335">
        <v>45658</v>
      </c>
      <c r="B9" s="382">
        <v>259</v>
      </c>
      <c r="C9" s="383">
        <v>135</v>
      </c>
      <c r="D9" s="384">
        <v>370</v>
      </c>
      <c r="E9" s="385">
        <v>-235</v>
      </c>
      <c r="G9" s="97"/>
      <c r="H9" s="97"/>
      <c r="I9" s="97"/>
    </row>
    <row r="10" spans="1:9" x14ac:dyDescent="0.25">
      <c r="A10" s="335">
        <v>45689</v>
      </c>
      <c r="B10" s="386">
        <v>289</v>
      </c>
      <c r="C10" s="387">
        <v>111</v>
      </c>
      <c r="D10" s="388">
        <v>335</v>
      </c>
      <c r="E10" s="389">
        <v>-224</v>
      </c>
      <c r="G10" s="97"/>
      <c r="H10" s="97"/>
      <c r="I10" s="97"/>
    </row>
    <row r="11" spans="1:9" x14ac:dyDescent="0.25">
      <c r="A11" s="335">
        <v>45717</v>
      </c>
      <c r="B11" s="382">
        <v>318</v>
      </c>
      <c r="C11" s="383">
        <v>98</v>
      </c>
      <c r="D11" s="384">
        <v>376</v>
      </c>
      <c r="E11" s="385">
        <v>-278</v>
      </c>
      <c r="G11" s="97"/>
      <c r="H11" s="97"/>
      <c r="I11" s="97"/>
    </row>
    <row r="12" spans="1:9" x14ac:dyDescent="0.25">
      <c r="A12" s="335">
        <v>45748</v>
      </c>
      <c r="B12" s="386">
        <v>289</v>
      </c>
      <c r="C12" s="387">
        <v>139</v>
      </c>
      <c r="D12" s="388">
        <v>356</v>
      </c>
      <c r="E12" s="389">
        <v>-217</v>
      </c>
      <c r="G12" s="97"/>
      <c r="H12" s="97"/>
      <c r="I12" s="336" t="str">
        <f>"Tenement Activity "&amp;B7</f>
        <v>Tenement Activity January 2025 to December 2025</v>
      </c>
    </row>
    <row r="13" spans="1:9" x14ac:dyDescent="0.25">
      <c r="A13" s="335">
        <v>45778</v>
      </c>
      <c r="B13" s="382">
        <v>276</v>
      </c>
      <c r="C13" s="383">
        <v>178</v>
      </c>
      <c r="D13" s="384">
        <v>337</v>
      </c>
      <c r="E13" s="385">
        <v>-159</v>
      </c>
      <c r="F13" s="337"/>
      <c r="G13" s="97"/>
      <c r="H13" s="97"/>
      <c r="I13" s="97"/>
    </row>
    <row r="14" spans="1:9" x14ac:dyDescent="0.25">
      <c r="A14" s="335">
        <v>45809</v>
      </c>
      <c r="B14" s="386">
        <v>250</v>
      </c>
      <c r="C14" s="387">
        <v>82</v>
      </c>
      <c r="D14" s="388">
        <v>326</v>
      </c>
      <c r="E14" s="390">
        <v>-244</v>
      </c>
      <c r="G14" s="97"/>
      <c r="H14" s="97"/>
      <c r="I14" s="97"/>
    </row>
    <row r="15" spans="1:9" x14ac:dyDescent="0.25">
      <c r="A15" s="335">
        <v>45839</v>
      </c>
      <c r="B15" s="382" t="s">
        <v>126</v>
      </c>
      <c r="C15" s="383" t="s">
        <v>126</v>
      </c>
      <c r="D15" s="384" t="s">
        <v>126</v>
      </c>
      <c r="E15" s="385" t="s">
        <v>126</v>
      </c>
      <c r="G15" s="97"/>
      <c r="H15" s="97"/>
      <c r="I15" s="97"/>
    </row>
    <row r="16" spans="1:9" x14ac:dyDescent="0.25">
      <c r="A16" s="335">
        <v>45870</v>
      </c>
      <c r="B16" s="386" t="s">
        <v>126</v>
      </c>
      <c r="C16" s="387" t="s">
        <v>126</v>
      </c>
      <c r="D16" s="388" t="s">
        <v>126</v>
      </c>
      <c r="E16" s="389" t="s">
        <v>126</v>
      </c>
      <c r="G16" s="97"/>
      <c r="H16" s="97"/>
      <c r="I16" s="97"/>
    </row>
    <row r="17" spans="1:9" x14ac:dyDescent="0.25">
      <c r="A17" s="335">
        <v>45901</v>
      </c>
      <c r="B17" s="382" t="s">
        <v>126</v>
      </c>
      <c r="C17" s="383" t="s">
        <v>126</v>
      </c>
      <c r="D17" s="384" t="s">
        <v>126</v>
      </c>
      <c r="E17" s="385" t="s">
        <v>126</v>
      </c>
      <c r="G17" s="96"/>
      <c r="H17" s="96"/>
      <c r="I17" s="96"/>
    </row>
    <row r="18" spans="1:9" x14ac:dyDescent="0.25">
      <c r="A18" s="335">
        <v>45931</v>
      </c>
      <c r="B18" s="386" t="s">
        <v>126</v>
      </c>
      <c r="C18" s="387" t="s">
        <v>126</v>
      </c>
      <c r="D18" s="388" t="s">
        <v>126</v>
      </c>
      <c r="E18" s="389" t="s">
        <v>126</v>
      </c>
    </row>
    <row r="19" spans="1:9" x14ac:dyDescent="0.25">
      <c r="A19" s="335">
        <v>45962</v>
      </c>
      <c r="B19" s="382" t="s">
        <v>126</v>
      </c>
      <c r="C19" s="383" t="s">
        <v>126</v>
      </c>
      <c r="D19" s="384" t="s">
        <v>126</v>
      </c>
      <c r="E19" s="385" t="s">
        <v>126</v>
      </c>
    </row>
    <row r="20" spans="1:9" x14ac:dyDescent="0.25">
      <c r="A20" s="335">
        <v>45992</v>
      </c>
      <c r="B20" s="386" t="s">
        <v>126</v>
      </c>
      <c r="C20" s="387" t="s">
        <v>126</v>
      </c>
      <c r="D20" s="388" t="s">
        <v>126</v>
      </c>
      <c r="E20" s="390" t="s">
        <v>126</v>
      </c>
    </row>
    <row r="21" spans="1:9" ht="15.75" thickBot="1" x14ac:dyDescent="0.3">
      <c r="A21" s="338" t="s">
        <v>139</v>
      </c>
      <c r="B21" s="391">
        <f>SUM(B9:B20)</f>
        <v>1681</v>
      </c>
      <c r="C21" s="392">
        <f>SUM(C9:C20)</f>
        <v>743</v>
      </c>
      <c r="D21" s="392">
        <f>SUM(D9:D20)</f>
        <v>2100</v>
      </c>
      <c r="E21" s="393">
        <f>SUM(E9:E20)</f>
        <v>-1357</v>
      </c>
    </row>
  </sheetData>
  <mergeCells count="1">
    <mergeCell ref="B7:E7"/>
  </mergeCell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421A20-8337-4727-8484-D9E5BE144A48}">
  <sheetPr published="0"/>
  <dimension ref="A7:C18"/>
  <sheetViews>
    <sheetView showGridLines="0" zoomScale="85" zoomScaleNormal="85" workbookViewId="0"/>
  </sheetViews>
  <sheetFormatPr defaultColWidth="9.140625" defaultRowHeight="15" x14ac:dyDescent="0.25"/>
  <cols>
    <col min="1" max="1" width="32.28515625" bestFit="1" customWidth="1"/>
    <col min="2" max="2" width="1.42578125" bestFit="1" customWidth="1"/>
    <col min="3" max="3" width="99.42578125" bestFit="1" customWidth="1"/>
  </cols>
  <sheetData>
    <row r="7" spans="1:3" x14ac:dyDescent="0.25">
      <c r="A7" s="23" t="s">
        <v>420</v>
      </c>
      <c r="B7" s="23"/>
      <c r="C7" s="23" t="s">
        <v>421</v>
      </c>
    </row>
    <row r="8" spans="1:3" x14ac:dyDescent="0.25">
      <c r="A8" t="s">
        <v>422</v>
      </c>
      <c r="B8" t="s">
        <v>1</v>
      </c>
      <c r="C8" s="1" t="s">
        <v>423</v>
      </c>
    </row>
    <row r="9" spans="1:3" x14ac:dyDescent="0.25">
      <c r="A9" t="s">
        <v>425</v>
      </c>
      <c r="B9" t="s">
        <v>1</v>
      </c>
      <c r="C9" t="s">
        <v>427</v>
      </c>
    </row>
    <row r="10" spans="1:3" ht="14.25" customHeight="1" x14ac:dyDescent="0.25">
      <c r="A10" t="s">
        <v>10</v>
      </c>
      <c r="B10" t="s">
        <v>1</v>
      </c>
      <c r="C10" t="s">
        <v>426</v>
      </c>
    </row>
    <row r="18" spans="3:3" x14ac:dyDescent="0.25">
      <c r="C18" s="1"/>
    </row>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169B0B-6872-45E2-A5A9-3C3DDF831BE2}">
  <sheetPr published="0" codeName="Sheet2">
    <pageSetUpPr fitToPage="1"/>
  </sheetPr>
  <dimension ref="A6:E49"/>
  <sheetViews>
    <sheetView showGridLines="0" zoomScale="85" zoomScaleNormal="85" workbookViewId="0"/>
  </sheetViews>
  <sheetFormatPr defaultColWidth="8.85546875" defaultRowHeight="15" x14ac:dyDescent="0.25"/>
  <cols>
    <col min="1" max="1" width="40.140625" bestFit="1" customWidth="1"/>
    <col min="2" max="2" width="16.140625" style="1" bestFit="1" customWidth="1"/>
    <col min="3" max="3" width="1.42578125" customWidth="1"/>
    <col min="4" max="4" width="33" bestFit="1" customWidth="1"/>
    <col min="5" max="5" width="16.140625" style="1" bestFit="1" customWidth="1"/>
    <col min="9" max="9" width="13.85546875" bestFit="1" customWidth="1"/>
    <col min="11" max="11" width="10.140625" bestFit="1" customWidth="1"/>
  </cols>
  <sheetData>
    <row r="6" spans="1:5" ht="15.75" thickBot="1" x14ac:dyDescent="0.3"/>
    <row r="7" spans="1:5" ht="15.75" thickBot="1" x14ac:dyDescent="0.3">
      <c r="A7" s="413" t="s">
        <v>430</v>
      </c>
      <c r="B7" s="414"/>
      <c r="C7" s="414"/>
      <c r="D7" s="414"/>
      <c r="E7" s="415"/>
    </row>
    <row r="8" spans="1:5" x14ac:dyDescent="0.25">
      <c r="A8" s="3" t="s">
        <v>17</v>
      </c>
      <c r="B8" s="4" t="s">
        <v>18</v>
      </c>
      <c r="C8" s="5"/>
      <c r="D8" s="6" t="s">
        <v>19</v>
      </c>
      <c r="E8" s="399" t="s">
        <v>18</v>
      </c>
    </row>
    <row r="9" spans="1:5" x14ac:dyDescent="0.25">
      <c r="A9" s="397" t="s">
        <v>168</v>
      </c>
      <c r="B9" s="406">
        <v>33079236.84709337</v>
      </c>
      <c r="D9" s="405" t="s">
        <v>20</v>
      </c>
      <c r="E9" s="398">
        <v>138648804</v>
      </c>
    </row>
    <row r="10" spans="1:5" x14ac:dyDescent="0.25">
      <c r="A10" s="397" t="s">
        <v>431</v>
      </c>
      <c r="B10" s="406">
        <v>25376777.605712634</v>
      </c>
      <c r="D10" s="405" t="s">
        <v>22</v>
      </c>
      <c r="E10" s="398">
        <v>90788613</v>
      </c>
    </row>
    <row r="11" spans="1:5" x14ac:dyDescent="0.25">
      <c r="A11" s="397" t="s">
        <v>21</v>
      </c>
      <c r="B11" s="406">
        <v>13833323.322922327</v>
      </c>
      <c r="D11" s="405" t="s">
        <v>24</v>
      </c>
      <c r="E11" s="398">
        <v>2474740.3472069148</v>
      </c>
    </row>
    <row r="12" spans="1:5" x14ac:dyDescent="0.25">
      <c r="A12" s="397" t="s">
        <v>25</v>
      </c>
      <c r="B12" s="406">
        <v>8085520.4145906698</v>
      </c>
      <c r="D12" s="405" t="s">
        <v>26</v>
      </c>
      <c r="E12" s="398">
        <v>1120</v>
      </c>
    </row>
    <row r="13" spans="1:5" x14ac:dyDescent="0.25">
      <c r="A13" s="7" t="s">
        <v>27</v>
      </c>
      <c r="B13" s="404">
        <v>80374858.190319002</v>
      </c>
      <c r="D13" s="403" t="s">
        <v>28</v>
      </c>
      <c r="E13" s="8">
        <v>231913277.34720692</v>
      </c>
    </row>
    <row r="14" spans="1:5" x14ac:dyDescent="0.25">
      <c r="A14" s="9" t="s">
        <v>18</v>
      </c>
      <c r="B14" s="10" t="s">
        <v>18</v>
      </c>
      <c r="D14" t="s">
        <v>18</v>
      </c>
      <c r="E14" s="11" t="s">
        <v>18</v>
      </c>
    </row>
    <row r="15" spans="1:5" x14ac:dyDescent="0.25">
      <c r="A15" s="7" t="s">
        <v>29</v>
      </c>
      <c r="B15" s="404" t="s">
        <v>18</v>
      </c>
      <c r="D15" s="403" t="s">
        <v>30</v>
      </c>
      <c r="E15" s="8" t="s">
        <v>18</v>
      </c>
    </row>
    <row r="16" spans="1:5" x14ac:dyDescent="0.25">
      <c r="A16" s="397" t="s">
        <v>31</v>
      </c>
      <c r="B16" s="406">
        <v>67695885015.455826</v>
      </c>
      <c r="D16" s="405" t="s">
        <v>32</v>
      </c>
      <c r="E16" s="398">
        <v>7057023442</v>
      </c>
    </row>
    <row r="17" spans="1:5" x14ac:dyDescent="0.25">
      <c r="A17" s="397" t="s">
        <v>33</v>
      </c>
      <c r="B17" s="406">
        <v>57535647813</v>
      </c>
      <c r="D17" s="405" t="s">
        <v>36</v>
      </c>
      <c r="E17" s="398">
        <v>5719596238</v>
      </c>
    </row>
    <row r="18" spans="1:5" x14ac:dyDescent="0.25">
      <c r="A18" s="397" t="s">
        <v>35</v>
      </c>
      <c r="B18" s="406">
        <v>2638695246.0139494</v>
      </c>
      <c r="D18" s="405" t="s">
        <v>34</v>
      </c>
      <c r="E18" s="398">
        <v>5243936472.2475853</v>
      </c>
    </row>
    <row r="19" spans="1:5" x14ac:dyDescent="0.25">
      <c r="A19" s="397" t="s">
        <v>37</v>
      </c>
      <c r="B19" s="406">
        <v>952340937.22253299</v>
      </c>
      <c r="D19" s="405" t="s">
        <v>38</v>
      </c>
      <c r="E19" s="398">
        <v>4489868720.7309837</v>
      </c>
    </row>
    <row r="20" spans="1:5" x14ac:dyDescent="0.25">
      <c r="A20" s="7" t="s">
        <v>39</v>
      </c>
      <c r="B20" s="404">
        <v>128822569011.69231</v>
      </c>
      <c r="D20" s="405" t="s">
        <v>40</v>
      </c>
      <c r="E20" s="398">
        <v>4167943154</v>
      </c>
    </row>
    <row r="21" spans="1:5" x14ac:dyDescent="0.25">
      <c r="A21" s="9" t="s">
        <v>18</v>
      </c>
      <c r="B21" s="10" t="s">
        <v>18</v>
      </c>
      <c r="D21" s="405" t="s">
        <v>43</v>
      </c>
      <c r="E21" s="398">
        <v>1849192013</v>
      </c>
    </row>
    <row r="22" spans="1:5" x14ac:dyDescent="0.25">
      <c r="A22" s="7" t="s">
        <v>42</v>
      </c>
      <c r="B22" s="404" t="s">
        <v>18</v>
      </c>
      <c r="D22" s="405" t="s">
        <v>45</v>
      </c>
      <c r="E22" s="398">
        <v>1035522769.0907649</v>
      </c>
    </row>
    <row r="23" spans="1:5" x14ac:dyDescent="0.25">
      <c r="A23" s="397" t="s">
        <v>44</v>
      </c>
      <c r="B23" s="406">
        <v>1749352852.1333871</v>
      </c>
      <c r="D23" s="405" t="s">
        <v>415</v>
      </c>
      <c r="E23" s="398">
        <v>83088178.442093581</v>
      </c>
    </row>
    <row r="24" spans="1:5" x14ac:dyDescent="0.25">
      <c r="A24" s="397" t="s">
        <v>46</v>
      </c>
      <c r="B24" s="406">
        <v>529385149</v>
      </c>
      <c r="D24" s="403" t="s">
        <v>49</v>
      </c>
      <c r="E24" s="8">
        <v>29646170987.511436</v>
      </c>
    </row>
    <row r="25" spans="1:5" x14ac:dyDescent="0.25">
      <c r="A25" s="397" t="s">
        <v>48</v>
      </c>
      <c r="B25" s="406">
        <v>119279262</v>
      </c>
      <c r="D25" t="s">
        <v>18</v>
      </c>
      <c r="E25" s="11" t="s">
        <v>18</v>
      </c>
    </row>
    <row r="26" spans="1:5" x14ac:dyDescent="0.25">
      <c r="A26" s="397" t="s">
        <v>50</v>
      </c>
      <c r="B26" s="406">
        <v>1958416.7657042716</v>
      </c>
      <c r="D26" s="403" t="s">
        <v>54</v>
      </c>
      <c r="E26" s="8" t="s">
        <v>18</v>
      </c>
    </row>
    <row r="27" spans="1:5" x14ac:dyDescent="0.25">
      <c r="A27" s="7" t="s">
        <v>51</v>
      </c>
      <c r="B27" s="404">
        <v>2399975679.8990912</v>
      </c>
      <c r="D27" s="405" t="s">
        <v>56</v>
      </c>
      <c r="E27" s="398">
        <v>750385902.11255765</v>
      </c>
    </row>
    <row r="28" spans="1:5" x14ac:dyDescent="0.25">
      <c r="A28" s="9" t="s">
        <v>18</v>
      </c>
      <c r="B28" s="10" t="s">
        <v>18</v>
      </c>
      <c r="D28" s="405" t="s">
        <v>58</v>
      </c>
      <c r="E28" s="398">
        <v>746359376.69327044</v>
      </c>
    </row>
    <row r="29" spans="1:5" x14ac:dyDescent="0.25">
      <c r="A29" s="7" t="s">
        <v>62</v>
      </c>
      <c r="B29" s="404" t="s">
        <v>18</v>
      </c>
      <c r="D29" s="405" t="s">
        <v>382</v>
      </c>
      <c r="E29" s="398">
        <v>37096280</v>
      </c>
    </row>
    <row r="30" spans="1:5" x14ac:dyDescent="0.25">
      <c r="A30" s="397" t="s">
        <v>64</v>
      </c>
      <c r="B30" s="406">
        <v>1995936085</v>
      </c>
      <c r="D30" s="405" t="s">
        <v>179</v>
      </c>
      <c r="E30" s="398">
        <v>31219477</v>
      </c>
    </row>
    <row r="31" spans="1:5" x14ac:dyDescent="0.25">
      <c r="A31" s="397" t="s">
        <v>66</v>
      </c>
      <c r="B31" s="406">
        <v>1379489525</v>
      </c>
      <c r="D31" s="405" t="s">
        <v>61</v>
      </c>
      <c r="E31" s="398">
        <v>12723558</v>
      </c>
    </row>
    <row r="32" spans="1:5" x14ac:dyDescent="0.25">
      <c r="A32" s="397" t="s">
        <v>67</v>
      </c>
      <c r="B32" s="406">
        <v>1629959294</v>
      </c>
      <c r="D32" s="405" t="s">
        <v>383</v>
      </c>
      <c r="E32" s="398">
        <v>9806250</v>
      </c>
    </row>
    <row r="33" spans="1:5" x14ac:dyDescent="0.25">
      <c r="A33" s="397" t="s">
        <v>63</v>
      </c>
      <c r="B33" s="406">
        <v>1132728584</v>
      </c>
      <c r="D33" s="405" t="s">
        <v>180</v>
      </c>
      <c r="E33" s="398">
        <v>5423608</v>
      </c>
    </row>
    <row r="34" spans="1:5" x14ac:dyDescent="0.25">
      <c r="A34" s="397" t="s">
        <v>70</v>
      </c>
      <c r="B34" s="406">
        <v>377367933</v>
      </c>
      <c r="D34" s="405" t="s">
        <v>176</v>
      </c>
      <c r="E34" s="398">
        <v>3390449.5416239551</v>
      </c>
    </row>
    <row r="35" spans="1:5" x14ac:dyDescent="0.25">
      <c r="A35" s="397" t="s">
        <v>69</v>
      </c>
      <c r="B35" s="406">
        <v>300191676</v>
      </c>
      <c r="D35" s="405" t="s">
        <v>432</v>
      </c>
      <c r="E35" s="398">
        <v>2535434</v>
      </c>
    </row>
    <row r="36" spans="1:5" x14ac:dyDescent="0.25">
      <c r="A36" s="397" t="s">
        <v>416</v>
      </c>
      <c r="B36" s="406">
        <v>188592054</v>
      </c>
      <c r="D36" s="405" t="s">
        <v>174</v>
      </c>
      <c r="E36" s="398">
        <v>2435633</v>
      </c>
    </row>
    <row r="37" spans="1:5" x14ac:dyDescent="0.25">
      <c r="A37" s="397" t="s">
        <v>74</v>
      </c>
      <c r="B37" s="406">
        <v>97487894.949471772</v>
      </c>
      <c r="D37" s="405" t="s">
        <v>417</v>
      </c>
      <c r="E37" s="398">
        <v>33279</v>
      </c>
    </row>
    <row r="38" spans="1:5" x14ac:dyDescent="0.25">
      <c r="A38" s="397" t="s">
        <v>77</v>
      </c>
      <c r="B38" s="406">
        <v>1566869</v>
      </c>
      <c r="D38" s="403" t="s">
        <v>68</v>
      </c>
      <c r="E38" s="8">
        <v>1601409247.3474519</v>
      </c>
    </row>
    <row r="39" spans="1:5" x14ac:dyDescent="0.25">
      <c r="A39" s="397" t="s">
        <v>76</v>
      </c>
      <c r="B39" s="406">
        <v>1551645.8734791139</v>
      </c>
      <c r="D39" t="s">
        <v>18</v>
      </c>
      <c r="E39" s="11" t="s">
        <v>18</v>
      </c>
    </row>
    <row r="40" spans="1:5" x14ac:dyDescent="0.25">
      <c r="A40" s="7" t="s">
        <v>79</v>
      </c>
      <c r="B40" s="404">
        <v>7104871560.8229504</v>
      </c>
      <c r="D40" s="403" t="s">
        <v>71</v>
      </c>
      <c r="E40" s="8" t="s">
        <v>18</v>
      </c>
    </row>
    <row r="41" spans="1:5" x14ac:dyDescent="0.25">
      <c r="A41" s="400" t="s">
        <v>18</v>
      </c>
      <c r="B41" s="10" t="s">
        <v>18</v>
      </c>
      <c r="D41" s="405" t="s">
        <v>73</v>
      </c>
      <c r="E41" s="398">
        <v>12213073</v>
      </c>
    </row>
    <row r="42" spans="1:5" x14ac:dyDescent="0.25">
      <c r="A42" s="7" t="s">
        <v>52</v>
      </c>
      <c r="B42" s="404" t="s">
        <v>18</v>
      </c>
      <c r="D42" s="403" t="s">
        <v>75</v>
      </c>
      <c r="E42" s="8">
        <v>12213073</v>
      </c>
    </row>
    <row r="43" spans="1:5" x14ac:dyDescent="0.25">
      <c r="A43" s="397" t="s">
        <v>53</v>
      </c>
      <c r="B43" s="406">
        <v>425074412.37709999</v>
      </c>
      <c r="D43" t="s">
        <v>18</v>
      </c>
      <c r="E43" s="11" t="s">
        <v>18</v>
      </c>
    </row>
    <row r="44" spans="1:5" x14ac:dyDescent="0.25">
      <c r="A44" s="397" t="s">
        <v>57</v>
      </c>
      <c r="B44" s="406">
        <v>306801809.30364561</v>
      </c>
      <c r="D44" s="403" t="s">
        <v>80</v>
      </c>
      <c r="E44" s="8" t="s">
        <v>18</v>
      </c>
    </row>
    <row r="45" spans="1:5" x14ac:dyDescent="0.25">
      <c r="A45" s="397" t="s">
        <v>59</v>
      </c>
      <c r="B45" s="406">
        <v>108793773.90075731</v>
      </c>
      <c r="D45" s="405" t="s">
        <v>81</v>
      </c>
      <c r="E45" s="398">
        <v>10999958521</v>
      </c>
    </row>
    <row r="46" spans="1:5" x14ac:dyDescent="0.25">
      <c r="A46" s="7" t="s">
        <v>60</v>
      </c>
      <c r="B46" s="404">
        <v>840669995.58150291</v>
      </c>
      <c r="D46" s="403" t="s">
        <v>82</v>
      </c>
      <c r="E46" s="8">
        <v>10999958521</v>
      </c>
    </row>
    <row r="47" spans="1:5" x14ac:dyDescent="0.25">
      <c r="A47" s="400" t="s">
        <v>18</v>
      </c>
      <c r="B47" s="10" t="s">
        <v>18</v>
      </c>
      <c r="D47" t="s">
        <v>18</v>
      </c>
      <c r="E47" s="394" t="s">
        <v>18</v>
      </c>
    </row>
    <row r="48" spans="1:5" ht="15.75" thickBot="1" x14ac:dyDescent="0.3">
      <c r="A48" s="401" t="s">
        <v>18</v>
      </c>
      <c r="B48" s="402" t="s">
        <v>18</v>
      </c>
      <c r="C48" s="12"/>
      <c r="D48" s="13" t="s">
        <v>83</v>
      </c>
      <c r="E48" s="14">
        <v>181740126212.39224</v>
      </c>
    </row>
    <row r="49" spans="1:2" x14ac:dyDescent="0.25">
      <c r="A49" t="s">
        <v>18</v>
      </c>
      <c r="B49" s="1" t="s">
        <v>18</v>
      </c>
    </row>
  </sheetData>
  <mergeCells count="1">
    <mergeCell ref="A7:E7"/>
  </mergeCells>
  <conditionalFormatting sqref="A41:B42">
    <cfRule type="expression" dxfId="13" priority="1" stopIfTrue="1">
      <formula>OR(AND($K41&lt;&gt;"", OR($L41="", $L41="Total")), $K41="Region", $K41="Grand Total")</formula>
    </cfRule>
    <cfRule type="expression" dxfId="12" priority="2" stopIfTrue="1">
      <formula>$L41&lt;&gt;""</formula>
    </cfRule>
  </conditionalFormatting>
  <conditionalFormatting sqref="A47:B48">
    <cfRule type="expression" dxfId="11" priority="11" stopIfTrue="1">
      <formula>OR(AND($K51&lt;&gt;"", OR($L51="", $L51="Total")), $K51="Region", $K51="Grand Total")</formula>
    </cfRule>
    <cfRule type="expression" dxfId="10" priority="12" stopIfTrue="1">
      <formula>$L51&lt;&gt;""</formula>
    </cfRule>
  </conditionalFormatting>
  <conditionalFormatting sqref="A48:B48">
    <cfRule type="expression" dxfId="9" priority="7" stopIfTrue="1">
      <formula>OR(AND($K53&lt;&gt;"", OR($L53="", $L53="Total")), $K53="Region", $K53="Grand Total")</formula>
    </cfRule>
    <cfRule type="expression" dxfId="8" priority="8" stopIfTrue="1">
      <formula>$L53&lt;&gt;""</formula>
    </cfRule>
  </conditionalFormatting>
  <conditionalFormatting sqref="D8:E8 D14:E14 D25:E25">
    <cfRule type="expression" dxfId="7" priority="29" stopIfTrue="1">
      <formula>OR(AND($K8&lt;&gt;"", OR($L8="", $L8="Total")), $K8="Region", $K8="Grand Total")</formula>
    </cfRule>
    <cfRule type="expression" dxfId="6" priority="30" stopIfTrue="1">
      <formula>$L8&lt;&gt;""</formula>
    </cfRule>
  </conditionalFormatting>
  <conditionalFormatting sqref="D39:E40">
    <cfRule type="expression" dxfId="5" priority="5" stopIfTrue="1">
      <formula>OR(AND($K39&lt;&gt;"", OR($L39="", $L39="Total")), $K39="Region", $K39="Grand Total")</formula>
    </cfRule>
    <cfRule type="expression" dxfId="4" priority="6" stopIfTrue="1">
      <formula>$L39&lt;&gt;""</formula>
    </cfRule>
  </conditionalFormatting>
  <conditionalFormatting sqref="D43:E44">
    <cfRule type="expression" dxfId="3" priority="3" stopIfTrue="1">
      <formula>OR(AND($K43&lt;&gt;"", OR($L43="", $L43="Total")), $K43="Region", $K43="Grand Total")</formula>
    </cfRule>
    <cfRule type="expression" dxfId="2" priority="4" stopIfTrue="1">
      <formula>$L43&lt;&gt;""</formula>
    </cfRule>
  </conditionalFormatting>
  <conditionalFormatting sqref="D48:E48">
    <cfRule type="expression" dxfId="1" priority="9" stopIfTrue="1">
      <formula>OR(AND($K50&lt;&gt;"", OR($L50="", $L50="Total")), $K50="Region", $K50="Grand Total")</formula>
    </cfRule>
    <cfRule type="expression" dxfId="0" priority="10" stopIfTrue="1">
      <formula>$L50&lt;&gt;""</formula>
    </cfRule>
  </conditionalFormatting>
  <pageMargins left="0.7" right="0.7" top="0.75" bottom="0.75" header="0.3" footer="0.3"/>
  <pageSetup paperSize="9" scale="51"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7A44F9-DDFC-4819-BE07-A7BD65932CDE}">
  <sheetPr published="0" codeName="Sheet3"/>
  <dimension ref="A6:E48"/>
  <sheetViews>
    <sheetView showGridLines="0" zoomScale="85" zoomScaleNormal="85" workbookViewId="0"/>
  </sheetViews>
  <sheetFormatPr defaultColWidth="8.85546875" defaultRowHeight="15" x14ac:dyDescent="0.25"/>
  <cols>
    <col min="1" max="1" width="45" bestFit="1" customWidth="1"/>
    <col min="2" max="2" width="18.85546875" style="1" bestFit="1" customWidth="1"/>
    <col min="3" max="3" width="1.42578125" customWidth="1"/>
    <col min="4" max="4" width="43.85546875" bestFit="1" customWidth="1"/>
    <col min="5" max="5" width="18.42578125" style="1" bestFit="1" customWidth="1"/>
    <col min="6" max="6" width="11.140625" bestFit="1" customWidth="1"/>
    <col min="9" max="9" width="13.85546875" bestFit="1" customWidth="1"/>
    <col min="11" max="11" width="16.85546875" bestFit="1" customWidth="1"/>
  </cols>
  <sheetData>
    <row r="6" spans="1:5" ht="15.75" thickBot="1" x14ac:dyDescent="0.3"/>
    <row r="7" spans="1:5" ht="15.75" thickBot="1" x14ac:dyDescent="0.3">
      <c r="A7" s="416" t="s">
        <v>433</v>
      </c>
      <c r="B7" s="417"/>
      <c r="C7" s="417"/>
      <c r="D7" s="417"/>
      <c r="E7" s="418"/>
    </row>
    <row r="8" spans="1:5" x14ac:dyDescent="0.25">
      <c r="A8" s="16" t="s">
        <v>29</v>
      </c>
      <c r="B8" s="17" t="s">
        <v>18</v>
      </c>
      <c r="C8" s="5"/>
      <c r="D8" s="18" t="s">
        <v>54</v>
      </c>
      <c r="E8" s="19" t="s">
        <v>18</v>
      </c>
    </row>
    <row r="9" spans="1:5" x14ac:dyDescent="0.25">
      <c r="A9" s="379" t="s">
        <v>84</v>
      </c>
      <c r="B9" s="350">
        <v>123599905526</v>
      </c>
      <c r="D9" s="378" t="s">
        <v>85</v>
      </c>
      <c r="E9" s="20">
        <v>740276373.69327044</v>
      </c>
    </row>
    <row r="10" spans="1:5" x14ac:dyDescent="0.25">
      <c r="A10" s="379" t="s">
        <v>386</v>
      </c>
      <c r="B10" s="350">
        <v>1591902698</v>
      </c>
      <c r="D10" s="378" t="s">
        <v>86</v>
      </c>
      <c r="E10" s="20">
        <v>426354918</v>
      </c>
    </row>
    <row r="11" spans="1:5" x14ac:dyDescent="0.25">
      <c r="A11" s="379" t="s">
        <v>86</v>
      </c>
      <c r="B11" s="350">
        <v>2301150746</v>
      </c>
      <c r="D11" s="378" t="s">
        <v>387</v>
      </c>
      <c r="E11" s="20">
        <v>374356793</v>
      </c>
    </row>
    <row r="12" spans="1:5" x14ac:dyDescent="0.25">
      <c r="A12" s="379" t="s">
        <v>87</v>
      </c>
      <c r="B12" s="350">
        <v>613126724</v>
      </c>
      <c r="D12" s="378" t="s">
        <v>434</v>
      </c>
      <c r="E12" s="20">
        <v>29340053.029542048</v>
      </c>
    </row>
    <row r="13" spans="1:5" x14ac:dyDescent="0.25">
      <c r="A13" s="379" t="s">
        <v>88</v>
      </c>
      <c r="B13" s="350">
        <v>556207549</v>
      </c>
      <c r="D13" s="378" t="s">
        <v>388</v>
      </c>
      <c r="E13" s="20">
        <v>15178925</v>
      </c>
    </row>
    <row r="14" spans="1:5" x14ac:dyDescent="0.25">
      <c r="A14" s="379" t="s">
        <v>89</v>
      </c>
      <c r="B14" s="350">
        <v>149339440.69230452</v>
      </c>
      <c r="D14" s="378" t="s">
        <v>90</v>
      </c>
      <c r="E14" s="20">
        <v>9005516</v>
      </c>
    </row>
    <row r="15" spans="1:5" x14ac:dyDescent="0.25">
      <c r="A15" s="379" t="s">
        <v>389</v>
      </c>
      <c r="B15" s="350">
        <v>10936328</v>
      </c>
      <c r="D15" s="378" t="s">
        <v>435</v>
      </c>
      <c r="E15" s="20">
        <v>3974567.5416239551</v>
      </c>
    </row>
    <row r="16" spans="1:5" x14ac:dyDescent="0.25">
      <c r="A16" s="21" t="s">
        <v>39</v>
      </c>
      <c r="B16" s="351">
        <v>128822569011.69231</v>
      </c>
      <c r="D16" s="378" t="s">
        <v>91</v>
      </c>
      <c r="E16" s="20">
        <v>2253029.0830155374</v>
      </c>
    </row>
    <row r="17" spans="1:5" x14ac:dyDescent="0.25">
      <c r="A17" s="9" t="s">
        <v>18</v>
      </c>
      <c r="B17" s="10" t="s">
        <v>18</v>
      </c>
      <c r="D17" s="378" t="s">
        <v>92</v>
      </c>
      <c r="E17" s="20">
        <v>669072</v>
      </c>
    </row>
    <row r="18" spans="1:5" x14ac:dyDescent="0.25">
      <c r="A18" s="21" t="s">
        <v>30</v>
      </c>
      <c r="B18" s="351" t="s">
        <v>18</v>
      </c>
      <c r="D18" s="352" t="s">
        <v>68</v>
      </c>
      <c r="E18" s="22">
        <v>1601409247.3474519</v>
      </c>
    </row>
    <row r="19" spans="1:5" x14ac:dyDescent="0.25">
      <c r="A19" s="379" t="s">
        <v>86</v>
      </c>
      <c r="B19" s="350">
        <v>26442242368</v>
      </c>
      <c r="D19" t="s">
        <v>18</v>
      </c>
      <c r="E19" s="11" t="s">
        <v>18</v>
      </c>
    </row>
    <row r="20" spans="1:5" x14ac:dyDescent="0.25">
      <c r="A20" s="379" t="s">
        <v>93</v>
      </c>
      <c r="B20" s="350">
        <v>1265536116</v>
      </c>
      <c r="D20" s="352" t="s">
        <v>17</v>
      </c>
      <c r="E20" s="22" t="s">
        <v>18</v>
      </c>
    </row>
    <row r="21" spans="1:5" x14ac:dyDescent="0.25">
      <c r="A21" s="379" t="s">
        <v>386</v>
      </c>
      <c r="B21" s="350">
        <v>825017993</v>
      </c>
      <c r="D21" s="378" t="s">
        <v>95</v>
      </c>
      <c r="E21" s="20">
        <v>55658045.1700157</v>
      </c>
    </row>
    <row r="22" spans="1:5" x14ac:dyDescent="0.25">
      <c r="A22" s="379" t="s">
        <v>94</v>
      </c>
      <c r="B22" s="350">
        <v>685392194</v>
      </c>
      <c r="D22" s="378" t="s">
        <v>390</v>
      </c>
      <c r="E22" s="20">
        <v>24716813.020303298</v>
      </c>
    </row>
    <row r="23" spans="1:5" x14ac:dyDescent="0.25">
      <c r="A23" s="379" t="s">
        <v>436</v>
      </c>
      <c r="B23" s="350">
        <v>167861474</v>
      </c>
      <c r="D23" s="352" t="s">
        <v>27</v>
      </c>
      <c r="E23" s="22">
        <v>80374858.190319002</v>
      </c>
    </row>
    <row r="24" spans="1:5" x14ac:dyDescent="0.25">
      <c r="A24" s="379" t="s">
        <v>96</v>
      </c>
      <c r="B24" s="350">
        <v>135230611</v>
      </c>
      <c r="D24" t="s">
        <v>18</v>
      </c>
      <c r="E24" s="11" t="s">
        <v>18</v>
      </c>
    </row>
    <row r="25" spans="1:5" x14ac:dyDescent="0.25">
      <c r="A25" s="379" t="s">
        <v>92</v>
      </c>
      <c r="B25" s="350">
        <v>79128223</v>
      </c>
      <c r="D25" s="352" t="s">
        <v>71</v>
      </c>
      <c r="E25" s="22" t="s">
        <v>18</v>
      </c>
    </row>
    <row r="26" spans="1:5" x14ac:dyDescent="0.25">
      <c r="A26" s="379" t="s">
        <v>91</v>
      </c>
      <c r="B26" s="350">
        <v>30327134.978568628</v>
      </c>
      <c r="D26" s="378" t="s">
        <v>391</v>
      </c>
      <c r="E26" s="20">
        <v>12213073</v>
      </c>
    </row>
    <row r="27" spans="1:5" x14ac:dyDescent="0.25">
      <c r="A27" s="379" t="s">
        <v>392</v>
      </c>
      <c r="B27" s="350">
        <v>15418873.532858413</v>
      </c>
      <c r="D27" s="352" t="s">
        <v>75</v>
      </c>
      <c r="E27" s="22">
        <v>12213073</v>
      </c>
    </row>
    <row r="28" spans="1:5" x14ac:dyDescent="0.25">
      <c r="A28" s="21" t="s">
        <v>49</v>
      </c>
      <c r="B28" s="351">
        <v>29646170987.511436</v>
      </c>
      <c r="D28" t="s">
        <v>18</v>
      </c>
      <c r="E28" s="11" t="s">
        <v>18</v>
      </c>
    </row>
    <row r="29" spans="1:5" x14ac:dyDescent="0.25">
      <c r="A29" s="9" t="s">
        <v>18</v>
      </c>
      <c r="B29" s="10" t="s">
        <v>18</v>
      </c>
      <c r="D29" s="352" t="s">
        <v>80</v>
      </c>
      <c r="E29" s="22" t="s">
        <v>18</v>
      </c>
    </row>
    <row r="30" spans="1:5" x14ac:dyDescent="0.25">
      <c r="A30" s="21" t="s">
        <v>62</v>
      </c>
      <c r="B30" s="351" t="s">
        <v>18</v>
      </c>
      <c r="D30" s="378" t="s">
        <v>418</v>
      </c>
      <c r="E30" s="20">
        <v>10963752143</v>
      </c>
    </row>
    <row r="31" spans="1:5" x14ac:dyDescent="0.25">
      <c r="A31" s="379" t="s">
        <v>86</v>
      </c>
      <c r="B31" s="350">
        <v>4266641804</v>
      </c>
      <c r="D31" s="352" t="s">
        <v>82</v>
      </c>
      <c r="E31" s="22">
        <v>10999958521</v>
      </c>
    </row>
    <row r="32" spans="1:5" x14ac:dyDescent="0.25">
      <c r="A32" s="379" t="s">
        <v>84</v>
      </c>
      <c r="B32" s="350">
        <v>1734743488</v>
      </c>
      <c r="D32" t="s">
        <v>18</v>
      </c>
      <c r="E32" s="11" t="s">
        <v>18</v>
      </c>
    </row>
    <row r="33" spans="1:5" x14ac:dyDescent="0.25">
      <c r="A33" s="379" t="s">
        <v>97</v>
      </c>
      <c r="B33" s="350">
        <v>364149039</v>
      </c>
      <c r="D33" s="352" t="s">
        <v>42</v>
      </c>
      <c r="E33" s="22" t="s">
        <v>18</v>
      </c>
    </row>
    <row r="34" spans="1:5" x14ac:dyDescent="0.25">
      <c r="A34" s="379" t="s">
        <v>96</v>
      </c>
      <c r="B34" s="350">
        <v>335902349</v>
      </c>
      <c r="D34" s="378" t="s">
        <v>393</v>
      </c>
      <c r="E34" s="20">
        <v>1749316011.1333871</v>
      </c>
    </row>
    <row r="35" spans="1:5" x14ac:dyDescent="0.25">
      <c r="A35" s="379" t="s">
        <v>85</v>
      </c>
      <c r="B35" s="350">
        <v>285715693</v>
      </c>
      <c r="D35" s="378" t="s">
        <v>98</v>
      </c>
      <c r="E35" s="20">
        <v>643121596</v>
      </c>
    </row>
    <row r="36" spans="1:5" x14ac:dyDescent="0.25">
      <c r="A36" s="379" t="s">
        <v>92</v>
      </c>
      <c r="B36" s="350">
        <v>96692765</v>
      </c>
      <c r="D36" s="378" t="s">
        <v>390</v>
      </c>
      <c r="E36" s="20">
        <v>5573952.1053213235</v>
      </c>
    </row>
    <row r="37" spans="1:5" x14ac:dyDescent="0.25">
      <c r="A37" s="379" t="s">
        <v>99</v>
      </c>
      <c r="B37" s="350">
        <v>11132850</v>
      </c>
      <c r="D37" s="378" t="s">
        <v>100</v>
      </c>
      <c r="E37" s="20">
        <v>1964120.6603829481</v>
      </c>
    </row>
    <row r="38" spans="1:5" x14ac:dyDescent="0.25">
      <c r="A38" s="379" t="s">
        <v>390</v>
      </c>
      <c r="B38" s="350">
        <v>2554763.9494717661</v>
      </c>
      <c r="D38" s="352" t="s">
        <v>51</v>
      </c>
      <c r="E38" s="22">
        <v>2399975679.8990912</v>
      </c>
    </row>
    <row r="39" spans="1:5" x14ac:dyDescent="0.25">
      <c r="A39" s="379" t="s">
        <v>101</v>
      </c>
      <c r="B39" s="350">
        <v>6298450</v>
      </c>
      <c r="D39" t="s">
        <v>18</v>
      </c>
      <c r="E39" s="11" t="s">
        <v>18</v>
      </c>
    </row>
    <row r="40" spans="1:5" x14ac:dyDescent="0.25">
      <c r="A40" s="379" t="s">
        <v>90</v>
      </c>
      <c r="B40" s="350">
        <v>884233.87347911403</v>
      </c>
      <c r="D40" s="352" t="s">
        <v>19</v>
      </c>
      <c r="E40" s="22" t="s">
        <v>18</v>
      </c>
    </row>
    <row r="41" spans="1:5" x14ac:dyDescent="0.25">
      <c r="A41" s="379" t="s">
        <v>102</v>
      </c>
      <c r="B41" s="350">
        <v>156125</v>
      </c>
      <c r="D41" s="378" t="s">
        <v>87</v>
      </c>
      <c r="E41" s="20">
        <v>130491973</v>
      </c>
    </row>
    <row r="42" spans="1:5" x14ac:dyDescent="0.25">
      <c r="A42" s="21" t="s">
        <v>79</v>
      </c>
      <c r="B42" s="351">
        <v>7104871560.8229504</v>
      </c>
      <c r="D42" s="378" t="s">
        <v>103</v>
      </c>
      <c r="E42" s="20">
        <v>98328920</v>
      </c>
    </row>
    <row r="43" spans="1:5" x14ac:dyDescent="0.25">
      <c r="A43" s="9" t="s">
        <v>18</v>
      </c>
      <c r="B43" s="10" t="s">
        <v>18</v>
      </c>
      <c r="D43" s="378" t="s">
        <v>91</v>
      </c>
      <c r="E43" s="20">
        <v>2138981.3472069148</v>
      </c>
    </row>
    <row r="44" spans="1:5" x14ac:dyDescent="0.25">
      <c r="A44" s="21" t="s">
        <v>52</v>
      </c>
      <c r="B44" s="351" t="s">
        <v>18</v>
      </c>
      <c r="D44" s="378" t="s">
        <v>394</v>
      </c>
      <c r="E44" s="20">
        <v>659164</v>
      </c>
    </row>
    <row r="45" spans="1:5" x14ac:dyDescent="0.25">
      <c r="A45" s="379" t="s">
        <v>84</v>
      </c>
      <c r="B45" s="350">
        <v>525951681.37709999</v>
      </c>
      <c r="D45" s="378" t="s">
        <v>102</v>
      </c>
      <c r="E45" s="20">
        <v>294239</v>
      </c>
    </row>
    <row r="46" spans="1:5" x14ac:dyDescent="0.25">
      <c r="A46" s="379" t="s">
        <v>419</v>
      </c>
      <c r="B46" s="350">
        <v>303082695</v>
      </c>
      <c r="D46" s="352" t="s">
        <v>28</v>
      </c>
      <c r="E46" s="22">
        <v>231913277.34720692</v>
      </c>
    </row>
    <row r="47" spans="1:5" x14ac:dyDescent="0.25">
      <c r="A47" s="379" t="s">
        <v>100</v>
      </c>
      <c r="B47" s="350">
        <v>11635619.204402946</v>
      </c>
      <c r="D47" t="s">
        <v>18</v>
      </c>
      <c r="E47" s="11" t="s">
        <v>18</v>
      </c>
    </row>
    <row r="48" spans="1:5" ht="15.75" thickBot="1" x14ac:dyDescent="0.3">
      <c r="A48" s="353" t="s">
        <v>60</v>
      </c>
      <c r="B48" s="354">
        <v>840669995.58150291</v>
      </c>
      <c r="C48" s="355"/>
      <c r="D48" s="24" t="s">
        <v>83</v>
      </c>
      <c r="E48" s="25">
        <v>181740126212.39224</v>
      </c>
    </row>
  </sheetData>
  <sortState xmlns:xlrd2="http://schemas.microsoft.com/office/spreadsheetml/2017/richdata2" ref="D41:E45">
    <sortCondition descending="1" ref="E41:E45"/>
  </sortState>
  <mergeCells count="1">
    <mergeCell ref="A7:E7"/>
  </mergeCell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E1A3E9-D536-4659-BD8B-FD2FB82A06AC}">
  <sheetPr published="0" codeName="Sheet4"/>
  <dimension ref="A6:E16"/>
  <sheetViews>
    <sheetView showGridLines="0" zoomScale="85" zoomScaleNormal="85" workbookViewId="0"/>
  </sheetViews>
  <sheetFormatPr defaultRowHeight="15" x14ac:dyDescent="0.25"/>
  <cols>
    <col min="1" max="1" width="28.5703125" bestFit="1" customWidth="1"/>
    <col min="2" max="2" width="14.140625" bestFit="1" customWidth="1"/>
    <col min="3" max="3" width="1.42578125" customWidth="1"/>
    <col min="4" max="4" width="20.28515625" bestFit="1" customWidth="1"/>
    <col min="5" max="5" width="15.140625" bestFit="1" customWidth="1"/>
  </cols>
  <sheetData>
    <row r="6" spans="1:5" ht="15.75" thickBot="1" x14ac:dyDescent="0.3"/>
    <row r="7" spans="1:5" ht="15.75" thickBot="1" x14ac:dyDescent="0.3">
      <c r="A7" s="419" t="s">
        <v>437</v>
      </c>
      <c r="B7" s="420"/>
      <c r="C7" s="420"/>
      <c r="D7" s="420"/>
      <c r="E7" s="421"/>
    </row>
    <row r="8" spans="1:5" x14ac:dyDescent="0.25">
      <c r="A8" s="342" t="s">
        <v>370</v>
      </c>
      <c r="B8" s="348"/>
      <c r="D8" s="343" t="s">
        <v>374</v>
      </c>
      <c r="E8" s="345"/>
    </row>
    <row r="9" spans="1:5" x14ac:dyDescent="0.25">
      <c r="A9" s="340" t="s">
        <v>371</v>
      </c>
      <c r="B9" s="349">
        <v>3954244933.5357218</v>
      </c>
      <c r="D9" s="341" t="s">
        <v>367</v>
      </c>
      <c r="E9" s="346">
        <v>30501826171.004776</v>
      </c>
    </row>
    <row r="10" spans="1:5" x14ac:dyDescent="0.25">
      <c r="A10" s="342" t="s">
        <v>373</v>
      </c>
      <c r="B10" s="348">
        <v>3954244933.5357218</v>
      </c>
      <c r="D10" s="341" t="s">
        <v>369</v>
      </c>
      <c r="E10" s="346">
        <v>4201259879.1653504</v>
      </c>
    </row>
    <row r="11" spans="1:5" x14ac:dyDescent="0.25">
      <c r="A11" s="9"/>
      <c r="B11" s="10"/>
      <c r="D11" s="341" t="s">
        <v>380</v>
      </c>
      <c r="E11" s="346">
        <v>3057474524.2124882</v>
      </c>
    </row>
    <row r="12" spans="1:5" x14ac:dyDescent="0.25">
      <c r="A12" s="342" t="s">
        <v>404</v>
      </c>
      <c r="B12" s="348"/>
      <c r="D12" s="341" t="s">
        <v>381</v>
      </c>
      <c r="E12" s="346">
        <v>1844623247.4012048</v>
      </c>
    </row>
    <row r="13" spans="1:5" x14ac:dyDescent="0.25">
      <c r="A13" s="340" t="s">
        <v>380</v>
      </c>
      <c r="B13" s="349">
        <v>221575349.98027092</v>
      </c>
      <c r="D13" s="341" t="s">
        <v>368</v>
      </c>
      <c r="E13" s="346">
        <v>273682695.50576746</v>
      </c>
    </row>
    <row r="14" spans="1:5" x14ac:dyDescent="0.25">
      <c r="A14" s="340" t="s">
        <v>369</v>
      </c>
      <c r="B14" s="349">
        <v>5339016.9293609876</v>
      </c>
      <c r="D14" s="343" t="s">
        <v>375</v>
      </c>
      <c r="E14" s="345">
        <v>39878866517.289589</v>
      </c>
    </row>
    <row r="15" spans="1:5" x14ac:dyDescent="0.25">
      <c r="A15" s="343" t="s">
        <v>372</v>
      </c>
      <c r="B15" s="348">
        <v>226914366.90963191</v>
      </c>
      <c r="E15" s="339"/>
    </row>
    <row r="16" spans="1:5" ht="15.75" thickBot="1" x14ac:dyDescent="0.3">
      <c r="A16" s="408"/>
      <c r="B16" s="409"/>
      <c r="C16" s="12"/>
      <c r="D16" s="344" t="s">
        <v>83</v>
      </c>
      <c r="E16" s="347">
        <v>44060025817.73494</v>
      </c>
    </row>
  </sheetData>
  <sortState xmlns:xlrd2="http://schemas.microsoft.com/office/spreadsheetml/2017/richdata2" ref="D10:E13">
    <sortCondition ref="D10:D13"/>
  </sortState>
  <mergeCells count="1">
    <mergeCell ref="A7:E7"/>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CF1C82-495F-4ED1-8CB2-9CCE4242A3E1}">
  <sheetPr codeName="Sheet5"/>
  <dimension ref="A7:AM35"/>
  <sheetViews>
    <sheetView showGridLines="0" zoomScale="85" zoomScaleNormal="85" workbookViewId="0">
      <pane xSplit="1" ySplit="8" topLeftCell="B9" activePane="bottomRight" state="frozen"/>
      <selection pane="topRight"/>
      <selection pane="bottomLeft"/>
      <selection pane="bottomRight"/>
    </sheetView>
  </sheetViews>
  <sheetFormatPr defaultColWidth="9.140625" defaultRowHeight="15" x14ac:dyDescent="0.25"/>
  <cols>
    <col min="1" max="1" width="20.42578125" customWidth="1"/>
    <col min="2" max="2" width="13.7109375" bestFit="1" customWidth="1"/>
    <col min="3" max="20" width="9.140625" bestFit="1" customWidth="1"/>
    <col min="21" max="31" width="9.5703125" bestFit="1" customWidth="1"/>
    <col min="32" max="32" width="9.5703125" customWidth="1"/>
    <col min="33" max="33" width="9.5703125" bestFit="1" customWidth="1"/>
    <col min="34" max="34" width="9.5703125" customWidth="1"/>
    <col min="35" max="35" width="9.5703125" style="2" bestFit="1" customWidth="1"/>
    <col min="36" max="37" width="9.5703125" style="2" customWidth="1"/>
    <col min="38" max="38" width="9.5703125" customWidth="1"/>
    <col min="39" max="39" width="16.140625" bestFit="1" customWidth="1"/>
    <col min="40" max="41" width="9.140625" customWidth="1"/>
    <col min="42" max="42" width="12.140625" bestFit="1" customWidth="1"/>
    <col min="47" max="47" width="13.85546875" bestFit="1" customWidth="1"/>
  </cols>
  <sheetData>
    <row r="7" spans="1:39" ht="15.75" thickBot="1" x14ac:dyDescent="0.3">
      <c r="A7" s="15" t="s">
        <v>395</v>
      </c>
      <c r="B7" s="15"/>
      <c r="C7" s="1"/>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58"/>
      <c r="AJ7" s="58"/>
      <c r="AK7" s="58"/>
      <c r="AL7" s="1"/>
    </row>
    <row r="8" spans="1:39" s="62" customFormat="1" ht="30.75" customHeight="1" x14ac:dyDescent="0.2">
      <c r="A8" s="59" t="s">
        <v>123</v>
      </c>
      <c r="B8" s="370" t="s">
        <v>414</v>
      </c>
      <c r="C8" s="60">
        <v>1990</v>
      </c>
      <c r="D8" s="60">
        <v>1991</v>
      </c>
      <c r="E8" s="60">
        <v>1992</v>
      </c>
      <c r="F8" s="60">
        <v>1993</v>
      </c>
      <c r="G8" s="60">
        <v>1994</v>
      </c>
      <c r="H8" s="60">
        <v>1995</v>
      </c>
      <c r="I8" s="60">
        <v>1996</v>
      </c>
      <c r="J8" s="60">
        <v>1997</v>
      </c>
      <c r="K8" s="60">
        <v>1998</v>
      </c>
      <c r="L8" s="60">
        <v>1999</v>
      </c>
      <c r="M8" s="60">
        <v>2000</v>
      </c>
      <c r="N8" s="60">
        <v>2001</v>
      </c>
      <c r="O8" s="60">
        <v>2002</v>
      </c>
      <c r="P8" s="60">
        <v>2003</v>
      </c>
      <c r="Q8" s="395">
        <v>2004</v>
      </c>
      <c r="R8" s="60">
        <v>2005</v>
      </c>
      <c r="S8" s="60">
        <v>2006</v>
      </c>
      <c r="T8" s="60">
        <v>2007</v>
      </c>
      <c r="U8" s="60">
        <v>2008</v>
      </c>
      <c r="V8" s="60">
        <v>2009</v>
      </c>
      <c r="W8" s="60">
        <v>2010</v>
      </c>
      <c r="X8" s="60">
        <v>2011</v>
      </c>
      <c r="Y8" s="60">
        <v>2012</v>
      </c>
      <c r="Z8" s="60">
        <v>2013</v>
      </c>
      <c r="AA8" s="60">
        <v>2014</v>
      </c>
      <c r="AB8" s="60">
        <v>2015</v>
      </c>
      <c r="AC8" s="60">
        <v>2016</v>
      </c>
      <c r="AD8" s="60">
        <v>2017</v>
      </c>
      <c r="AE8" s="60">
        <v>2018</v>
      </c>
      <c r="AF8" s="60">
        <v>2019</v>
      </c>
      <c r="AG8" s="60">
        <v>2020</v>
      </c>
      <c r="AH8" s="60">
        <v>2021</v>
      </c>
      <c r="AI8" s="60">
        <v>2022</v>
      </c>
      <c r="AJ8" s="60">
        <v>2023</v>
      </c>
      <c r="AK8" s="410">
        <v>2024</v>
      </c>
      <c r="AL8" s="60">
        <v>2025</v>
      </c>
      <c r="AM8" s="61" t="s">
        <v>108</v>
      </c>
    </row>
    <row r="9" spans="1:39" x14ac:dyDescent="0.25">
      <c r="A9" s="63" t="s">
        <v>31</v>
      </c>
      <c r="B9" s="360">
        <v>16091.545125539798</v>
      </c>
      <c r="C9" s="361">
        <v>0</v>
      </c>
      <c r="D9" s="361">
        <v>0</v>
      </c>
      <c r="E9" s="361">
        <v>0</v>
      </c>
      <c r="F9" s="361">
        <v>0</v>
      </c>
      <c r="G9" s="361">
        <v>0</v>
      </c>
      <c r="H9" s="361">
        <v>0</v>
      </c>
      <c r="I9" s="361">
        <v>0</v>
      </c>
      <c r="J9" s="361">
        <v>0</v>
      </c>
      <c r="K9" s="361">
        <v>0</v>
      </c>
      <c r="L9" s="361">
        <v>0</v>
      </c>
      <c r="M9" s="361">
        <v>0</v>
      </c>
      <c r="N9" s="361">
        <v>0</v>
      </c>
      <c r="O9" s="361">
        <v>0</v>
      </c>
      <c r="P9" s="361">
        <v>0</v>
      </c>
      <c r="Q9" s="360">
        <v>12560.109000000002</v>
      </c>
      <c r="R9" s="361">
        <v>40303.399000000005</v>
      </c>
      <c r="S9" s="361">
        <v>74957.430000000008</v>
      </c>
      <c r="T9" s="361">
        <v>70027.626000000004</v>
      </c>
      <c r="U9" s="361">
        <v>79015.233999999997</v>
      </c>
      <c r="V9" s="361">
        <v>75934.035000000003</v>
      </c>
      <c r="W9" s="361">
        <v>60425.025000000001</v>
      </c>
      <c r="X9" s="361">
        <v>74473.665999999997</v>
      </c>
      <c r="Y9" s="361">
        <v>70727.33</v>
      </c>
      <c r="Z9" s="361">
        <v>100456.545</v>
      </c>
      <c r="AA9" s="361">
        <v>88600.334999999992</v>
      </c>
      <c r="AB9" s="361">
        <v>80631.349000000017</v>
      </c>
      <c r="AC9" s="361">
        <v>68516.398000000001</v>
      </c>
      <c r="AD9" s="361">
        <v>48872.613000000005</v>
      </c>
      <c r="AE9" s="361">
        <v>565.89099999999996</v>
      </c>
      <c r="AF9" s="361">
        <v>0</v>
      </c>
      <c r="AG9" s="361">
        <v>0</v>
      </c>
      <c r="AH9" s="361">
        <v>0</v>
      </c>
      <c r="AI9" s="361">
        <v>0</v>
      </c>
      <c r="AJ9" s="361">
        <v>0</v>
      </c>
      <c r="AK9" s="361">
        <v>0</v>
      </c>
      <c r="AL9" s="362">
        <v>24839.975999999999</v>
      </c>
      <c r="AM9" s="64">
        <f>SUM($B9:AL9)</f>
        <v>986998.50612553989</v>
      </c>
    </row>
    <row r="10" spans="1:39" x14ac:dyDescent="0.25">
      <c r="A10" s="63" t="s">
        <v>124</v>
      </c>
      <c r="B10" s="363">
        <v>1977855.2878702015</v>
      </c>
      <c r="C10" s="357">
        <v>431837.35051466379</v>
      </c>
      <c r="D10" s="357">
        <v>331280</v>
      </c>
      <c r="E10" s="357">
        <v>377326</v>
      </c>
      <c r="F10" s="357">
        <v>368879.51</v>
      </c>
      <c r="G10" s="357">
        <v>330246.38</v>
      </c>
      <c r="H10" s="357">
        <v>288696.33333333337</v>
      </c>
      <c r="I10" s="357">
        <v>317056</v>
      </c>
      <c r="J10" s="357">
        <v>411822</v>
      </c>
      <c r="K10" s="357">
        <v>452776.97</v>
      </c>
      <c r="L10" s="357">
        <v>315523</v>
      </c>
      <c r="M10" s="357">
        <v>244855.82800000001</v>
      </c>
      <c r="N10" s="357">
        <v>284727.23</v>
      </c>
      <c r="O10" s="357">
        <v>271869.93300000002</v>
      </c>
      <c r="P10" s="357">
        <v>303776.11099999998</v>
      </c>
      <c r="Q10" s="363">
        <v>98496.448000000019</v>
      </c>
      <c r="R10" s="357">
        <v>76336.054000000004</v>
      </c>
      <c r="S10" s="357">
        <v>6907.74</v>
      </c>
      <c r="T10" s="357">
        <v>9885.0910000000003</v>
      </c>
      <c r="U10" s="357">
        <v>16741.477000000003</v>
      </c>
      <c r="V10" s="357">
        <v>706.06400000000008</v>
      </c>
      <c r="W10" s="357">
        <v>9347</v>
      </c>
      <c r="X10" s="357">
        <v>74995.3</v>
      </c>
      <c r="Y10" s="357">
        <v>74769.108000000007</v>
      </c>
      <c r="Z10" s="357">
        <v>61557.226999999999</v>
      </c>
      <c r="AA10" s="357">
        <v>1275.7479999999998</v>
      </c>
      <c r="AB10" s="357">
        <v>25597.781999999999</v>
      </c>
      <c r="AC10" s="357">
        <v>46901.341999999997</v>
      </c>
      <c r="AD10" s="357">
        <v>52158.267999999989</v>
      </c>
      <c r="AE10" s="357">
        <v>49825.090000000004</v>
      </c>
      <c r="AF10" s="357">
        <v>6403.9490000000005</v>
      </c>
      <c r="AG10" s="357">
        <v>10779.598</v>
      </c>
      <c r="AH10" s="357">
        <v>75361.539000000004</v>
      </c>
      <c r="AI10" s="357">
        <v>66189.748000000007</v>
      </c>
      <c r="AJ10" s="357">
        <v>123724.48699999999</v>
      </c>
      <c r="AK10" s="357">
        <v>212337.274</v>
      </c>
      <c r="AL10" s="364">
        <v>175591.19500000004</v>
      </c>
      <c r="AM10" s="65">
        <f>SUM($B10:AL10)</f>
        <v>7984415.4627181971</v>
      </c>
    </row>
    <row r="11" spans="1:39" x14ac:dyDescent="0.25">
      <c r="A11" s="63" t="s">
        <v>125</v>
      </c>
      <c r="B11" s="365" t="s">
        <v>126</v>
      </c>
      <c r="C11" s="356" t="s">
        <v>126</v>
      </c>
      <c r="D11" s="356" t="s">
        <v>126</v>
      </c>
      <c r="E11" s="356" t="s">
        <v>126</v>
      </c>
      <c r="F11" s="356" t="s">
        <v>126</v>
      </c>
      <c r="G11" s="356" t="s">
        <v>126</v>
      </c>
      <c r="H11" s="356" t="s">
        <v>126</v>
      </c>
      <c r="I11" s="356" t="s">
        <v>126</v>
      </c>
      <c r="J11" s="356" t="s">
        <v>126</v>
      </c>
      <c r="K11" s="356" t="s">
        <v>126</v>
      </c>
      <c r="L11" s="356" t="s">
        <v>126</v>
      </c>
      <c r="M11" s="356" t="s">
        <v>126</v>
      </c>
      <c r="N11" s="356" t="s">
        <v>126</v>
      </c>
      <c r="O11" s="356" t="s">
        <v>126</v>
      </c>
      <c r="P11" s="356" t="s">
        <v>126</v>
      </c>
      <c r="Q11" s="365">
        <v>0</v>
      </c>
      <c r="R11" s="356">
        <v>0</v>
      </c>
      <c r="S11" s="356">
        <v>0</v>
      </c>
      <c r="T11" s="356">
        <v>0</v>
      </c>
      <c r="U11" s="356">
        <v>0</v>
      </c>
      <c r="V11" s="356">
        <v>0</v>
      </c>
      <c r="W11" s="356">
        <v>0</v>
      </c>
      <c r="X11" s="356">
        <v>0</v>
      </c>
      <c r="Y11" s="356">
        <v>0</v>
      </c>
      <c r="Z11" s="356">
        <v>0</v>
      </c>
      <c r="AA11" s="356">
        <v>0</v>
      </c>
      <c r="AB11" s="356">
        <v>0</v>
      </c>
      <c r="AC11" s="356">
        <v>0</v>
      </c>
      <c r="AD11" s="356">
        <v>0</v>
      </c>
      <c r="AE11" s="356">
        <v>0</v>
      </c>
      <c r="AF11" s="356">
        <v>0</v>
      </c>
      <c r="AG11" s="356">
        <v>0</v>
      </c>
      <c r="AH11" s="356">
        <v>0</v>
      </c>
      <c r="AI11" s="356">
        <v>0</v>
      </c>
      <c r="AJ11" s="356">
        <v>0</v>
      </c>
      <c r="AK11" s="356">
        <v>0</v>
      </c>
      <c r="AL11" s="366">
        <v>0</v>
      </c>
      <c r="AM11" s="64">
        <f>SUM($B11:AL11)</f>
        <v>0</v>
      </c>
    </row>
    <row r="12" spans="1:39" x14ac:dyDescent="0.25">
      <c r="A12" s="63" t="s">
        <v>34</v>
      </c>
      <c r="B12" s="363">
        <v>3213516.9884779765</v>
      </c>
      <c r="C12" s="357">
        <v>644493.86634359986</v>
      </c>
      <c r="D12" s="357">
        <v>515564</v>
      </c>
      <c r="E12" s="357">
        <v>551705</v>
      </c>
      <c r="F12" s="357">
        <v>580416</v>
      </c>
      <c r="G12" s="357">
        <v>685049</v>
      </c>
      <c r="H12" s="357">
        <v>728244</v>
      </c>
      <c r="I12" s="357">
        <v>968155</v>
      </c>
      <c r="J12" s="357">
        <v>1071738.3333333335</v>
      </c>
      <c r="K12" s="357">
        <v>763794.10900000005</v>
      </c>
      <c r="L12" s="357">
        <v>573344.81999999995</v>
      </c>
      <c r="M12" s="357">
        <v>597815</v>
      </c>
      <c r="N12" s="357">
        <v>628892.07499999995</v>
      </c>
      <c r="O12" s="357">
        <v>704657.74309999996</v>
      </c>
      <c r="P12" s="357">
        <v>786061</v>
      </c>
      <c r="Q12" s="363">
        <v>826308.96600000001</v>
      </c>
      <c r="R12" s="357">
        <v>759135.63800000015</v>
      </c>
      <c r="S12" s="357">
        <v>744133.29300000006</v>
      </c>
      <c r="T12" s="357">
        <v>713634.90300000028</v>
      </c>
      <c r="U12" s="357">
        <v>681816.35600000003</v>
      </c>
      <c r="V12" s="357">
        <v>958353.19100000011</v>
      </c>
      <c r="W12" s="357">
        <v>1178963.361</v>
      </c>
      <c r="X12" s="357">
        <v>1046035.6610000002</v>
      </c>
      <c r="Y12" s="357">
        <v>1024130.0989999998</v>
      </c>
      <c r="Z12" s="357">
        <v>963409.23000000021</v>
      </c>
      <c r="AA12" s="357">
        <v>1022344.4390000001</v>
      </c>
      <c r="AB12" s="357">
        <v>1024691.0119999999</v>
      </c>
      <c r="AC12" s="357">
        <v>997029.17300000018</v>
      </c>
      <c r="AD12" s="357">
        <v>969061.8350000002</v>
      </c>
      <c r="AE12" s="357">
        <v>988962.29899999988</v>
      </c>
      <c r="AF12" s="357">
        <v>1076330.2070000004</v>
      </c>
      <c r="AG12" s="357">
        <v>1039654.505</v>
      </c>
      <c r="AH12" s="357">
        <v>907318.54499999969</v>
      </c>
      <c r="AI12" s="357">
        <v>901344.4310000001</v>
      </c>
      <c r="AJ12" s="357">
        <v>874596.00100000005</v>
      </c>
      <c r="AK12" s="357">
        <v>799446.79400000011</v>
      </c>
      <c r="AL12" s="364">
        <v>907886.75300000026</v>
      </c>
      <c r="AM12" s="65">
        <f>SUM($B12:AL12)</f>
        <v>33418033.627254907</v>
      </c>
    </row>
    <row r="13" spans="1:39" x14ac:dyDescent="0.25">
      <c r="A13" s="63" t="s">
        <v>45</v>
      </c>
      <c r="B13" s="365">
        <v>4715372.5638515139</v>
      </c>
      <c r="C13" s="356">
        <v>89282.623308199996</v>
      </c>
      <c r="D13" s="356">
        <v>57499</v>
      </c>
      <c r="E13" s="356">
        <v>49377</v>
      </c>
      <c r="F13" s="356">
        <v>74419</v>
      </c>
      <c r="G13" s="356">
        <v>89244</v>
      </c>
      <c r="H13" s="356">
        <v>107090</v>
      </c>
      <c r="I13" s="356">
        <v>144084</v>
      </c>
      <c r="J13" s="356">
        <v>145969</v>
      </c>
      <c r="K13" s="356">
        <v>116908</v>
      </c>
      <c r="L13" s="356">
        <v>111629</v>
      </c>
      <c r="M13" s="356">
        <v>109612</v>
      </c>
      <c r="N13" s="356">
        <v>128495</v>
      </c>
      <c r="O13" s="356">
        <v>131153.67000000001</v>
      </c>
      <c r="P13" s="356">
        <v>129715.77</v>
      </c>
      <c r="Q13" s="365">
        <v>135399.36000000002</v>
      </c>
      <c r="R13" s="356">
        <v>88493.615000000005</v>
      </c>
      <c r="S13" s="356">
        <v>71403.292000000001</v>
      </c>
      <c r="T13" s="356">
        <v>81676.203999999998</v>
      </c>
      <c r="U13" s="356">
        <v>79803.281000000017</v>
      </c>
      <c r="V13" s="356">
        <v>73086.7</v>
      </c>
      <c r="W13" s="356">
        <v>52846.078999999998</v>
      </c>
      <c r="X13" s="356">
        <v>49820.250000000007</v>
      </c>
      <c r="Y13" s="356">
        <v>18772.785</v>
      </c>
      <c r="Z13" s="356">
        <v>16351.675000000003</v>
      </c>
      <c r="AA13" s="356">
        <v>23621.946</v>
      </c>
      <c r="AB13" s="356">
        <v>19133.613999999998</v>
      </c>
      <c r="AC13" s="356">
        <v>7017.3770000000004</v>
      </c>
      <c r="AD13" s="356">
        <v>22733.146999999997</v>
      </c>
      <c r="AE13" s="356">
        <v>14926.344000000001</v>
      </c>
      <c r="AF13" s="356">
        <v>0</v>
      </c>
      <c r="AG13" s="356">
        <v>0</v>
      </c>
      <c r="AH13" s="356">
        <v>210.09700000000004</v>
      </c>
      <c r="AI13" s="356">
        <v>6929.0209999999997</v>
      </c>
      <c r="AJ13" s="356">
        <v>57079</v>
      </c>
      <c r="AK13" s="356">
        <v>91211.078999999998</v>
      </c>
      <c r="AL13" s="366">
        <v>93455.134999999995</v>
      </c>
      <c r="AM13" s="64">
        <f>SUM($B13:AL13)</f>
        <v>7203820.6281597149</v>
      </c>
    </row>
    <row r="14" spans="1:39" x14ac:dyDescent="0.25">
      <c r="A14" s="63" t="s">
        <v>127</v>
      </c>
      <c r="B14" s="363">
        <v>43818169.688666008</v>
      </c>
      <c r="C14" s="357">
        <v>860739.7879752001</v>
      </c>
      <c r="D14" s="357">
        <v>866120</v>
      </c>
      <c r="E14" s="357">
        <v>1035071</v>
      </c>
      <c r="F14" s="357">
        <v>1059577</v>
      </c>
      <c r="G14" s="357">
        <v>1104361.3333333333</v>
      </c>
      <c r="H14" s="357">
        <v>958477</v>
      </c>
      <c r="I14" s="357">
        <v>1061930</v>
      </c>
      <c r="J14" s="357">
        <v>1114679</v>
      </c>
      <c r="K14" s="357">
        <v>1108776</v>
      </c>
      <c r="L14" s="357">
        <v>1125368</v>
      </c>
      <c r="M14" s="357">
        <v>1062720</v>
      </c>
      <c r="N14" s="357">
        <v>937598.21009396785</v>
      </c>
      <c r="O14" s="357">
        <v>945126.93800000008</v>
      </c>
      <c r="P14" s="357">
        <v>1003704</v>
      </c>
      <c r="Q14" s="363">
        <v>1003825.3490000002</v>
      </c>
      <c r="R14" s="357">
        <v>910775.29600000021</v>
      </c>
      <c r="S14" s="357">
        <v>776281.42299999995</v>
      </c>
      <c r="T14" s="357">
        <v>657953.91999999993</v>
      </c>
      <c r="U14" s="357">
        <v>653918.41</v>
      </c>
      <c r="V14" s="357">
        <v>779024.61100000003</v>
      </c>
      <c r="W14" s="357">
        <v>911400.1120000002</v>
      </c>
      <c r="X14" s="357">
        <v>970626.50500000012</v>
      </c>
      <c r="Y14" s="357">
        <v>899619.24699999997</v>
      </c>
      <c r="Z14" s="357">
        <v>845474.66499999992</v>
      </c>
      <c r="AA14" s="357">
        <v>808922.65</v>
      </c>
      <c r="AB14" s="357">
        <v>745578.397</v>
      </c>
      <c r="AC14" s="357">
        <v>927708.83900000015</v>
      </c>
      <c r="AD14" s="357">
        <v>923625.63600000017</v>
      </c>
      <c r="AE14" s="357">
        <v>811952.34499999997</v>
      </c>
      <c r="AF14" s="357">
        <v>570680.06599999999</v>
      </c>
      <c r="AG14" s="357">
        <v>563916.72200000007</v>
      </c>
      <c r="AH14" s="357">
        <v>602207.63299999991</v>
      </c>
      <c r="AI14" s="357">
        <v>519713.39199999993</v>
      </c>
      <c r="AJ14" s="357">
        <v>470059.51800000004</v>
      </c>
      <c r="AK14" s="357">
        <v>507356.54900000012</v>
      </c>
      <c r="AL14" s="364">
        <v>552173.26199999999</v>
      </c>
      <c r="AM14" s="65">
        <f>SUM($B14:AL14)</f>
        <v>74475212.505068541</v>
      </c>
    </row>
    <row r="15" spans="1:39" x14ac:dyDescent="0.25">
      <c r="A15" s="63" t="s">
        <v>128</v>
      </c>
      <c r="B15" s="365">
        <v>4990730.2373176888</v>
      </c>
      <c r="C15" s="356">
        <v>525664.70691000007</v>
      </c>
      <c r="D15" s="356">
        <v>629017</v>
      </c>
      <c r="E15" s="356">
        <v>540341</v>
      </c>
      <c r="F15" s="356">
        <v>499632</v>
      </c>
      <c r="G15" s="356">
        <v>519432</v>
      </c>
      <c r="H15" s="356">
        <v>663521</v>
      </c>
      <c r="I15" s="356">
        <v>1197542</v>
      </c>
      <c r="J15" s="356">
        <v>1145193</v>
      </c>
      <c r="K15" s="356">
        <v>1291156.83</v>
      </c>
      <c r="L15" s="356">
        <v>1189707</v>
      </c>
      <c r="M15" s="356">
        <v>1095356.9949999999</v>
      </c>
      <c r="N15" s="356">
        <v>1234636.3048</v>
      </c>
      <c r="O15" s="356">
        <v>1076479.808</v>
      </c>
      <c r="P15" s="356">
        <v>948995</v>
      </c>
      <c r="Q15" s="365">
        <v>1011434.3840000001</v>
      </c>
      <c r="R15" s="356">
        <v>1046940.3039999999</v>
      </c>
      <c r="S15" s="356">
        <v>956840.49900000007</v>
      </c>
      <c r="T15" s="356">
        <v>896004.06099999999</v>
      </c>
      <c r="U15" s="356">
        <v>756265.51</v>
      </c>
      <c r="V15" s="356">
        <v>794157.0619999998</v>
      </c>
      <c r="W15" s="356">
        <v>722380.41299999994</v>
      </c>
      <c r="X15" s="356">
        <v>731918.82499999995</v>
      </c>
      <c r="Y15" s="356">
        <v>740052.44</v>
      </c>
      <c r="Z15" s="356">
        <v>642955.70799999998</v>
      </c>
      <c r="AA15" s="356">
        <v>519221.34700000001</v>
      </c>
      <c r="AB15" s="356">
        <v>486445.489</v>
      </c>
      <c r="AC15" s="356">
        <v>581575.65499999991</v>
      </c>
      <c r="AD15" s="356">
        <v>751145.59399999992</v>
      </c>
      <c r="AE15" s="356">
        <v>789976.71100000024</v>
      </c>
      <c r="AF15" s="356">
        <v>807616.71600000013</v>
      </c>
      <c r="AG15" s="356">
        <v>728288.42500000005</v>
      </c>
      <c r="AH15" s="356">
        <v>691948.201</v>
      </c>
      <c r="AI15" s="356">
        <v>781187.5830000001</v>
      </c>
      <c r="AJ15" s="356">
        <v>836950.53799999994</v>
      </c>
      <c r="AK15" s="356">
        <v>964068.36400000029</v>
      </c>
      <c r="AL15" s="366">
        <v>889173.75800000015</v>
      </c>
      <c r="AM15" s="64">
        <f>SUM($B15:AL15)</f>
        <v>34673952.469027698</v>
      </c>
    </row>
    <row r="16" spans="1:39" x14ac:dyDescent="0.25">
      <c r="A16" s="63" t="s">
        <v>119</v>
      </c>
      <c r="B16" s="363">
        <v>8736.0330168986002</v>
      </c>
      <c r="C16" s="357">
        <v>0</v>
      </c>
      <c r="D16" s="357">
        <v>0</v>
      </c>
      <c r="E16" s="357">
        <v>0</v>
      </c>
      <c r="F16" s="357">
        <v>0</v>
      </c>
      <c r="G16" s="357">
        <v>0</v>
      </c>
      <c r="H16" s="357">
        <v>0</v>
      </c>
      <c r="I16" s="357">
        <v>0</v>
      </c>
      <c r="J16" s="357">
        <v>0</v>
      </c>
      <c r="K16" s="357">
        <v>0</v>
      </c>
      <c r="L16" s="357">
        <v>0</v>
      </c>
      <c r="M16" s="357">
        <v>0</v>
      </c>
      <c r="N16" s="357">
        <v>0</v>
      </c>
      <c r="O16" s="357">
        <v>0</v>
      </c>
      <c r="P16" s="357">
        <v>0</v>
      </c>
      <c r="Q16" s="363">
        <v>0</v>
      </c>
      <c r="R16" s="357">
        <v>0</v>
      </c>
      <c r="S16" s="357">
        <v>0</v>
      </c>
      <c r="T16" s="357">
        <v>0</v>
      </c>
      <c r="U16" s="357">
        <v>0</v>
      </c>
      <c r="V16" s="357">
        <v>0</v>
      </c>
      <c r="W16" s="357">
        <v>0</v>
      </c>
      <c r="X16" s="357">
        <v>0</v>
      </c>
      <c r="Y16" s="357">
        <v>0</v>
      </c>
      <c r="Z16" s="357">
        <v>0</v>
      </c>
      <c r="AA16" s="357">
        <v>0</v>
      </c>
      <c r="AB16" s="357">
        <v>0</v>
      </c>
      <c r="AC16" s="357">
        <v>0</v>
      </c>
      <c r="AD16" s="357">
        <v>0</v>
      </c>
      <c r="AE16" s="357">
        <v>0</v>
      </c>
      <c r="AF16" s="357">
        <v>0</v>
      </c>
      <c r="AG16" s="357">
        <v>0</v>
      </c>
      <c r="AH16" s="357">
        <v>0</v>
      </c>
      <c r="AI16" s="357">
        <v>0</v>
      </c>
      <c r="AJ16" s="357">
        <v>0</v>
      </c>
      <c r="AK16" s="357">
        <v>0</v>
      </c>
      <c r="AL16" s="364">
        <v>0</v>
      </c>
      <c r="AM16" s="65">
        <f>SUM($B16:AL16)</f>
        <v>8736.0330168986002</v>
      </c>
    </row>
    <row r="17" spans="1:39" x14ac:dyDescent="0.25">
      <c r="A17" s="63" t="s">
        <v>129</v>
      </c>
      <c r="B17" s="365" t="s">
        <v>126</v>
      </c>
      <c r="C17" s="356" t="s">
        <v>126</v>
      </c>
      <c r="D17" s="356" t="s">
        <v>126</v>
      </c>
      <c r="E17" s="356" t="s">
        <v>126</v>
      </c>
      <c r="F17" s="356" t="s">
        <v>126</v>
      </c>
      <c r="G17" s="356" t="s">
        <v>126</v>
      </c>
      <c r="H17" s="356" t="s">
        <v>126</v>
      </c>
      <c r="I17" s="356" t="s">
        <v>126</v>
      </c>
      <c r="J17" s="356" t="s">
        <v>126</v>
      </c>
      <c r="K17" s="356" t="s">
        <v>126</v>
      </c>
      <c r="L17" s="356" t="s">
        <v>126</v>
      </c>
      <c r="M17" s="356" t="s">
        <v>126</v>
      </c>
      <c r="N17" s="356" t="s">
        <v>126</v>
      </c>
      <c r="O17" s="356" t="s">
        <v>126</v>
      </c>
      <c r="P17" s="356" t="s">
        <v>126</v>
      </c>
      <c r="Q17" s="365">
        <v>0</v>
      </c>
      <c r="R17" s="356">
        <v>0</v>
      </c>
      <c r="S17" s="356">
        <v>0</v>
      </c>
      <c r="T17" s="356">
        <v>0</v>
      </c>
      <c r="U17" s="356">
        <v>0</v>
      </c>
      <c r="V17" s="356">
        <v>0</v>
      </c>
      <c r="W17" s="356">
        <v>0</v>
      </c>
      <c r="X17" s="356">
        <v>0</v>
      </c>
      <c r="Y17" s="356">
        <v>0</v>
      </c>
      <c r="Z17" s="356">
        <v>0</v>
      </c>
      <c r="AA17" s="356">
        <v>0</v>
      </c>
      <c r="AB17" s="356">
        <v>0</v>
      </c>
      <c r="AC17" s="356">
        <v>0</v>
      </c>
      <c r="AD17" s="356">
        <v>0</v>
      </c>
      <c r="AE17" s="356">
        <v>0</v>
      </c>
      <c r="AF17" s="356">
        <v>0</v>
      </c>
      <c r="AG17" s="356">
        <v>0</v>
      </c>
      <c r="AH17" s="356">
        <v>0</v>
      </c>
      <c r="AI17" s="356">
        <v>0</v>
      </c>
      <c r="AJ17" s="356">
        <v>0</v>
      </c>
      <c r="AK17" s="356">
        <v>0</v>
      </c>
      <c r="AL17" s="366">
        <v>0</v>
      </c>
      <c r="AM17" s="64">
        <f>SUM($B17:AL17)</f>
        <v>0</v>
      </c>
    </row>
    <row r="18" spans="1:39" x14ac:dyDescent="0.25">
      <c r="A18" s="63" t="s">
        <v>117</v>
      </c>
      <c r="B18" s="363">
        <v>34672.104600611798</v>
      </c>
      <c r="C18" s="357">
        <v>0</v>
      </c>
      <c r="D18" s="357">
        <v>0</v>
      </c>
      <c r="E18" s="357">
        <v>0</v>
      </c>
      <c r="F18" s="357">
        <v>0</v>
      </c>
      <c r="G18" s="357">
        <v>0</v>
      </c>
      <c r="H18" s="357">
        <v>17467</v>
      </c>
      <c r="I18" s="357">
        <v>43500</v>
      </c>
      <c r="J18" s="357">
        <v>12107</v>
      </c>
      <c r="K18" s="357">
        <v>0</v>
      </c>
      <c r="L18" s="357">
        <v>0</v>
      </c>
      <c r="M18" s="357">
        <v>0</v>
      </c>
      <c r="N18" s="357">
        <v>0</v>
      </c>
      <c r="O18" s="357">
        <v>1557</v>
      </c>
      <c r="P18" s="357">
        <v>2193.75</v>
      </c>
      <c r="Q18" s="363">
        <v>0</v>
      </c>
      <c r="R18" s="357">
        <v>0</v>
      </c>
      <c r="S18" s="357">
        <v>2000.2860000000001</v>
      </c>
      <c r="T18" s="357">
        <v>18445.830999999998</v>
      </c>
      <c r="U18" s="357">
        <v>21753.841</v>
      </c>
      <c r="V18" s="357">
        <v>37109.025999999998</v>
      </c>
      <c r="W18" s="357">
        <v>41668.634000000005</v>
      </c>
      <c r="X18" s="357">
        <v>41740.734000000004</v>
      </c>
      <c r="Y18" s="357">
        <v>41981.820000000007</v>
      </c>
      <c r="Z18" s="357">
        <v>11348.371000000001</v>
      </c>
      <c r="AA18" s="357">
        <v>847.13800000000015</v>
      </c>
      <c r="AB18" s="357">
        <v>3880.9589999999998</v>
      </c>
      <c r="AC18" s="357">
        <v>28330.417000000001</v>
      </c>
      <c r="AD18" s="357">
        <v>49070.588000000003</v>
      </c>
      <c r="AE18" s="357">
        <v>46626.123000000007</v>
      </c>
      <c r="AF18" s="357">
        <v>41932.323000000004</v>
      </c>
      <c r="AG18" s="357">
        <v>36190.498000000007</v>
      </c>
      <c r="AH18" s="357">
        <v>35115.059000000001</v>
      </c>
      <c r="AI18" s="357">
        <v>25969.974999999999</v>
      </c>
      <c r="AJ18" s="357">
        <v>10305.293</v>
      </c>
      <c r="AK18" s="357">
        <v>0</v>
      </c>
      <c r="AL18" s="364">
        <v>0</v>
      </c>
      <c r="AM18" s="65">
        <f>SUM($B18:AL18)</f>
        <v>605813.77060061181</v>
      </c>
    </row>
    <row r="19" spans="1:39" x14ac:dyDescent="0.25">
      <c r="A19" s="63" t="s">
        <v>130</v>
      </c>
      <c r="B19" s="365">
        <v>6469239.2265401706</v>
      </c>
      <c r="C19" s="356">
        <v>710049.23866100004</v>
      </c>
      <c r="D19" s="356">
        <v>778216</v>
      </c>
      <c r="E19" s="356">
        <v>700927</v>
      </c>
      <c r="F19" s="356">
        <v>689470</v>
      </c>
      <c r="G19" s="356">
        <v>741531.33333333337</v>
      </c>
      <c r="H19" s="356">
        <v>594588</v>
      </c>
      <c r="I19" s="356">
        <v>739969</v>
      </c>
      <c r="J19" s="356">
        <v>1152497</v>
      </c>
      <c r="K19" s="356">
        <v>1260255.8</v>
      </c>
      <c r="L19" s="356">
        <v>1169422.3</v>
      </c>
      <c r="M19" s="356">
        <v>1090947.335</v>
      </c>
      <c r="N19" s="356">
        <v>1082232.324</v>
      </c>
      <c r="O19" s="356">
        <v>1245820.6850000001</v>
      </c>
      <c r="P19" s="356">
        <v>1215943</v>
      </c>
      <c r="Q19" s="365">
        <v>898228.56399999978</v>
      </c>
      <c r="R19" s="356">
        <v>952508.94699999993</v>
      </c>
      <c r="S19" s="356">
        <v>915344.65899999999</v>
      </c>
      <c r="T19" s="356">
        <v>920467.84000000008</v>
      </c>
      <c r="U19" s="356">
        <v>712975.53299999982</v>
      </c>
      <c r="V19" s="356">
        <v>741780.64900000009</v>
      </c>
      <c r="W19" s="356">
        <v>899023.18999999983</v>
      </c>
      <c r="X19" s="356">
        <v>908517.16999999993</v>
      </c>
      <c r="Y19" s="356">
        <v>1088654.4680000001</v>
      </c>
      <c r="Z19" s="356">
        <v>1288232.5250000001</v>
      </c>
      <c r="AA19" s="356">
        <v>1748255.0240000002</v>
      </c>
      <c r="AB19" s="356">
        <v>1701257.2730000003</v>
      </c>
      <c r="AC19" s="356">
        <v>1597549.8480000002</v>
      </c>
      <c r="AD19" s="356">
        <v>1725760.0310000002</v>
      </c>
      <c r="AE19" s="356">
        <v>1892152.5539999998</v>
      </c>
      <c r="AF19" s="356">
        <v>1961606.514</v>
      </c>
      <c r="AG19" s="356">
        <v>1960356.7169999992</v>
      </c>
      <c r="AH19" s="356">
        <v>1864613.0589999997</v>
      </c>
      <c r="AI19" s="356">
        <v>2001140.4240000003</v>
      </c>
      <c r="AJ19" s="356">
        <v>1973820.1150000007</v>
      </c>
      <c r="AK19" s="356">
        <v>1908521.35</v>
      </c>
      <c r="AL19" s="366">
        <v>1983931.4240000001</v>
      </c>
      <c r="AM19" s="64">
        <f>SUM($B19:AL19)</f>
        <v>51285806.120534509</v>
      </c>
    </row>
    <row r="20" spans="1:39" x14ac:dyDescent="0.25">
      <c r="A20" s="63" t="s">
        <v>78</v>
      </c>
      <c r="B20" s="363">
        <v>8116040.7844284074</v>
      </c>
      <c r="C20" s="357">
        <v>701497.14006539993</v>
      </c>
      <c r="D20" s="357">
        <v>722661</v>
      </c>
      <c r="E20" s="357">
        <v>715058</v>
      </c>
      <c r="F20" s="357">
        <v>628604</v>
      </c>
      <c r="G20" s="357">
        <v>616243</v>
      </c>
      <c r="H20" s="357">
        <v>614987</v>
      </c>
      <c r="I20" s="357">
        <v>556628</v>
      </c>
      <c r="J20" s="357">
        <v>462003</v>
      </c>
      <c r="K20" s="357">
        <v>437194</v>
      </c>
      <c r="L20" s="357">
        <v>389423</v>
      </c>
      <c r="M20" s="357">
        <v>457125.93500000006</v>
      </c>
      <c r="N20" s="357">
        <v>428484.12</v>
      </c>
      <c r="O20" s="357">
        <v>446401.23700000002</v>
      </c>
      <c r="P20" s="357">
        <v>306489</v>
      </c>
      <c r="Q20" s="363">
        <v>196901.48800000001</v>
      </c>
      <c r="R20" s="357">
        <v>155896.35399999999</v>
      </c>
      <c r="S20" s="357">
        <v>186990.791</v>
      </c>
      <c r="T20" s="357">
        <v>137094.65299999999</v>
      </c>
      <c r="U20" s="357">
        <v>44782.40800000001</v>
      </c>
      <c r="V20" s="357">
        <v>14882.552000000001</v>
      </c>
      <c r="W20" s="357">
        <v>49.013999999999996</v>
      </c>
      <c r="X20" s="357">
        <v>222.07900000000001</v>
      </c>
      <c r="Y20" s="357">
        <v>41431.628000000004</v>
      </c>
      <c r="Z20" s="357">
        <v>196195.253</v>
      </c>
      <c r="AA20" s="357">
        <v>167122.85499999998</v>
      </c>
      <c r="AB20" s="357">
        <v>173647.43400000001</v>
      </c>
      <c r="AC20" s="357">
        <v>194836.31000000003</v>
      </c>
      <c r="AD20" s="357">
        <v>233745.21399999998</v>
      </c>
      <c r="AE20" s="357">
        <v>204182.62100000001</v>
      </c>
      <c r="AF20" s="357">
        <v>255634.61000000007</v>
      </c>
      <c r="AG20" s="357">
        <v>341578.68500000006</v>
      </c>
      <c r="AH20" s="357">
        <v>294244.81900000002</v>
      </c>
      <c r="AI20" s="357">
        <v>295569.87200000009</v>
      </c>
      <c r="AJ20" s="357">
        <v>274568.85200000001</v>
      </c>
      <c r="AK20" s="357">
        <v>259563.383</v>
      </c>
      <c r="AL20" s="364">
        <v>350356.79900000012</v>
      </c>
      <c r="AM20" s="65">
        <f>SUM($B20:AL20)</f>
        <v>19618336.890493806</v>
      </c>
    </row>
    <row r="21" spans="1:39" x14ac:dyDescent="0.25">
      <c r="A21" s="63" t="s">
        <v>72</v>
      </c>
      <c r="B21" s="365" t="s">
        <v>126</v>
      </c>
      <c r="C21" s="356" t="s">
        <v>126</v>
      </c>
      <c r="D21" s="356" t="s">
        <v>126</v>
      </c>
      <c r="E21" s="356" t="s">
        <v>126</v>
      </c>
      <c r="F21" s="356" t="s">
        <v>126</v>
      </c>
      <c r="G21" s="356" t="s">
        <v>126</v>
      </c>
      <c r="H21" s="356" t="s">
        <v>126</v>
      </c>
      <c r="I21" s="356" t="s">
        <v>126</v>
      </c>
      <c r="J21" s="356" t="s">
        <v>126</v>
      </c>
      <c r="K21" s="356" t="s">
        <v>126</v>
      </c>
      <c r="L21" s="356" t="s">
        <v>126</v>
      </c>
      <c r="M21" s="356" t="s">
        <v>126</v>
      </c>
      <c r="N21" s="356" t="s">
        <v>126</v>
      </c>
      <c r="O21" s="356" t="s">
        <v>126</v>
      </c>
      <c r="P21" s="356" t="s">
        <v>126</v>
      </c>
      <c r="Q21" s="365">
        <v>0</v>
      </c>
      <c r="R21" s="356">
        <v>0</v>
      </c>
      <c r="S21" s="356">
        <v>0</v>
      </c>
      <c r="T21" s="356">
        <v>0</v>
      </c>
      <c r="U21" s="356">
        <v>0</v>
      </c>
      <c r="V21" s="356">
        <v>0</v>
      </c>
      <c r="W21" s="356">
        <v>0</v>
      </c>
      <c r="X21" s="356">
        <v>0</v>
      </c>
      <c r="Y21" s="356">
        <v>0</v>
      </c>
      <c r="Z21" s="356">
        <v>0</v>
      </c>
      <c r="AA21" s="356">
        <v>0</v>
      </c>
      <c r="AB21" s="356">
        <v>0</v>
      </c>
      <c r="AC21" s="356">
        <v>0</v>
      </c>
      <c r="AD21" s="356">
        <v>0</v>
      </c>
      <c r="AE21" s="356">
        <v>0</v>
      </c>
      <c r="AF21" s="356">
        <v>0</v>
      </c>
      <c r="AG21" s="356">
        <v>0</v>
      </c>
      <c r="AH21" s="356">
        <v>0</v>
      </c>
      <c r="AI21" s="356">
        <v>0</v>
      </c>
      <c r="AJ21" s="356">
        <v>0</v>
      </c>
      <c r="AK21" s="356">
        <v>0</v>
      </c>
      <c r="AL21" s="366">
        <v>0</v>
      </c>
      <c r="AM21" s="64">
        <f>SUM($B21:AL21)</f>
        <v>0</v>
      </c>
    </row>
    <row r="22" spans="1:39" x14ac:dyDescent="0.25">
      <c r="A22" s="63" t="s">
        <v>131</v>
      </c>
      <c r="B22" s="363">
        <v>2997775.2227038112</v>
      </c>
      <c r="C22" s="357">
        <v>64590.849919400003</v>
      </c>
      <c r="D22" s="357">
        <v>26133</v>
      </c>
      <c r="E22" s="357">
        <v>5282</v>
      </c>
      <c r="F22" s="357">
        <v>0</v>
      </c>
      <c r="G22" s="357">
        <v>1412</v>
      </c>
      <c r="H22" s="357">
        <v>23345</v>
      </c>
      <c r="I22" s="357">
        <v>55859</v>
      </c>
      <c r="J22" s="357">
        <v>48266</v>
      </c>
      <c r="K22" s="357">
        <v>0</v>
      </c>
      <c r="L22" s="357">
        <v>0</v>
      </c>
      <c r="M22" s="357">
        <v>0</v>
      </c>
      <c r="N22" s="357">
        <v>0</v>
      </c>
      <c r="O22" s="357">
        <v>137434.155</v>
      </c>
      <c r="P22" s="357">
        <v>112204.78</v>
      </c>
      <c r="Q22" s="363">
        <v>0</v>
      </c>
      <c r="R22" s="357">
        <v>0</v>
      </c>
      <c r="S22" s="357">
        <v>643</v>
      </c>
      <c r="T22" s="357">
        <v>3726.0419999999999</v>
      </c>
      <c r="U22" s="357">
        <v>10233.967999999999</v>
      </c>
      <c r="V22" s="357">
        <v>3823.7330000000006</v>
      </c>
      <c r="W22" s="357">
        <v>100690.90200000002</v>
      </c>
      <c r="X22" s="357">
        <v>111077.416</v>
      </c>
      <c r="Y22" s="357">
        <v>119894.74</v>
      </c>
      <c r="Z22" s="357">
        <v>139528.51300000001</v>
      </c>
      <c r="AA22" s="357">
        <v>144496.815</v>
      </c>
      <c r="AB22" s="357">
        <v>169631.03699999998</v>
      </c>
      <c r="AC22" s="357">
        <v>106707.31200000001</v>
      </c>
      <c r="AD22" s="357">
        <v>17907.112000000001</v>
      </c>
      <c r="AE22" s="357">
        <v>25920.013999999999</v>
      </c>
      <c r="AF22" s="357">
        <v>33823.841</v>
      </c>
      <c r="AG22" s="357">
        <v>12900.473</v>
      </c>
      <c r="AH22" s="357">
        <v>32579.859</v>
      </c>
      <c r="AI22" s="357">
        <v>63141.893000000004</v>
      </c>
      <c r="AJ22" s="357">
        <v>115940.55499999999</v>
      </c>
      <c r="AK22" s="357">
        <v>203495.28599999996</v>
      </c>
      <c r="AL22" s="364">
        <v>199229.40000000002</v>
      </c>
      <c r="AM22" s="65">
        <f>SUM($B22:AL22)</f>
        <v>5087693.9186232118</v>
      </c>
    </row>
    <row r="23" spans="1:39" x14ac:dyDescent="0.25">
      <c r="A23" s="63" t="s">
        <v>132</v>
      </c>
      <c r="B23" s="365">
        <v>872611.96556919557</v>
      </c>
      <c r="C23" s="356">
        <v>57678.439400399999</v>
      </c>
      <c r="D23" s="356">
        <v>80711</v>
      </c>
      <c r="E23" s="356">
        <v>36716</v>
      </c>
      <c r="F23" s="356">
        <v>55894</v>
      </c>
      <c r="G23" s="356">
        <v>117781.66666666667</v>
      </c>
      <c r="H23" s="356">
        <v>168893</v>
      </c>
      <c r="I23" s="356">
        <v>160752</v>
      </c>
      <c r="J23" s="356">
        <v>203793</v>
      </c>
      <c r="K23" s="356">
        <v>299811</v>
      </c>
      <c r="L23" s="356">
        <v>304039</v>
      </c>
      <c r="M23" s="356">
        <v>312148.15399999998</v>
      </c>
      <c r="N23" s="356">
        <v>413757.47200000001</v>
      </c>
      <c r="O23" s="356">
        <v>393533.06</v>
      </c>
      <c r="P23" s="356">
        <v>420717.15</v>
      </c>
      <c r="Q23" s="365">
        <v>501686.5199999999</v>
      </c>
      <c r="R23" s="356">
        <v>404714.33</v>
      </c>
      <c r="S23" s="356">
        <v>326388.57999999996</v>
      </c>
      <c r="T23" s="356">
        <v>247458.12600000002</v>
      </c>
      <c r="U23" s="356">
        <v>249958.31000000003</v>
      </c>
      <c r="V23" s="356">
        <v>206370.44200000001</v>
      </c>
      <c r="W23" s="356">
        <v>210101.98200000002</v>
      </c>
      <c r="X23" s="356">
        <v>185177.73700000002</v>
      </c>
      <c r="Y23" s="356">
        <v>167013.34699999998</v>
      </c>
      <c r="Z23" s="356">
        <v>188958.31399999998</v>
      </c>
      <c r="AA23" s="356">
        <v>122154.57500000001</v>
      </c>
      <c r="AB23" s="356">
        <v>110987.78300000001</v>
      </c>
      <c r="AC23" s="356">
        <v>133862.91600000003</v>
      </c>
      <c r="AD23" s="356">
        <v>232319.69699999999</v>
      </c>
      <c r="AE23" s="356">
        <v>262721.25</v>
      </c>
      <c r="AF23" s="356">
        <v>355155.69900000002</v>
      </c>
      <c r="AG23" s="356">
        <v>363987.45700000005</v>
      </c>
      <c r="AH23" s="356">
        <v>356354.03</v>
      </c>
      <c r="AI23" s="356">
        <v>293837.66900000005</v>
      </c>
      <c r="AJ23" s="356">
        <v>319502.29400000005</v>
      </c>
      <c r="AK23" s="356">
        <v>296441.01500000001</v>
      </c>
      <c r="AL23" s="366">
        <v>220943.02100000001</v>
      </c>
      <c r="AM23" s="64">
        <f>SUM($B23:AL23)</f>
        <v>9654932.0016362611</v>
      </c>
    </row>
    <row r="24" spans="1:39" x14ac:dyDescent="0.25">
      <c r="A24" s="63" t="s">
        <v>133</v>
      </c>
      <c r="B24" s="363">
        <v>672329.82199614693</v>
      </c>
      <c r="C24" s="357">
        <v>295915.47170639993</v>
      </c>
      <c r="D24" s="357">
        <v>353436</v>
      </c>
      <c r="E24" s="357">
        <v>362128</v>
      </c>
      <c r="F24" s="357">
        <v>361115.39500000002</v>
      </c>
      <c r="G24" s="357">
        <v>361810</v>
      </c>
      <c r="H24" s="357">
        <v>366362</v>
      </c>
      <c r="I24" s="357">
        <v>394273.66666666669</v>
      </c>
      <c r="J24" s="357">
        <v>438987</v>
      </c>
      <c r="K24" s="357">
        <v>366308.52</v>
      </c>
      <c r="L24" s="357">
        <v>431843.86</v>
      </c>
      <c r="M24" s="357">
        <v>416107.51399999997</v>
      </c>
      <c r="N24" s="357">
        <v>397897.46299999999</v>
      </c>
      <c r="O24" s="357">
        <v>356554.74639999995</v>
      </c>
      <c r="P24" s="357">
        <v>415843</v>
      </c>
      <c r="Q24" s="363">
        <v>294197.99900000001</v>
      </c>
      <c r="R24" s="357">
        <v>256547.63600000006</v>
      </c>
      <c r="S24" s="357">
        <v>241624.38500000004</v>
      </c>
      <c r="T24" s="357">
        <v>210150.09400000001</v>
      </c>
      <c r="U24" s="357">
        <v>136604.52599999998</v>
      </c>
      <c r="V24" s="357">
        <v>143110.99499999997</v>
      </c>
      <c r="W24" s="357">
        <v>134419.55900000001</v>
      </c>
      <c r="X24" s="357">
        <v>115656.826</v>
      </c>
      <c r="Y24" s="357">
        <v>128592.13</v>
      </c>
      <c r="Z24" s="357">
        <v>152546.31000000003</v>
      </c>
      <c r="AA24" s="357">
        <v>121020.61600000001</v>
      </c>
      <c r="AB24" s="357">
        <v>104564.64800000002</v>
      </c>
      <c r="AC24" s="357">
        <v>106240.19299999998</v>
      </c>
      <c r="AD24" s="357">
        <v>132428.77499999999</v>
      </c>
      <c r="AE24" s="357">
        <v>178094.565</v>
      </c>
      <c r="AF24" s="357">
        <v>188468.734</v>
      </c>
      <c r="AG24" s="357">
        <v>164476.783</v>
      </c>
      <c r="AH24" s="357">
        <v>224737.48799999998</v>
      </c>
      <c r="AI24" s="357">
        <v>272085.08399999992</v>
      </c>
      <c r="AJ24" s="357">
        <v>243437.06599999999</v>
      </c>
      <c r="AK24" s="357">
        <v>263556.13900000002</v>
      </c>
      <c r="AL24" s="364">
        <v>279867.576</v>
      </c>
      <c r="AM24" s="65">
        <f>SUM($B24:AL24)</f>
        <v>10083340.585769212</v>
      </c>
    </row>
    <row r="25" spans="1:39" x14ac:dyDescent="0.25">
      <c r="A25" s="63" t="s">
        <v>134</v>
      </c>
      <c r="B25" s="365">
        <v>139325.64620005919</v>
      </c>
      <c r="C25" s="356">
        <v>0</v>
      </c>
      <c r="D25" s="356">
        <v>0</v>
      </c>
      <c r="E25" s="356">
        <v>0</v>
      </c>
      <c r="F25" s="356">
        <v>0</v>
      </c>
      <c r="G25" s="356">
        <v>0</v>
      </c>
      <c r="H25" s="356">
        <v>0</v>
      </c>
      <c r="I25" s="356">
        <v>0</v>
      </c>
      <c r="J25" s="356">
        <v>0</v>
      </c>
      <c r="K25" s="356">
        <v>0</v>
      </c>
      <c r="L25" s="356">
        <v>0</v>
      </c>
      <c r="M25" s="356">
        <v>0</v>
      </c>
      <c r="N25" s="356">
        <v>0</v>
      </c>
      <c r="O25" s="356">
        <v>0</v>
      </c>
      <c r="P25" s="356">
        <v>0</v>
      </c>
      <c r="Q25" s="365">
        <v>0</v>
      </c>
      <c r="R25" s="356">
        <v>0</v>
      </c>
      <c r="S25" s="356">
        <v>0</v>
      </c>
      <c r="T25" s="356">
        <v>0</v>
      </c>
      <c r="U25" s="356">
        <v>0</v>
      </c>
      <c r="V25" s="356">
        <v>0</v>
      </c>
      <c r="W25" s="356">
        <v>0</v>
      </c>
      <c r="X25" s="356">
        <v>0</v>
      </c>
      <c r="Y25" s="356">
        <v>0</v>
      </c>
      <c r="Z25" s="356">
        <v>0</v>
      </c>
      <c r="AA25" s="356">
        <v>0</v>
      </c>
      <c r="AB25" s="356">
        <v>0</v>
      </c>
      <c r="AC25" s="356">
        <v>0</v>
      </c>
      <c r="AD25" s="356">
        <v>0</v>
      </c>
      <c r="AE25" s="356">
        <v>0</v>
      </c>
      <c r="AF25" s="356">
        <v>0</v>
      </c>
      <c r="AG25" s="356">
        <v>0</v>
      </c>
      <c r="AH25" s="356">
        <v>0</v>
      </c>
      <c r="AI25" s="356">
        <v>0</v>
      </c>
      <c r="AJ25" s="356">
        <v>0</v>
      </c>
      <c r="AK25" s="356">
        <v>0</v>
      </c>
      <c r="AL25" s="366">
        <v>4912.1779999999999</v>
      </c>
      <c r="AM25" s="64">
        <f>SUM($B25:AL25)</f>
        <v>144237.82420005917</v>
      </c>
    </row>
    <row r="26" spans="1:39" x14ac:dyDescent="0.25">
      <c r="A26" s="63" t="s">
        <v>111</v>
      </c>
      <c r="B26" s="363">
        <v>2970586.4937310684</v>
      </c>
      <c r="C26" s="357">
        <v>323758.01826199994</v>
      </c>
      <c r="D26" s="357">
        <v>377067</v>
      </c>
      <c r="E26" s="357">
        <v>411825</v>
      </c>
      <c r="F26" s="357">
        <v>411156</v>
      </c>
      <c r="G26" s="357">
        <v>436073.66666666669</v>
      </c>
      <c r="H26" s="357">
        <v>454501</v>
      </c>
      <c r="I26" s="357">
        <v>421288</v>
      </c>
      <c r="J26" s="357">
        <v>371890</v>
      </c>
      <c r="K26" s="357">
        <v>393805</v>
      </c>
      <c r="L26" s="357">
        <v>357684.25</v>
      </c>
      <c r="M26" s="357">
        <v>217643.14</v>
      </c>
      <c r="N26" s="357">
        <v>1001.8203303976907</v>
      </c>
      <c r="O26" s="357">
        <v>1101.357</v>
      </c>
      <c r="P26" s="357">
        <v>556.20399999999995</v>
      </c>
      <c r="Q26" s="363">
        <v>0</v>
      </c>
      <c r="R26" s="357">
        <v>415653.07600000006</v>
      </c>
      <c r="S26" s="357">
        <v>673663.92300000007</v>
      </c>
      <c r="T26" s="357">
        <v>620833.99300000002</v>
      </c>
      <c r="U26" s="357">
        <v>592223.89</v>
      </c>
      <c r="V26" s="357">
        <v>614195.43500000006</v>
      </c>
      <c r="W26" s="357">
        <v>693780.31800000009</v>
      </c>
      <c r="X26" s="357">
        <v>577978.39800000004</v>
      </c>
      <c r="Y26" s="357">
        <v>490199.08799999999</v>
      </c>
      <c r="Z26" s="357">
        <v>603856.64199999999</v>
      </c>
      <c r="AA26" s="357">
        <v>615305.77</v>
      </c>
      <c r="AB26" s="357">
        <v>576272.47499999998</v>
      </c>
      <c r="AC26" s="357">
        <v>529791.3629999999</v>
      </c>
      <c r="AD26" s="357">
        <v>454569.34700000013</v>
      </c>
      <c r="AE26" s="357">
        <v>468440.45600000006</v>
      </c>
      <c r="AF26" s="357">
        <v>507620.34</v>
      </c>
      <c r="AG26" s="357">
        <v>390311.37299999996</v>
      </c>
      <c r="AH26" s="357">
        <v>452054.89000000007</v>
      </c>
      <c r="AI26" s="357">
        <v>440259.41800000006</v>
      </c>
      <c r="AJ26" s="357">
        <v>408080.37000000005</v>
      </c>
      <c r="AK26" s="357">
        <v>142534.478</v>
      </c>
      <c r="AL26" s="364">
        <v>403988.71100000001</v>
      </c>
      <c r="AM26" s="65">
        <f>SUM($B26:AL26)</f>
        <v>17821550.703990135</v>
      </c>
    </row>
    <row r="27" spans="1:39" x14ac:dyDescent="0.25">
      <c r="A27" s="63" t="s">
        <v>118</v>
      </c>
      <c r="B27" s="365">
        <v>1020489.292405149</v>
      </c>
      <c r="C27" s="356">
        <v>629254.41245519998</v>
      </c>
      <c r="D27" s="356">
        <v>566367</v>
      </c>
      <c r="E27" s="356">
        <v>511664</v>
      </c>
      <c r="F27" s="356">
        <v>516694</v>
      </c>
      <c r="G27" s="356">
        <v>546081.32890249998</v>
      </c>
      <c r="H27" s="356">
        <v>495668.20160650002</v>
      </c>
      <c r="I27" s="356">
        <v>448769.32451200002</v>
      </c>
      <c r="J27" s="356">
        <v>433547.892505</v>
      </c>
      <c r="K27" s="356">
        <v>359120.26</v>
      </c>
      <c r="L27" s="356">
        <v>254271</v>
      </c>
      <c r="M27" s="356">
        <v>228859</v>
      </c>
      <c r="N27" s="356">
        <v>227171</v>
      </c>
      <c r="O27" s="356">
        <v>4607.54</v>
      </c>
      <c r="P27" s="356">
        <v>0</v>
      </c>
      <c r="Q27" s="365">
        <v>0</v>
      </c>
      <c r="R27" s="356">
        <v>0</v>
      </c>
      <c r="S27" s="356">
        <v>0</v>
      </c>
      <c r="T27" s="356">
        <v>0</v>
      </c>
      <c r="U27" s="356">
        <v>0</v>
      </c>
      <c r="V27" s="356">
        <v>67226.351999999999</v>
      </c>
      <c r="W27" s="356">
        <v>671157.31200000003</v>
      </c>
      <c r="X27" s="356">
        <v>702731.93</v>
      </c>
      <c r="Y27" s="356">
        <v>717800.03800000006</v>
      </c>
      <c r="Z27" s="356">
        <v>703890.49</v>
      </c>
      <c r="AA27" s="356">
        <v>702702.51100000006</v>
      </c>
      <c r="AB27" s="356">
        <v>830402.87</v>
      </c>
      <c r="AC27" s="356">
        <v>719554.098</v>
      </c>
      <c r="AD27" s="356">
        <v>865500.0639999999</v>
      </c>
      <c r="AE27" s="356">
        <v>714523.13100000017</v>
      </c>
      <c r="AF27" s="356">
        <v>687391.07400000002</v>
      </c>
      <c r="AG27" s="356">
        <v>650972.5560000001</v>
      </c>
      <c r="AH27" s="356">
        <v>715725.35899999994</v>
      </c>
      <c r="AI27" s="356">
        <v>904371.26699999988</v>
      </c>
      <c r="AJ27" s="356">
        <v>824449.38500000013</v>
      </c>
      <c r="AK27" s="356">
        <v>593800.94200000016</v>
      </c>
      <c r="AL27" s="366">
        <v>559860.62899999996</v>
      </c>
      <c r="AM27" s="64">
        <f>SUM($B27:AL27)</f>
        <v>17874624.260386348</v>
      </c>
    </row>
    <row r="28" spans="1:39" x14ac:dyDescent="0.25">
      <c r="A28" s="63" t="s">
        <v>135</v>
      </c>
      <c r="B28" s="363" t="s">
        <v>126</v>
      </c>
      <c r="C28" s="357" t="s">
        <v>126</v>
      </c>
      <c r="D28" s="357" t="s">
        <v>126</v>
      </c>
      <c r="E28" s="357" t="s">
        <v>126</v>
      </c>
      <c r="F28" s="357" t="s">
        <v>126</v>
      </c>
      <c r="G28" s="357" t="s">
        <v>126</v>
      </c>
      <c r="H28" s="357" t="s">
        <v>126</v>
      </c>
      <c r="I28" s="357" t="s">
        <v>126</v>
      </c>
      <c r="J28" s="357" t="s">
        <v>126</v>
      </c>
      <c r="K28" s="357" t="s">
        <v>126</v>
      </c>
      <c r="L28" s="357" t="s">
        <v>126</v>
      </c>
      <c r="M28" s="357" t="s">
        <v>126</v>
      </c>
      <c r="N28" s="357" t="s">
        <v>126</v>
      </c>
      <c r="O28" s="357" t="s">
        <v>126</v>
      </c>
      <c r="P28" s="357" t="s">
        <v>126</v>
      </c>
      <c r="Q28" s="363">
        <v>0</v>
      </c>
      <c r="R28" s="357">
        <v>0</v>
      </c>
      <c r="S28" s="357">
        <v>0</v>
      </c>
      <c r="T28" s="357">
        <v>0</v>
      </c>
      <c r="U28" s="357">
        <v>0</v>
      </c>
      <c r="V28" s="357">
        <v>0</v>
      </c>
      <c r="W28" s="357">
        <v>0</v>
      </c>
      <c r="X28" s="357">
        <v>0</v>
      </c>
      <c r="Y28" s="357">
        <v>0</v>
      </c>
      <c r="Z28" s="357">
        <v>0</v>
      </c>
      <c r="AA28" s="357">
        <v>0</v>
      </c>
      <c r="AB28" s="357">
        <v>0</v>
      </c>
      <c r="AC28" s="357">
        <v>0</v>
      </c>
      <c r="AD28" s="357">
        <v>0</v>
      </c>
      <c r="AE28" s="357">
        <v>0</v>
      </c>
      <c r="AF28" s="357">
        <v>0</v>
      </c>
      <c r="AG28" s="357">
        <v>0</v>
      </c>
      <c r="AH28" s="357">
        <v>0</v>
      </c>
      <c r="AI28" s="357">
        <v>0</v>
      </c>
      <c r="AJ28" s="357">
        <v>0</v>
      </c>
      <c r="AK28" s="357">
        <v>0</v>
      </c>
      <c r="AL28" s="364">
        <v>0</v>
      </c>
      <c r="AM28" s="65">
        <f>SUM($B28:AL28)</f>
        <v>0</v>
      </c>
    </row>
    <row r="29" spans="1:39" x14ac:dyDescent="0.25">
      <c r="A29" s="63" t="s">
        <v>136</v>
      </c>
      <c r="B29" s="365">
        <v>28.453410740999999</v>
      </c>
      <c r="C29" s="356">
        <v>0</v>
      </c>
      <c r="D29" s="356">
        <v>0</v>
      </c>
      <c r="E29" s="356">
        <v>0</v>
      </c>
      <c r="F29" s="356">
        <v>0</v>
      </c>
      <c r="G29" s="356">
        <v>0</v>
      </c>
      <c r="H29" s="356">
        <v>0</v>
      </c>
      <c r="I29" s="356">
        <v>0</v>
      </c>
      <c r="J29" s="356">
        <v>0</v>
      </c>
      <c r="K29" s="356">
        <v>0</v>
      </c>
      <c r="L29" s="356">
        <v>0</v>
      </c>
      <c r="M29" s="356">
        <v>0</v>
      </c>
      <c r="N29" s="356">
        <v>0</v>
      </c>
      <c r="O29" s="356">
        <v>0</v>
      </c>
      <c r="P29" s="356">
        <v>0</v>
      </c>
      <c r="Q29" s="365">
        <v>0</v>
      </c>
      <c r="R29" s="356">
        <v>0</v>
      </c>
      <c r="S29" s="356">
        <v>0</v>
      </c>
      <c r="T29" s="356">
        <v>0</v>
      </c>
      <c r="U29" s="356">
        <v>0</v>
      </c>
      <c r="V29" s="356">
        <v>0</v>
      </c>
      <c r="W29" s="356">
        <v>0</v>
      </c>
      <c r="X29" s="356">
        <v>0</v>
      </c>
      <c r="Y29" s="356">
        <v>0</v>
      </c>
      <c r="Z29" s="356">
        <v>0</v>
      </c>
      <c r="AA29" s="356">
        <v>0</v>
      </c>
      <c r="AB29" s="356">
        <v>0</v>
      </c>
      <c r="AC29" s="356">
        <v>0</v>
      </c>
      <c r="AD29" s="356">
        <v>0</v>
      </c>
      <c r="AE29" s="356">
        <v>0</v>
      </c>
      <c r="AF29" s="356">
        <v>0</v>
      </c>
      <c r="AG29" s="356">
        <v>0</v>
      </c>
      <c r="AH29" s="356">
        <v>0</v>
      </c>
      <c r="AI29" s="356">
        <v>0</v>
      </c>
      <c r="AJ29" s="356">
        <v>0</v>
      </c>
      <c r="AK29" s="356">
        <v>0</v>
      </c>
      <c r="AL29" s="366">
        <v>0</v>
      </c>
      <c r="AM29" s="64">
        <f>SUM($B29:AL29)</f>
        <v>28.453410740999999</v>
      </c>
    </row>
    <row r="30" spans="1:39" x14ac:dyDescent="0.25">
      <c r="A30" s="63" t="s">
        <v>137</v>
      </c>
      <c r="B30" s="363">
        <v>35756.420680443392</v>
      </c>
      <c r="C30" s="357">
        <v>0</v>
      </c>
      <c r="D30" s="357">
        <v>0</v>
      </c>
      <c r="E30" s="357">
        <v>0</v>
      </c>
      <c r="F30" s="357">
        <v>0</v>
      </c>
      <c r="G30" s="357">
        <v>0</v>
      </c>
      <c r="H30" s="357">
        <v>0</v>
      </c>
      <c r="I30" s="357">
        <v>0</v>
      </c>
      <c r="J30" s="357">
        <v>0</v>
      </c>
      <c r="K30" s="357">
        <v>0</v>
      </c>
      <c r="L30" s="357">
        <v>0</v>
      </c>
      <c r="M30" s="357">
        <v>0</v>
      </c>
      <c r="N30" s="357">
        <v>0</v>
      </c>
      <c r="O30" s="357">
        <v>0</v>
      </c>
      <c r="P30" s="357">
        <v>0</v>
      </c>
      <c r="Q30" s="363">
        <v>0</v>
      </c>
      <c r="R30" s="357">
        <v>0</v>
      </c>
      <c r="S30" s="357">
        <v>6711.6400000000012</v>
      </c>
      <c r="T30" s="357">
        <v>18318.555</v>
      </c>
      <c r="U30" s="357">
        <v>5061.4490000000005</v>
      </c>
      <c r="V30" s="357">
        <v>289.47000000000003</v>
      </c>
      <c r="W30" s="357">
        <v>0</v>
      </c>
      <c r="X30" s="357">
        <v>0</v>
      </c>
      <c r="Y30" s="357">
        <v>0</v>
      </c>
      <c r="Z30" s="357">
        <v>0</v>
      </c>
      <c r="AA30" s="357">
        <v>0</v>
      </c>
      <c r="AB30" s="357">
        <v>0</v>
      </c>
      <c r="AC30" s="357">
        <v>0</v>
      </c>
      <c r="AD30" s="357">
        <v>0</v>
      </c>
      <c r="AE30" s="357">
        <v>0</v>
      </c>
      <c r="AF30" s="357">
        <v>0</v>
      </c>
      <c r="AG30" s="357">
        <v>0</v>
      </c>
      <c r="AH30" s="357">
        <v>0</v>
      </c>
      <c r="AI30" s="357">
        <v>0</v>
      </c>
      <c r="AJ30" s="357">
        <v>0</v>
      </c>
      <c r="AK30" s="357">
        <v>0</v>
      </c>
      <c r="AL30" s="364">
        <v>0</v>
      </c>
      <c r="AM30" s="65">
        <f>SUM($B30:AL30)</f>
        <v>66137.534680443394</v>
      </c>
    </row>
    <row r="31" spans="1:39" x14ac:dyDescent="0.25">
      <c r="A31" s="63" t="s">
        <v>66</v>
      </c>
      <c r="B31" s="365">
        <v>505939.06644402235</v>
      </c>
      <c r="C31" s="356">
        <v>87450.030751999991</v>
      </c>
      <c r="D31" s="356">
        <v>78497</v>
      </c>
      <c r="E31" s="356">
        <v>68252</v>
      </c>
      <c r="F31" s="356">
        <v>70003</v>
      </c>
      <c r="G31" s="356">
        <v>87470.165901</v>
      </c>
      <c r="H31" s="356">
        <v>97401</v>
      </c>
      <c r="I31" s="356">
        <v>73090</v>
      </c>
      <c r="J31" s="356">
        <v>122916</v>
      </c>
      <c r="K31" s="356">
        <v>88028</v>
      </c>
      <c r="L31" s="356">
        <v>97415</v>
      </c>
      <c r="M31" s="356">
        <v>154148</v>
      </c>
      <c r="N31" s="356">
        <v>77966</v>
      </c>
      <c r="O31" s="356">
        <v>116838.7656</v>
      </c>
      <c r="P31" s="356">
        <v>129900</v>
      </c>
      <c r="Q31" s="365">
        <v>89965.9</v>
      </c>
      <c r="R31" s="356">
        <v>76165.780000000013</v>
      </c>
      <c r="S31" s="356">
        <v>86262.203000000009</v>
      </c>
      <c r="T31" s="356">
        <v>101972.504</v>
      </c>
      <c r="U31" s="356">
        <v>52528.275000000001</v>
      </c>
      <c r="V31" s="356">
        <v>56094.377</v>
      </c>
      <c r="W31" s="356">
        <v>30628.555</v>
      </c>
      <c r="X31" s="356">
        <v>12496.437000000002</v>
      </c>
      <c r="Y31" s="356">
        <v>32044.439000000002</v>
      </c>
      <c r="Z31" s="356">
        <v>34380.505000000005</v>
      </c>
      <c r="AA31" s="356">
        <v>67729.763000000006</v>
      </c>
      <c r="AB31" s="356">
        <v>54347.746000000006</v>
      </c>
      <c r="AC31" s="356">
        <v>85819.670000000013</v>
      </c>
      <c r="AD31" s="356">
        <v>127792.43800000002</v>
      </c>
      <c r="AE31" s="356">
        <v>166698.96400000004</v>
      </c>
      <c r="AF31" s="356">
        <v>240963.23300000004</v>
      </c>
      <c r="AG31" s="356">
        <v>290984.45299999998</v>
      </c>
      <c r="AH31" s="356">
        <v>260720.80800000002</v>
      </c>
      <c r="AI31" s="356">
        <v>209959.79799999998</v>
      </c>
      <c r="AJ31" s="356">
        <v>151297.16800000001</v>
      </c>
      <c r="AK31" s="356">
        <v>149302.28100000002</v>
      </c>
      <c r="AL31" s="366">
        <v>101496.25200000001</v>
      </c>
      <c r="AM31" s="64">
        <f>SUM($B31:AL31)</f>
        <v>4334965.5776970228</v>
      </c>
    </row>
    <row r="32" spans="1:39" x14ac:dyDescent="0.25">
      <c r="A32" s="63" t="s">
        <v>56</v>
      </c>
      <c r="B32" s="363">
        <v>3669931.2699145852</v>
      </c>
      <c r="C32" s="357">
        <v>534634.76521139988</v>
      </c>
      <c r="D32" s="357">
        <v>507540</v>
      </c>
      <c r="E32" s="357">
        <v>470912</v>
      </c>
      <c r="F32" s="357">
        <v>523753.86</v>
      </c>
      <c r="G32" s="357">
        <v>493073</v>
      </c>
      <c r="H32" s="357">
        <v>478281</v>
      </c>
      <c r="I32" s="357">
        <v>480094</v>
      </c>
      <c r="J32" s="357">
        <v>484458</v>
      </c>
      <c r="K32" s="357">
        <v>466438.023935</v>
      </c>
      <c r="L32" s="357">
        <v>481532.74201099999</v>
      </c>
      <c r="M32" s="357">
        <v>422311.63256100006</v>
      </c>
      <c r="N32" s="357">
        <v>313445.68091700005</v>
      </c>
      <c r="O32" s="357">
        <v>220544.07199999999</v>
      </c>
      <c r="P32" s="357">
        <v>243353.43035000001</v>
      </c>
      <c r="Q32" s="363">
        <v>200080.36800000002</v>
      </c>
      <c r="R32" s="357">
        <v>194869.82100000005</v>
      </c>
      <c r="S32" s="357">
        <v>169417.29</v>
      </c>
      <c r="T32" s="357">
        <v>161536.74700000003</v>
      </c>
      <c r="U32" s="357">
        <v>152597.23499999999</v>
      </c>
      <c r="V32" s="357">
        <v>141615.114</v>
      </c>
      <c r="W32" s="357">
        <v>163467.20399999997</v>
      </c>
      <c r="X32" s="357">
        <v>171059.60399999996</v>
      </c>
      <c r="Y32" s="357">
        <v>172955.139</v>
      </c>
      <c r="Z32" s="357">
        <v>77896.021999999997</v>
      </c>
      <c r="AA32" s="357">
        <v>103420.948</v>
      </c>
      <c r="AB32" s="357">
        <v>145332.11899999998</v>
      </c>
      <c r="AC32" s="357">
        <v>204581.90400000004</v>
      </c>
      <c r="AD32" s="357">
        <v>176854.43399999998</v>
      </c>
      <c r="AE32" s="357">
        <v>171325.16800000001</v>
      </c>
      <c r="AF32" s="357">
        <v>142676.98699999999</v>
      </c>
      <c r="AG32" s="357">
        <v>188463.85399999999</v>
      </c>
      <c r="AH32" s="357">
        <v>154127.82399999999</v>
      </c>
      <c r="AI32" s="357">
        <v>116869.79900000001</v>
      </c>
      <c r="AJ32" s="357">
        <v>119829.61399999999</v>
      </c>
      <c r="AK32" s="357">
        <v>143047.97700000001</v>
      </c>
      <c r="AL32" s="364">
        <v>75198.905000000013</v>
      </c>
      <c r="AM32" s="65">
        <f>SUM($B32:AL32)</f>
        <v>13137527.553899987</v>
      </c>
    </row>
    <row r="33" spans="1:39" x14ac:dyDescent="0.25">
      <c r="A33" s="63" t="s">
        <v>138</v>
      </c>
      <c r="B33" s="367">
        <v>14654.9854659586</v>
      </c>
      <c r="C33" s="368">
        <v>79263.068185536191</v>
      </c>
      <c r="D33" s="368">
        <v>38823</v>
      </c>
      <c r="E33" s="368">
        <v>29321</v>
      </c>
      <c r="F33" s="368">
        <v>16766</v>
      </c>
      <c r="G33" s="368">
        <v>33772</v>
      </c>
      <c r="H33" s="368">
        <v>43166</v>
      </c>
      <c r="I33" s="368">
        <v>48243.403487999996</v>
      </c>
      <c r="J33" s="368">
        <v>42793.107495000004</v>
      </c>
      <c r="K33" s="368">
        <v>34641</v>
      </c>
      <c r="L33" s="368">
        <v>7071</v>
      </c>
      <c r="M33" s="368">
        <v>4287</v>
      </c>
      <c r="N33" s="368">
        <v>23187</v>
      </c>
      <c r="O33" s="368">
        <v>18266.466699999997</v>
      </c>
      <c r="P33" s="368">
        <v>8751</v>
      </c>
      <c r="Q33" s="367">
        <v>0</v>
      </c>
      <c r="R33" s="368">
        <v>0</v>
      </c>
      <c r="S33" s="368">
        <v>0</v>
      </c>
      <c r="T33" s="368">
        <v>0</v>
      </c>
      <c r="U33" s="368">
        <v>0</v>
      </c>
      <c r="V33" s="368">
        <v>0</v>
      </c>
      <c r="W33" s="368">
        <v>0</v>
      </c>
      <c r="X33" s="368">
        <v>0</v>
      </c>
      <c r="Y33" s="368">
        <v>0</v>
      </c>
      <c r="Z33" s="368">
        <v>0</v>
      </c>
      <c r="AA33" s="368">
        <v>0</v>
      </c>
      <c r="AB33" s="368">
        <v>0</v>
      </c>
      <c r="AC33" s="368">
        <v>0</v>
      </c>
      <c r="AD33" s="368">
        <v>0</v>
      </c>
      <c r="AE33" s="368">
        <v>0</v>
      </c>
      <c r="AF33" s="368">
        <v>0</v>
      </c>
      <c r="AG33" s="368">
        <v>0</v>
      </c>
      <c r="AH33" s="368">
        <v>0</v>
      </c>
      <c r="AI33" s="368">
        <v>0</v>
      </c>
      <c r="AJ33" s="368">
        <v>0</v>
      </c>
      <c r="AK33" s="368">
        <v>0</v>
      </c>
      <c r="AL33" s="369">
        <v>0</v>
      </c>
      <c r="AM33" s="64">
        <f>SUM($B33:AL33)</f>
        <v>443006.03133449476</v>
      </c>
    </row>
    <row r="34" spans="1:39" ht="21" customHeight="1" x14ac:dyDescent="0.25">
      <c r="A34" s="67" t="s">
        <v>396</v>
      </c>
      <c r="B34" s="371">
        <f t="shared" ref="B34:AL34" si="0">SUM(B9:B33)</f>
        <v>86259853.098416209</v>
      </c>
      <c r="C34" s="68">
        <f t="shared" si="0"/>
        <v>6036109.7696703998</v>
      </c>
      <c r="D34" s="68">
        <f t="shared" si="0"/>
        <v>5928931</v>
      </c>
      <c r="E34" s="68">
        <f t="shared" si="0"/>
        <v>5865905</v>
      </c>
      <c r="F34" s="68">
        <f t="shared" si="0"/>
        <v>5856379.7649999997</v>
      </c>
      <c r="G34" s="68">
        <f t="shared" si="0"/>
        <v>6163580.8748034993</v>
      </c>
      <c r="H34" s="68">
        <f t="shared" si="0"/>
        <v>6100687.5349398339</v>
      </c>
      <c r="I34" s="68">
        <f t="shared" si="0"/>
        <v>7111233.3946666671</v>
      </c>
      <c r="J34" s="68">
        <f t="shared" si="0"/>
        <v>7662659.333333334</v>
      </c>
      <c r="K34" s="68">
        <f t="shared" si="0"/>
        <v>7439013.5129350005</v>
      </c>
      <c r="L34" s="68">
        <f t="shared" si="0"/>
        <v>6808273.9720110008</v>
      </c>
      <c r="M34" s="68">
        <f t="shared" si="0"/>
        <v>6413937.5335609997</v>
      </c>
      <c r="N34" s="68">
        <f t="shared" si="0"/>
        <v>6179491.7001413656</v>
      </c>
      <c r="O34" s="68">
        <f t="shared" si="0"/>
        <v>6071947.1767999986</v>
      </c>
      <c r="P34" s="68">
        <f t="shared" si="0"/>
        <v>6028203.1953500006</v>
      </c>
      <c r="Q34" s="371">
        <f t="shared" si="0"/>
        <v>5269085.4550000001</v>
      </c>
      <c r="R34" s="68">
        <f t="shared" si="0"/>
        <v>5378340.2500000009</v>
      </c>
      <c r="S34" s="68">
        <f t="shared" si="0"/>
        <v>5239570.4340000004</v>
      </c>
      <c r="T34" s="68">
        <f t="shared" si="0"/>
        <v>4869186.1900000004</v>
      </c>
      <c r="U34" s="68">
        <f t="shared" si="0"/>
        <v>4246279.7029999997</v>
      </c>
      <c r="V34" s="68">
        <f t="shared" si="0"/>
        <v>4707759.8080000011</v>
      </c>
      <c r="W34" s="68">
        <f t="shared" si="0"/>
        <v>5880348.6600000001</v>
      </c>
      <c r="X34" s="68">
        <f>SUM(X9:X33)</f>
        <v>5774528.5380000006</v>
      </c>
      <c r="Y34" s="68">
        <f t="shared" si="0"/>
        <v>5828637.845999999</v>
      </c>
      <c r="Z34" s="68">
        <f t="shared" si="0"/>
        <v>6027037.9950000001</v>
      </c>
      <c r="AA34" s="68">
        <f t="shared" si="0"/>
        <v>6257042.4800000014</v>
      </c>
      <c r="AB34" s="68">
        <f t="shared" si="0"/>
        <v>6252401.9869999997</v>
      </c>
      <c r="AC34" s="68">
        <f t="shared" si="0"/>
        <v>6336022.8150000004</v>
      </c>
      <c r="AD34" s="68">
        <f t="shared" si="0"/>
        <v>6783544.7930000005</v>
      </c>
      <c r="AE34" s="68">
        <f t="shared" si="0"/>
        <v>6786893.5260000005</v>
      </c>
      <c r="AF34" s="68">
        <f t="shared" si="0"/>
        <v>6876304.2930000005</v>
      </c>
      <c r="AG34" s="68">
        <f t="shared" si="0"/>
        <v>6742862.0990000004</v>
      </c>
      <c r="AH34" s="68">
        <f t="shared" si="0"/>
        <v>6667319.21</v>
      </c>
      <c r="AI34" s="68">
        <f t="shared" si="0"/>
        <v>6898569.3739999998</v>
      </c>
      <c r="AJ34" s="68">
        <f t="shared" ref="AJ34:AK34" si="1">SUM(AJ9:AJ33)</f>
        <v>6803640.2559999991</v>
      </c>
      <c r="AK34" s="411">
        <f t="shared" si="1"/>
        <v>6534682.9110000012</v>
      </c>
      <c r="AL34" s="68">
        <f t="shared" si="0"/>
        <v>6822904.9740000023</v>
      </c>
      <c r="AM34" s="69">
        <f>SUM($B34:AL34)</f>
        <v>308909170.45862824</v>
      </c>
    </row>
    <row r="35" spans="1:39" ht="15.75" thickBot="1" x14ac:dyDescent="0.3">
      <c r="A35" s="373" t="s">
        <v>397</v>
      </c>
      <c r="B35" s="372">
        <f>B34*0.0311034768</f>
        <v>2682981.3396179969</v>
      </c>
      <c r="C35" s="358">
        <f t="shared" ref="C35:AL35" si="2">C34*0.0311034768</f>
        <v>187744.00018319662</v>
      </c>
      <c r="D35" s="358">
        <f t="shared" si="2"/>
        <v>184410.36780730082</v>
      </c>
      <c r="E35" s="358">
        <f t="shared" si="2"/>
        <v>182450.04007850401</v>
      </c>
      <c r="F35" s="358">
        <f t="shared" si="2"/>
        <v>182153.77215266696</v>
      </c>
      <c r="G35" s="358">
        <f t="shared" si="2"/>
        <v>191708.79474437435</v>
      </c>
      <c r="H35" s="358">
        <f t="shared" si="2"/>
        <v>189752.59320705032</v>
      </c>
      <c r="I35" s="358">
        <f t="shared" si="2"/>
        <v>221184.08291039994</v>
      </c>
      <c r="J35" s="358">
        <f t="shared" si="2"/>
        <v>238335.34680063682</v>
      </c>
      <c r="K35" s="358">
        <f t="shared" si="2"/>
        <v>231379.18421446031</v>
      </c>
      <c r="L35" s="358">
        <f t="shared" si="2"/>
        <v>211760.99153648803</v>
      </c>
      <c r="M35" s="358">
        <f t="shared" si="2"/>
        <v>199495.75727176378</v>
      </c>
      <c r="N35" s="358">
        <f t="shared" si="2"/>
        <v>192203.67673113954</v>
      </c>
      <c r="O35" s="358">
        <f t="shared" si="2"/>
        <v>188858.66814442427</v>
      </c>
      <c r="P35" s="358">
        <f t="shared" si="2"/>
        <v>187498.07823225463</v>
      </c>
      <c r="Q35" s="372">
        <f t="shared" si="2"/>
        <v>163886.87720680996</v>
      </c>
      <c r="R35" s="358">
        <f t="shared" si="2"/>
        <v>167285.08118838124</v>
      </c>
      <c r="S35" s="358">
        <f t="shared" si="2"/>
        <v>162968.85743588494</v>
      </c>
      <c r="T35" s="358">
        <f t="shared" si="2"/>
        <v>151448.61969554541</v>
      </c>
      <c r="U35" s="358">
        <f t="shared" si="2"/>
        <v>132074.06222857139</v>
      </c>
      <c r="V35" s="358">
        <f t="shared" si="2"/>
        <v>146427.69796810049</v>
      </c>
      <c r="W35" s="358">
        <f t="shared" si="2"/>
        <v>182899.2881222211</v>
      </c>
      <c r="X35" s="358">
        <f t="shared" si="2"/>
        <v>179607.91441262094</v>
      </c>
      <c r="Y35" s="358">
        <f t="shared" si="2"/>
        <v>181290.90201866295</v>
      </c>
      <c r="Z35" s="358">
        <f t="shared" si="2"/>
        <v>187461.83645020102</v>
      </c>
      <c r="AA35" s="358">
        <f t="shared" si="2"/>
        <v>194615.77561329451</v>
      </c>
      <c r="AB35" s="358">
        <f t="shared" si="2"/>
        <v>194471.44014692839</v>
      </c>
      <c r="AC35" s="358">
        <f t="shared" si="2"/>
        <v>197072.33863062321</v>
      </c>
      <c r="AD35" s="358">
        <f t="shared" si="2"/>
        <v>210991.82809083632</v>
      </c>
      <c r="AE35" s="358">
        <f t="shared" si="2"/>
        <v>211095.98533001123</v>
      </c>
      <c r="AF35" s="358">
        <f t="shared" si="2"/>
        <v>213876.97104706592</v>
      </c>
      <c r="AG35" s="358">
        <f t="shared" si="2"/>
        <v>209726.45486184582</v>
      </c>
      <c r="AH35" s="358">
        <f t="shared" si="2"/>
        <v>207376.80836642935</v>
      </c>
      <c r="AI35" s="358">
        <f t="shared" si="2"/>
        <v>214569.49247739953</v>
      </c>
      <c r="AJ35" s="358">
        <f t="shared" ref="AJ35:AK35" si="3">AJ34*0.0311034768</f>
        <v>211616.86685804205</v>
      </c>
      <c r="AK35" s="358">
        <f t="shared" si="3"/>
        <v>203251.358317645</v>
      </c>
      <c r="AL35" s="358">
        <f t="shared" si="2"/>
        <v>212216.06656741368</v>
      </c>
      <c r="AM35" s="359">
        <f>SUM($B35:AL35)</f>
        <v>9608149.2166671939</v>
      </c>
    </row>
  </sheetData>
  <pageMargins left="0.7" right="0.7" top="0.75" bottom="0.75" header="0.3" footer="0.3"/>
  <pageSetup paperSize="9" orientation="portrait" r:id="rId1"/>
  <ignoredErrors>
    <ignoredError sqref="Q34:AL34" formulaRange="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0A04C2-F5D4-43FA-A8EE-B47E83047375}">
  <sheetPr published="0" codeName="Sheet6">
    <pageSetUpPr fitToPage="1"/>
  </sheetPr>
  <dimension ref="A7:G35"/>
  <sheetViews>
    <sheetView showGridLines="0" zoomScale="85" zoomScaleNormal="85" workbookViewId="0"/>
  </sheetViews>
  <sheetFormatPr defaultColWidth="8.85546875" defaultRowHeight="15" x14ac:dyDescent="0.25"/>
  <cols>
    <col min="1" max="1" width="30.85546875" bestFit="1" customWidth="1"/>
    <col min="2" max="5" width="10.28515625" bestFit="1" customWidth="1"/>
    <col min="6" max="7" width="10.85546875" bestFit="1" customWidth="1"/>
  </cols>
  <sheetData>
    <row r="7" spans="1:7" ht="15.75" thickBot="1" x14ac:dyDescent="0.3">
      <c r="A7" s="422" t="s">
        <v>104</v>
      </c>
      <c r="B7" s="422"/>
      <c r="C7" s="422"/>
      <c r="D7" s="422"/>
    </row>
    <row r="8" spans="1:7" x14ac:dyDescent="0.25">
      <c r="A8" s="423" t="s">
        <v>105</v>
      </c>
      <c r="B8" s="26" t="s">
        <v>106</v>
      </c>
      <c r="C8" s="374" t="s">
        <v>107</v>
      </c>
      <c r="D8" s="374" t="s">
        <v>366</v>
      </c>
      <c r="E8" s="27" t="s">
        <v>413</v>
      </c>
      <c r="F8" s="425" t="s">
        <v>108</v>
      </c>
      <c r="G8" s="426"/>
    </row>
    <row r="9" spans="1:7" x14ac:dyDescent="0.25">
      <c r="A9" s="424"/>
      <c r="B9" s="28" t="s">
        <v>109</v>
      </c>
      <c r="C9" s="30" t="s">
        <v>109</v>
      </c>
      <c r="D9" s="30" t="s">
        <v>109</v>
      </c>
      <c r="E9" s="29" t="s">
        <v>109</v>
      </c>
      <c r="F9" s="30" t="s">
        <v>109</v>
      </c>
      <c r="G9" s="31" t="s">
        <v>110</v>
      </c>
    </row>
    <row r="10" spans="1:7" x14ac:dyDescent="0.25">
      <c r="A10" s="32" t="s">
        <v>111</v>
      </c>
      <c r="B10" s="33">
        <v>10747.398000479998</v>
      </c>
      <c r="C10" s="375">
        <v>9513.6792987800072</v>
      </c>
      <c r="D10" s="375">
        <v>10411.482501189999</v>
      </c>
      <c r="E10" s="34">
        <v>8624.898491999993</v>
      </c>
      <c r="F10" s="375">
        <f>SUM($B10:E10)</f>
        <v>39297.458292449999</v>
      </c>
      <c r="G10" s="35">
        <f t="shared" ref="G10:G20" si="0">F10/$F$20</f>
        <v>0.87250268275911291</v>
      </c>
    </row>
    <row r="11" spans="1:7" x14ac:dyDescent="0.25">
      <c r="A11" s="32" t="s">
        <v>112</v>
      </c>
      <c r="B11" s="36">
        <v>479.86660315999904</v>
      </c>
      <c r="C11" s="376">
        <v>648.82873874000097</v>
      </c>
      <c r="D11" s="376">
        <v>575.7541809199995</v>
      </c>
      <c r="E11" s="37">
        <v>614.06547036000052</v>
      </c>
      <c r="F11" s="376">
        <f>SUM($B11:E11)</f>
        <v>2318.5149931800001</v>
      </c>
      <c r="G11" s="38">
        <f t="shared" si="0"/>
        <v>5.147688017154603E-2</v>
      </c>
    </row>
    <row r="12" spans="1:7" x14ac:dyDescent="0.25">
      <c r="A12" s="39" t="s">
        <v>113</v>
      </c>
      <c r="B12" s="40">
        <v>168.04861704999996</v>
      </c>
      <c r="C12" s="375">
        <v>183.31779645999998</v>
      </c>
      <c r="D12" s="375">
        <v>187.76904335999998</v>
      </c>
      <c r="E12" s="34">
        <v>221.36076677999998</v>
      </c>
      <c r="F12" s="375">
        <f>SUM($B12:E12)</f>
        <v>760.49622364999982</v>
      </c>
      <c r="G12" s="35">
        <f t="shared" si="0"/>
        <v>1.6884934145735334E-2</v>
      </c>
    </row>
    <row r="13" spans="1:7" x14ac:dyDescent="0.25">
      <c r="A13" s="32" t="s">
        <v>114</v>
      </c>
      <c r="B13" s="36">
        <v>206.68502723000026</v>
      </c>
      <c r="C13" s="376">
        <v>168.99408660999993</v>
      </c>
      <c r="D13" s="376">
        <v>186.07136911000006</v>
      </c>
      <c r="E13" s="37">
        <v>198.0903499400001</v>
      </c>
      <c r="F13" s="376">
        <f>SUM($B13:E13)</f>
        <v>759.84083289000034</v>
      </c>
      <c r="G13" s="38">
        <f t="shared" si="0"/>
        <v>1.6870382817959894E-2</v>
      </c>
    </row>
    <row r="14" spans="1:7" x14ac:dyDescent="0.25">
      <c r="A14" s="32" t="s">
        <v>115</v>
      </c>
      <c r="B14" s="40">
        <v>0.22964775999999998</v>
      </c>
      <c r="C14" s="375">
        <v>0.30961410999999994</v>
      </c>
      <c r="D14" s="375">
        <v>0.24756813999999999</v>
      </c>
      <c r="E14" s="34">
        <v>0.19705046000000001</v>
      </c>
      <c r="F14" s="375">
        <f>SUM($B14:E14)</f>
        <v>0.9838804699999999</v>
      </c>
      <c r="G14" s="35">
        <f t="shared" si="0"/>
        <v>2.1844627792485596E-5</v>
      </c>
    </row>
    <row r="15" spans="1:7" x14ac:dyDescent="0.25">
      <c r="A15" s="32" t="s">
        <v>116</v>
      </c>
      <c r="B15" s="36">
        <v>143.29674747999996</v>
      </c>
      <c r="C15" s="376">
        <v>130.84075005999992</v>
      </c>
      <c r="D15" s="376">
        <v>139.51109670000002</v>
      </c>
      <c r="E15" s="37">
        <v>95.301741679999964</v>
      </c>
      <c r="F15" s="376">
        <f>SUM($B15:E15)</f>
        <v>508.95033591999993</v>
      </c>
      <c r="G15" s="38">
        <f t="shared" si="0"/>
        <v>1.129998103634775E-2</v>
      </c>
    </row>
    <row r="16" spans="1:7" x14ac:dyDescent="0.25">
      <c r="A16" s="32" t="s">
        <v>117</v>
      </c>
      <c r="B16" s="40">
        <v>14.715067069999996</v>
      </c>
      <c r="C16" s="375">
        <v>35.497401170000025</v>
      </c>
      <c r="D16" s="375">
        <v>64.841255250000003</v>
      </c>
      <c r="E16" s="34">
        <v>41.823532230000005</v>
      </c>
      <c r="F16" s="375">
        <f>SUM($B16:E16)</f>
        <v>156.87725572000002</v>
      </c>
      <c r="G16" s="35">
        <f t="shared" si="0"/>
        <v>3.4830707233267704E-3</v>
      </c>
    </row>
    <row r="17" spans="1:7" x14ac:dyDescent="0.25">
      <c r="A17" s="32" t="s">
        <v>118</v>
      </c>
      <c r="B17" s="36">
        <v>101.69520713000004</v>
      </c>
      <c r="C17" s="376">
        <v>537.1627072499997</v>
      </c>
      <c r="D17" s="376">
        <v>430.12393994999985</v>
      </c>
      <c r="E17" s="37">
        <v>129.67264794000005</v>
      </c>
      <c r="F17" s="376">
        <f>SUM($B17:E17)</f>
        <v>1198.6545022699997</v>
      </c>
      <c r="G17" s="38">
        <f t="shared" si="0"/>
        <v>2.6613152971595451E-2</v>
      </c>
    </row>
    <row r="18" spans="1:7" x14ac:dyDescent="0.25">
      <c r="A18" s="32" t="s">
        <v>119</v>
      </c>
      <c r="B18" s="40">
        <v>1.1825143599999997</v>
      </c>
      <c r="C18" s="375">
        <v>2.9247091600000008</v>
      </c>
      <c r="D18" s="375">
        <v>5.0682227399999995</v>
      </c>
      <c r="E18" s="34">
        <v>5.6992886000000018</v>
      </c>
      <c r="F18" s="375">
        <f>SUM($B18:E18)</f>
        <v>14.874734860000004</v>
      </c>
      <c r="G18" s="41">
        <f t="shared" si="0"/>
        <v>3.3025662815383506E-4</v>
      </c>
    </row>
    <row r="19" spans="1:7" x14ac:dyDescent="0.25">
      <c r="A19" s="32" t="s">
        <v>120</v>
      </c>
      <c r="B19" s="36">
        <v>5.5677153399999986</v>
      </c>
      <c r="C19" s="376">
        <v>6.1816961999999975</v>
      </c>
      <c r="D19" s="376">
        <v>5.4011617100000011</v>
      </c>
      <c r="E19" s="37">
        <v>6.1266976</v>
      </c>
      <c r="F19" s="376">
        <f>SUM($B19:E19)</f>
        <v>23.277270849999997</v>
      </c>
      <c r="G19" s="38">
        <f t="shared" si="0"/>
        <v>5.1681411842957386E-4</v>
      </c>
    </row>
    <row r="20" spans="1:7" ht="15.75" thickBot="1" x14ac:dyDescent="0.3">
      <c r="A20" s="42" t="s">
        <v>121</v>
      </c>
      <c r="B20" s="43">
        <f>SUM(B10:B19)</f>
        <v>11868.685147059996</v>
      </c>
      <c r="C20" s="377">
        <f>SUM(C10:C19)</f>
        <v>11227.736798540007</v>
      </c>
      <c r="D20" s="377">
        <f>SUM(D10:D19)</f>
        <v>12006.270339069997</v>
      </c>
      <c r="E20" s="44">
        <v>9937.2360375899952</v>
      </c>
      <c r="F20" s="45">
        <f>SUM($B20:E20)</f>
        <v>45039.928322259999</v>
      </c>
      <c r="G20" s="46">
        <f t="shared" si="0"/>
        <v>1</v>
      </c>
    </row>
    <row r="21" spans="1:7" x14ac:dyDescent="0.25">
      <c r="A21" s="47"/>
      <c r="B21" s="48"/>
      <c r="C21" s="49"/>
      <c r="D21" s="15"/>
    </row>
    <row r="22" spans="1:7" ht="15.75" thickBot="1" x14ac:dyDescent="0.3">
      <c r="A22" s="427" t="s">
        <v>122</v>
      </c>
      <c r="B22" s="427"/>
      <c r="C22" s="427"/>
      <c r="D22" s="427"/>
      <c r="E22" s="23"/>
      <c r="F22" s="23"/>
    </row>
    <row r="23" spans="1:7" x14ac:dyDescent="0.25">
      <c r="A23" s="428" t="s">
        <v>105</v>
      </c>
      <c r="B23" s="50">
        <v>2022</v>
      </c>
      <c r="C23" s="396">
        <v>2023</v>
      </c>
      <c r="D23" s="396">
        <v>2024</v>
      </c>
      <c r="E23" s="51">
        <v>2025</v>
      </c>
      <c r="F23" s="430" t="s">
        <v>108</v>
      </c>
      <c r="G23" s="431"/>
    </row>
    <row r="24" spans="1:7" x14ac:dyDescent="0.25">
      <c r="A24" s="429"/>
      <c r="B24" s="28" t="s">
        <v>109</v>
      </c>
      <c r="C24" s="30" t="s">
        <v>109</v>
      </c>
      <c r="D24" s="30" t="s">
        <v>109</v>
      </c>
      <c r="E24" s="29" t="s">
        <v>109</v>
      </c>
      <c r="F24" s="28" t="s">
        <v>109</v>
      </c>
      <c r="G24" s="31" t="s">
        <v>110</v>
      </c>
    </row>
    <row r="25" spans="1:7" x14ac:dyDescent="0.25">
      <c r="A25" s="32" t="s">
        <v>111</v>
      </c>
      <c r="B25" s="40">
        <v>8721.1652777800009</v>
      </c>
      <c r="C25" s="375">
        <v>9547.6083934700055</v>
      </c>
      <c r="D25" s="375">
        <v>9944.206205170005</v>
      </c>
      <c r="E25" s="34">
        <v>8656.4168214399997</v>
      </c>
      <c r="F25" s="52">
        <f>SUM($B25:E25)</f>
        <v>36869.396697860007</v>
      </c>
      <c r="G25" s="53">
        <f t="shared" ref="G25:G35" si="1">F25/$F$35</f>
        <v>0.86165897384302936</v>
      </c>
    </row>
    <row r="26" spans="1:7" x14ac:dyDescent="0.25">
      <c r="A26" s="32" t="s">
        <v>112</v>
      </c>
      <c r="B26" s="36">
        <v>563.16298448999999</v>
      </c>
      <c r="C26" s="376">
        <v>666.16053437000028</v>
      </c>
      <c r="D26" s="376">
        <v>545.93651614999953</v>
      </c>
      <c r="E26" s="37">
        <v>693.1951189399997</v>
      </c>
      <c r="F26" s="54">
        <f>SUM($B26:E26)</f>
        <v>2468.4551539499994</v>
      </c>
      <c r="G26" s="55">
        <f t="shared" si="1"/>
        <v>5.7689214509266652E-2</v>
      </c>
    </row>
    <row r="27" spans="1:7" x14ac:dyDescent="0.25">
      <c r="A27" s="39" t="s">
        <v>113</v>
      </c>
      <c r="B27" s="40">
        <v>184.17775765000002</v>
      </c>
      <c r="C27" s="375">
        <v>192.08296763999999</v>
      </c>
      <c r="D27" s="375">
        <v>184.27352805000004</v>
      </c>
      <c r="E27" s="34">
        <v>226.94736209999996</v>
      </c>
      <c r="F27" s="52">
        <f>SUM($B27:E27)</f>
        <v>787.48161544000004</v>
      </c>
      <c r="G27" s="53">
        <f t="shared" si="1"/>
        <v>1.8403897580446867E-2</v>
      </c>
    </row>
    <row r="28" spans="1:7" x14ac:dyDescent="0.25">
      <c r="A28" s="32" t="s">
        <v>114</v>
      </c>
      <c r="B28" s="36">
        <v>187.81682784999998</v>
      </c>
      <c r="C28" s="376">
        <v>173.62632146000001</v>
      </c>
      <c r="D28" s="376">
        <v>183.9961704100001</v>
      </c>
      <c r="E28" s="37">
        <v>232.29731254999999</v>
      </c>
      <c r="F28" s="54">
        <f>SUM($B28:E28)</f>
        <v>777.73663227000009</v>
      </c>
      <c r="G28" s="55">
        <f t="shared" si="1"/>
        <v>1.8176151727505717E-2</v>
      </c>
    </row>
    <row r="29" spans="1:7" x14ac:dyDescent="0.25">
      <c r="A29" s="32" t="s">
        <v>115</v>
      </c>
      <c r="B29" s="40">
        <v>0.29133272999999998</v>
      </c>
      <c r="C29" s="375">
        <v>0.29324610000000001</v>
      </c>
      <c r="D29" s="375">
        <v>0.25325603000000002</v>
      </c>
      <c r="E29" s="34">
        <v>0.20956559999999999</v>
      </c>
      <c r="F29" s="52">
        <f>SUM($B29:E29)</f>
        <v>1.04740046</v>
      </c>
      <c r="G29" s="53">
        <f t="shared" si="1"/>
        <v>2.4478350241589398E-5</v>
      </c>
    </row>
    <row r="30" spans="1:7" x14ac:dyDescent="0.25">
      <c r="A30" s="32" t="s">
        <v>116</v>
      </c>
      <c r="B30" s="36">
        <v>114.38149589</v>
      </c>
      <c r="C30" s="376">
        <v>132.3736068</v>
      </c>
      <c r="D30" s="376">
        <v>126.24827883000002</v>
      </c>
      <c r="E30" s="37">
        <v>67.022029579999966</v>
      </c>
      <c r="F30" s="54">
        <f>SUM($B30:E30)</f>
        <v>440.02541109999999</v>
      </c>
      <c r="G30" s="55">
        <f t="shared" si="1"/>
        <v>1.0283646551105353E-2</v>
      </c>
    </row>
    <row r="31" spans="1:7" x14ac:dyDescent="0.25">
      <c r="A31" s="32" t="s">
        <v>117</v>
      </c>
      <c r="B31" s="40">
        <v>21.305936420000002</v>
      </c>
      <c r="C31" s="375">
        <v>53.066615829999968</v>
      </c>
      <c r="D31" s="375">
        <v>48.131356480000001</v>
      </c>
      <c r="E31" s="34">
        <v>47.955388590000005</v>
      </c>
      <c r="F31" s="52">
        <f>SUM($B31:E31)</f>
        <v>170.45929731999999</v>
      </c>
      <c r="G31" s="53">
        <f t="shared" si="1"/>
        <v>3.9837316681474253E-3</v>
      </c>
    </row>
    <row r="32" spans="1:7" x14ac:dyDescent="0.25">
      <c r="A32" s="32" t="s">
        <v>118</v>
      </c>
      <c r="B32" s="36">
        <v>281.92062632</v>
      </c>
      <c r="C32" s="376">
        <v>594.88476336999986</v>
      </c>
      <c r="D32" s="376">
        <v>216.27424796999992</v>
      </c>
      <c r="E32" s="37">
        <v>137.28132642</v>
      </c>
      <c r="F32" s="54">
        <f>SUM($B32:E32)</f>
        <v>1230.3609640799996</v>
      </c>
      <c r="G32" s="55">
        <f t="shared" si="1"/>
        <v>2.87542422907947E-2</v>
      </c>
    </row>
    <row r="33" spans="1:7" x14ac:dyDescent="0.25">
      <c r="A33" s="32" t="s">
        <v>119</v>
      </c>
      <c r="B33" s="40">
        <v>1.0058435699999999</v>
      </c>
      <c r="C33" s="375">
        <v>4.6859733900000027</v>
      </c>
      <c r="D33" s="375">
        <v>6.8863687900000006</v>
      </c>
      <c r="E33" s="34">
        <v>7.5281160199999988</v>
      </c>
      <c r="F33" s="52">
        <f>SUM($B33:E33)</f>
        <v>20.106301770000002</v>
      </c>
      <c r="G33" s="53">
        <f t="shared" si="1"/>
        <v>4.698958188247778E-4</v>
      </c>
    </row>
    <row r="34" spans="1:7" x14ac:dyDescent="0.25">
      <c r="A34" s="32" t="s">
        <v>120</v>
      </c>
      <c r="B34" s="36">
        <v>6.00752313</v>
      </c>
      <c r="C34" s="376">
        <v>5.8257562699999976</v>
      </c>
      <c r="D34" s="376">
        <v>4.6697472599999985</v>
      </c>
      <c r="E34" s="37">
        <v>7.277632480000003</v>
      </c>
      <c r="F34" s="54">
        <f>SUM($B34:E34)</f>
        <v>23.780659139999997</v>
      </c>
      <c r="G34" s="55">
        <f t="shared" si="1"/>
        <v>5.5576766063743569E-4</v>
      </c>
    </row>
    <row r="35" spans="1:7" ht="15.75" thickBot="1" x14ac:dyDescent="0.3">
      <c r="A35" s="42" t="s">
        <v>121</v>
      </c>
      <c r="B35" s="43">
        <f>SUM(B25:B34)</f>
        <v>10081.235605829999</v>
      </c>
      <c r="C35" s="377">
        <f>SUM(C25:C34)</f>
        <v>11370.608178700008</v>
      </c>
      <c r="D35" s="377">
        <f>SUM(D25:D34)</f>
        <v>11260.875675140005</v>
      </c>
      <c r="E35" s="44">
        <f>SUM(E25:E34)</f>
        <v>10076.130673719998</v>
      </c>
      <c r="F35" s="56">
        <f>SUM(B35:E35)</f>
        <v>42788.850133390013</v>
      </c>
      <c r="G35" s="46">
        <f t="shared" si="1"/>
        <v>1</v>
      </c>
    </row>
  </sheetData>
  <mergeCells count="6">
    <mergeCell ref="A7:D7"/>
    <mergeCell ref="A8:A9"/>
    <mergeCell ref="F8:G8"/>
    <mergeCell ref="A22:D22"/>
    <mergeCell ref="A23:A24"/>
    <mergeCell ref="F23:G23"/>
  </mergeCells>
  <pageMargins left="0.7" right="0.7" top="0.75" bottom="0.75" header="0.3" footer="0.3"/>
  <pageSetup paperSize="9" scale="51"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156AD2-9816-4983-8E39-5053D6A60557}">
  <sheetPr published="0" codeName="Sheet7"/>
  <dimension ref="A7:Z127"/>
  <sheetViews>
    <sheetView showGridLines="0" zoomScale="85" zoomScaleNormal="85" workbookViewId="0">
      <pane xSplit="1" ySplit="8" topLeftCell="B9" activePane="bottomRight" state="frozen"/>
      <selection pane="topRight"/>
      <selection pane="bottomLeft"/>
      <selection pane="bottomRight"/>
    </sheetView>
  </sheetViews>
  <sheetFormatPr defaultRowHeight="15" x14ac:dyDescent="0.25"/>
  <cols>
    <col min="1" max="1" width="32.7109375" bestFit="1" customWidth="1"/>
    <col min="2" max="20" width="10.7109375" style="70" customWidth="1"/>
    <col min="21" max="21" width="10.7109375" style="71" customWidth="1"/>
    <col min="22" max="22" width="10.7109375" style="1" customWidth="1"/>
    <col min="23" max="26" width="10.7109375" customWidth="1"/>
  </cols>
  <sheetData>
    <row r="7" spans="1:26" ht="15" customHeight="1" thickBot="1" x14ac:dyDescent="0.3">
      <c r="A7" s="23" t="s">
        <v>140</v>
      </c>
    </row>
    <row r="8" spans="1:26" ht="30.75" customHeight="1" x14ac:dyDescent="0.25">
      <c r="A8" s="72" t="s">
        <v>141</v>
      </c>
      <c r="B8" s="73">
        <v>2001</v>
      </c>
      <c r="C8" s="73">
        <v>2002</v>
      </c>
      <c r="D8" s="73">
        <v>2003</v>
      </c>
      <c r="E8" s="73">
        <v>2004</v>
      </c>
      <c r="F8" s="73">
        <v>2005</v>
      </c>
      <c r="G8" s="73">
        <v>2006</v>
      </c>
      <c r="H8" s="73">
        <v>2007</v>
      </c>
      <c r="I8" s="73">
        <v>2008</v>
      </c>
      <c r="J8" s="73">
        <v>2009</v>
      </c>
      <c r="K8" s="73">
        <v>2010</v>
      </c>
      <c r="L8" s="73">
        <v>2011</v>
      </c>
      <c r="M8" s="73">
        <v>2012</v>
      </c>
      <c r="N8" s="73">
        <v>2013</v>
      </c>
      <c r="O8" s="73">
        <v>2014</v>
      </c>
      <c r="P8" s="73">
        <v>2015</v>
      </c>
      <c r="Q8" s="73">
        <v>2016</v>
      </c>
      <c r="R8" s="73">
        <v>2017</v>
      </c>
      <c r="S8" s="73">
        <v>2018</v>
      </c>
      <c r="T8" s="73">
        <v>2019</v>
      </c>
      <c r="U8" s="73">
        <v>2020</v>
      </c>
      <c r="V8" s="73">
        <v>2021</v>
      </c>
      <c r="W8" s="73">
        <v>2022</v>
      </c>
      <c r="X8" s="73">
        <v>2023</v>
      </c>
      <c r="Y8" s="73">
        <v>2024</v>
      </c>
      <c r="Z8" s="74">
        <v>2025</v>
      </c>
    </row>
    <row r="9" spans="1:26" x14ac:dyDescent="0.25">
      <c r="A9" s="75" t="s">
        <v>111</v>
      </c>
      <c r="B9" s="76"/>
      <c r="C9" s="76"/>
      <c r="D9" s="76"/>
      <c r="E9" s="76"/>
      <c r="F9" s="76"/>
      <c r="G9" s="76"/>
      <c r="H9" s="76"/>
      <c r="I9" s="76"/>
      <c r="J9" s="76"/>
      <c r="K9" s="76"/>
      <c r="L9" s="76"/>
      <c r="M9" s="76"/>
      <c r="N9" s="76"/>
      <c r="O9" s="76"/>
      <c r="P9" s="76"/>
      <c r="Q9" s="76"/>
      <c r="R9" s="77"/>
      <c r="S9" s="77"/>
      <c r="T9" s="77"/>
      <c r="U9" s="78"/>
      <c r="V9" s="78"/>
      <c r="W9" s="78"/>
      <c r="X9" s="78"/>
      <c r="Y9" s="78"/>
      <c r="Z9" s="79"/>
    </row>
    <row r="10" spans="1:26" x14ac:dyDescent="0.25">
      <c r="A10" s="80" t="s">
        <v>31</v>
      </c>
      <c r="B10" s="81">
        <v>2216.1804999999999</v>
      </c>
      <c r="C10" s="82">
        <v>1940.6690000000001</v>
      </c>
      <c r="D10" s="81">
        <v>2393.2849999999999</v>
      </c>
      <c r="E10" s="81">
        <v>2501.5569999999998</v>
      </c>
      <c r="F10" s="81">
        <v>3184.0124999999998</v>
      </c>
      <c r="G10" s="81">
        <v>3655.259</v>
      </c>
      <c r="H10" s="81">
        <v>3737.05</v>
      </c>
      <c r="I10" s="81">
        <v>4410.42</v>
      </c>
      <c r="J10" s="81">
        <v>4913.3424999999997</v>
      </c>
      <c r="K10" s="81">
        <v>5326.777</v>
      </c>
      <c r="L10" s="81">
        <v>6945.9044999999996</v>
      </c>
      <c r="M10" s="81">
        <v>12461.967000000001</v>
      </c>
      <c r="N10" s="81">
        <v>14699.915499999999</v>
      </c>
      <c r="O10" s="81">
        <v>13203.4035</v>
      </c>
      <c r="P10" s="81">
        <v>10994.335499999999</v>
      </c>
      <c r="Q10" s="81">
        <v>10618.366</v>
      </c>
      <c r="R10" s="81">
        <v>10617.942499999999</v>
      </c>
      <c r="S10" s="81">
        <v>10411.393</v>
      </c>
      <c r="T10" s="81">
        <v>11851.309499999999</v>
      </c>
      <c r="U10" s="81">
        <v>16221.075000000001</v>
      </c>
      <c r="V10" s="81">
        <v>19345.803500000002</v>
      </c>
      <c r="W10" s="81">
        <v>17000.577000000001</v>
      </c>
      <c r="X10" s="81">
        <v>17191.23</v>
      </c>
      <c r="Y10" s="81">
        <v>21392.037499999999</v>
      </c>
      <c r="Z10" s="83">
        <v>21263.384999999998</v>
      </c>
    </row>
    <row r="11" spans="1:26" x14ac:dyDescent="0.25">
      <c r="A11" s="80" t="s">
        <v>33</v>
      </c>
      <c r="B11" s="81">
        <v>3681.3764999999999</v>
      </c>
      <c r="C11" s="82">
        <v>3923.5745000000002</v>
      </c>
      <c r="D11" s="81">
        <v>5252.7325000000001</v>
      </c>
      <c r="E11" s="81">
        <v>7423.0694999999996</v>
      </c>
      <c r="F11" s="81">
        <v>8751.8029999999999</v>
      </c>
      <c r="G11" s="81">
        <v>10969.762500000001</v>
      </c>
      <c r="H11" s="81">
        <v>11542.870500000001</v>
      </c>
      <c r="I11" s="81">
        <v>14663.615</v>
      </c>
      <c r="J11" s="81">
        <v>16374.880999999999</v>
      </c>
      <c r="K11" s="81">
        <v>17680.269499999999</v>
      </c>
      <c r="L11" s="81">
        <v>20695.085500000001</v>
      </c>
      <c r="M11" s="81">
        <v>26333.087500000001</v>
      </c>
      <c r="N11" s="81">
        <v>30743.5255</v>
      </c>
      <c r="O11" s="81">
        <v>29978.687999999998</v>
      </c>
      <c r="P11" s="81">
        <v>28208.727999999999</v>
      </c>
      <c r="Q11" s="81">
        <v>24191.6895</v>
      </c>
      <c r="R11" s="81">
        <v>23805.067500000001</v>
      </c>
      <c r="S11" s="81">
        <v>27181.501499999998</v>
      </c>
      <c r="T11" s="81">
        <v>29492.371500000001</v>
      </c>
      <c r="U11" s="81">
        <v>32311.0065</v>
      </c>
      <c r="V11" s="81">
        <v>33095.116000000002</v>
      </c>
      <c r="W11" s="81">
        <v>34968.190499999997</v>
      </c>
      <c r="X11" s="81">
        <v>35326.393499999998</v>
      </c>
      <c r="Y11" s="81">
        <v>36945.998</v>
      </c>
      <c r="Z11" s="83">
        <v>39728.052499999998</v>
      </c>
    </row>
    <row r="12" spans="1:26" x14ac:dyDescent="0.25">
      <c r="A12" s="80" t="s">
        <v>35</v>
      </c>
      <c r="B12" s="81">
        <v>2149.8980000000001</v>
      </c>
      <c r="C12" s="82">
        <v>1595.8824999999999</v>
      </c>
      <c r="D12" s="81">
        <v>1265.2895000000001</v>
      </c>
      <c r="E12" s="81">
        <v>2042.6130000000001</v>
      </c>
      <c r="F12" s="81">
        <v>2363.5810000000001</v>
      </c>
      <c r="G12" s="81">
        <v>2578.7269999999999</v>
      </c>
      <c r="H12" s="81">
        <v>2614.7275</v>
      </c>
      <c r="I12" s="81">
        <v>3843.7545</v>
      </c>
      <c r="J12" s="81">
        <v>3427.0565000000001</v>
      </c>
      <c r="K12" s="81">
        <v>3314.7139999999999</v>
      </c>
      <c r="L12" s="81">
        <v>3977.7645000000002</v>
      </c>
      <c r="M12" s="81">
        <v>4209.6139999999996</v>
      </c>
      <c r="N12" s="81">
        <v>6179.1975000000002</v>
      </c>
      <c r="O12" s="81">
        <v>7249.9594999999999</v>
      </c>
      <c r="P12" s="81">
        <v>7623.5069999999996</v>
      </c>
      <c r="Q12" s="81">
        <v>6106.7254999999996</v>
      </c>
      <c r="R12" s="81">
        <v>6204.4870000000001</v>
      </c>
      <c r="S12" s="81">
        <v>5802.7134999999998</v>
      </c>
      <c r="T12" s="81">
        <v>5849.07</v>
      </c>
      <c r="U12" s="81">
        <v>5783.8074999999999</v>
      </c>
      <c r="V12" s="81">
        <v>5759.2340000000004</v>
      </c>
      <c r="W12" s="81">
        <v>5971.1710000000003</v>
      </c>
      <c r="X12" s="81">
        <v>6478.1674999999996</v>
      </c>
      <c r="Y12" s="81">
        <v>6343.3119999999999</v>
      </c>
      <c r="Z12" s="83">
        <v>6913.27</v>
      </c>
    </row>
    <row r="13" spans="1:26" x14ac:dyDescent="0.25">
      <c r="A13" s="80" t="s">
        <v>37</v>
      </c>
      <c r="B13" s="81">
        <v>2395.7755000000002</v>
      </c>
      <c r="C13" s="82">
        <v>2211.9425000000001</v>
      </c>
      <c r="D13" s="81">
        <v>3025.1954999999998</v>
      </c>
      <c r="E13" s="81">
        <v>2683.9364999999998</v>
      </c>
      <c r="F13" s="81">
        <v>2031.3510000000001</v>
      </c>
      <c r="G13" s="81">
        <v>2496.8710000000001</v>
      </c>
      <c r="H13" s="81">
        <v>2870.4079999999999</v>
      </c>
      <c r="I13" s="81">
        <v>2094.3065000000001</v>
      </c>
      <c r="J13" s="81">
        <v>2944.4524999999999</v>
      </c>
      <c r="K13" s="81">
        <v>2817.6464999999998</v>
      </c>
      <c r="L13" s="81">
        <v>3781.1770000000001</v>
      </c>
      <c r="M13" s="81">
        <v>5353.165</v>
      </c>
      <c r="N13" s="81">
        <v>4817.107</v>
      </c>
      <c r="O13" s="81">
        <v>4173.3040000000001</v>
      </c>
      <c r="P13" s="81">
        <v>2861.0390000000002</v>
      </c>
      <c r="Q13" s="81">
        <v>3128.2604999999999</v>
      </c>
      <c r="R13" s="81">
        <v>3421.8580000000002</v>
      </c>
      <c r="S13" s="81">
        <v>4510.1175000000003</v>
      </c>
      <c r="T13" s="81">
        <v>4645.5365000000002</v>
      </c>
      <c r="U13" s="81">
        <v>3562.5934999999999</v>
      </c>
      <c r="V13" s="81">
        <v>3738.4315000000001</v>
      </c>
      <c r="W13" s="81">
        <v>4740.9009999999998</v>
      </c>
      <c r="X13" s="81">
        <v>5590.9080000000004</v>
      </c>
      <c r="Y13" s="81">
        <v>4748.3950000000004</v>
      </c>
      <c r="Z13" s="83">
        <v>4680.4375</v>
      </c>
    </row>
    <row r="14" spans="1:26" x14ac:dyDescent="0.25">
      <c r="A14" s="84" t="s">
        <v>39</v>
      </c>
      <c r="B14" s="85">
        <v>10443.2305</v>
      </c>
      <c r="C14" s="85">
        <v>9672.0684999999994</v>
      </c>
      <c r="D14" s="85">
        <v>11936.502500000001</v>
      </c>
      <c r="E14" s="85">
        <v>14651.175999999999</v>
      </c>
      <c r="F14" s="85">
        <v>16330.747499999999</v>
      </c>
      <c r="G14" s="85">
        <v>19700.619500000001</v>
      </c>
      <c r="H14" s="85">
        <v>20765.056</v>
      </c>
      <c r="I14" s="85">
        <v>25012.096000000001</v>
      </c>
      <c r="J14" s="85">
        <v>27659.732499999998</v>
      </c>
      <c r="K14" s="85">
        <v>29139.406999999999</v>
      </c>
      <c r="L14" s="85">
        <v>35399.931499999999</v>
      </c>
      <c r="M14" s="85">
        <v>48357.833500000001</v>
      </c>
      <c r="N14" s="85">
        <v>56439.745499999997</v>
      </c>
      <c r="O14" s="85">
        <v>54605.355000000003</v>
      </c>
      <c r="P14" s="85">
        <v>49687.609499999999</v>
      </c>
      <c r="Q14" s="85">
        <v>44045.041499999999</v>
      </c>
      <c r="R14" s="85">
        <v>44049.355000000003</v>
      </c>
      <c r="S14" s="85">
        <v>47905.7255</v>
      </c>
      <c r="T14" s="85">
        <v>51838.287499999999</v>
      </c>
      <c r="U14" s="85">
        <v>57878.482499999998</v>
      </c>
      <c r="V14" s="85">
        <v>61938.584999999999</v>
      </c>
      <c r="W14" s="85">
        <v>62680.839500000002</v>
      </c>
      <c r="X14" s="85">
        <v>64586.699000000001</v>
      </c>
      <c r="Y14" s="85">
        <v>69429.742499999993</v>
      </c>
      <c r="Z14" s="86">
        <v>72585.145000000004</v>
      </c>
    </row>
    <row r="15" spans="1:26" x14ac:dyDescent="0.25">
      <c r="A15" s="75" t="s">
        <v>112</v>
      </c>
      <c r="B15" s="87"/>
      <c r="C15" s="87"/>
      <c r="D15" s="87"/>
      <c r="E15" s="87"/>
      <c r="F15" s="87"/>
      <c r="G15" s="87"/>
      <c r="H15" s="87"/>
      <c r="I15" s="87"/>
      <c r="J15" s="87"/>
      <c r="K15" s="87"/>
      <c r="L15" s="87"/>
      <c r="M15" s="87"/>
      <c r="N15" s="87"/>
      <c r="O15" s="87"/>
      <c r="P15" s="87"/>
      <c r="Q15" s="87"/>
      <c r="R15" s="87"/>
      <c r="S15" s="87"/>
      <c r="T15" s="87"/>
      <c r="U15" s="88"/>
      <c r="V15" s="88"/>
      <c r="W15" s="88"/>
      <c r="X15" s="88"/>
      <c r="Y15" s="88"/>
      <c r="Z15" s="89"/>
    </row>
    <row r="16" spans="1:26" x14ac:dyDescent="0.25">
      <c r="A16" s="80" t="s">
        <v>34</v>
      </c>
      <c r="B16" s="81">
        <v>1475.5084999999999</v>
      </c>
      <c r="C16" s="81">
        <v>1784.3685</v>
      </c>
      <c r="D16" s="81">
        <v>1550.095</v>
      </c>
      <c r="E16" s="81">
        <v>1805.0405000000001</v>
      </c>
      <c r="F16" s="81">
        <v>1605.1914999999999</v>
      </c>
      <c r="G16" s="81">
        <v>1670.404</v>
      </c>
      <c r="H16" s="81">
        <v>2301.348</v>
      </c>
      <c r="I16" s="81">
        <v>2529.1460000000002</v>
      </c>
      <c r="J16" s="81">
        <v>2185.4115000000002</v>
      </c>
      <c r="K16" s="81">
        <v>2568.6315</v>
      </c>
      <c r="L16" s="81">
        <v>3010.5720000000001</v>
      </c>
      <c r="M16" s="81">
        <v>3200.4279999999999</v>
      </c>
      <c r="N16" s="81">
        <v>2573.9029999999998</v>
      </c>
      <c r="O16" s="81">
        <v>2642.3539999999998</v>
      </c>
      <c r="P16" s="90">
        <v>2302.1385</v>
      </c>
      <c r="Q16" s="81">
        <v>2723.8694999999998</v>
      </c>
      <c r="R16" s="81">
        <v>3103.3249999999998</v>
      </c>
      <c r="S16" s="81">
        <v>3609.8425000000002</v>
      </c>
      <c r="T16" s="81">
        <v>3462.335</v>
      </c>
      <c r="U16" s="81">
        <v>3224.1759999999999</v>
      </c>
      <c r="V16" s="81">
        <v>3244.748</v>
      </c>
      <c r="W16" s="81">
        <v>3848.636</v>
      </c>
      <c r="X16" s="81">
        <v>4743.0039999999999</v>
      </c>
      <c r="Y16" s="81">
        <v>5521.5015000000003</v>
      </c>
      <c r="Z16" s="83">
        <v>5274.5039999999999</v>
      </c>
    </row>
    <row r="17" spans="1:26" x14ac:dyDescent="0.25">
      <c r="A17" s="80" t="s">
        <v>45</v>
      </c>
      <c r="B17" s="81">
        <v>455.67450000000002</v>
      </c>
      <c r="C17" s="81">
        <v>412.1155</v>
      </c>
      <c r="D17" s="81">
        <v>454.64049999999997</v>
      </c>
      <c r="E17" s="81">
        <v>519.47699999999998</v>
      </c>
      <c r="F17" s="81">
        <v>516.86749999999995</v>
      </c>
      <c r="G17" s="81">
        <v>714.33849999999995</v>
      </c>
      <c r="H17" s="81">
        <v>818.17349999999999</v>
      </c>
      <c r="I17" s="81">
        <v>1021.462</v>
      </c>
      <c r="J17" s="81">
        <v>792.71299999999997</v>
      </c>
      <c r="K17" s="81">
        <v>702.01800000000003</v>
      </c>
      <c r="L17" s="81">
        <v>1033.556</v>
      </c>
      <c r="M17" s="81">
        <v>1085.287</v>
      </c>
      <c r="N17" s="81">
        <v>698.71400000000006</v>
      </c>
      <c r="O17" s="81">
        <v>448.36250000000001</v>
      </c>
      <c r="P17" s="90">
        <v>842.40899999999999</v>
      </c>
      <c r="Q17" s="81">
        <v>788.33550000000002</v>
      </c>
      <c r="R17" s="81">
        <v>835.548</v>
      </c>
      <c r="S17" s="81">
        <v>885.9375</v>
      </c>
      <c r="T17" s="81">
        <v>839.70950000000005</v>
      </c>
      <c r="U17" s="81">
        <v>880.64400000000001</v>
      </c>
      <c r="V17" s="81">
        <v>1004.506</v>
      </c>
      <c r="W17" s="81">
        <v>1179.692</v>
      </c>
      <c r="X17" s="81">
        <v>1293.6215</v>
      </c>
      <c r="Y17" s="81">
        <v>1353.569</v>
      </c>
      <c r="Z17" s="83">
        <v>1450.6890000000001</v>
      </c>
    </row>
    <row r="18" spans="1:26" x14ac:dyDescent="0.25">
      <c r="A18" s="80" t="s">
        <v>47</v>
      </c>
      <c r="B18" s="81">
        <v>122.32599999999999</v>
      </c>
      <c r="C18" s="81">
        <v>85.004000000000005</v>
      </c>
      <c r="D18" s="81">
        <v>74.589500000000001</v>
      </c>
      <c r="E18" s="81">
        <v>79.927999999999997</v>
      </c>
      <c r="F18" s="81">
        <v>122.64400000000001</v>
      </c>
      <c r="G18" s="81">
        <v>130.5575</v>
      </c>
      <c r="H18" s="81">
        <v>125.229</v>
      </c>
      <c r="I18" s="81">
        <v>123.8335</v>
      </c>
      <c r="J18" s="81">
        <v>159.1455</v>
      </c>
      <c r="K18" s="81">
        <v>133.69300000000001</v>
      </c>
      <c r="L18" s="81">
        <v>189.54249999999999</v>
      </c>
      <c r="M18" s="81">
        <v>163.60650000000001</v>
      </c>
      <c r="N18" s="81">
        <v>163.297</v>
      </c>
      <c r="O18" s="81">
        <v>178.762</v>
      </c>
      <c r="P18" s="90">
        <v>165.0445</v>
      </c>
      <c r="Q18" s="81">
        <v>172.30950000000001</v>
      </c>
      <c r="R18" s="81">
        <v>169.40600000000001</v>
      </c>
      <c r="S18" s="81">
        <v>112.5095</v>
      </c>
      <c r="T18" s="81">
        <v>137.11199999999999</v>
      </c>
      <c r="U18" s="81">
        <v>172.45400000000001</v>
      </c>
      <c r="V18" s="81">
        <v>195.04750000000001</v>
      </c>
      <c r="W18" s="81">
        <v>63.869500000000002</v>
      </c>
      <c r="X18" s="81">
        <v>27.077000000000002</v>
      </c>
      <c r="Y18" s="81">
        <v>29.296500000000002</v>
      </c>
      <c r="Z18" s="83">
        <v>25.785</v>
      </c>
    </row>
    <row r="19" spans="1:26" x14ac:dyDescent="0.25">
      <c r="A19" s="91" t="s">
        <v>38</v>
      </c>
      <c r="B19" s="81">
        <v>4331.5569999999998</v>
      </c>
      <c r="C19" s="81">
        <v>3776.701</v>
      </c>
      <c r="D19" s="81">
        <v>4406.5940000000001</v>
      </c>
      <c r="E19" s="81">
        <v>4294.2934999999998</v>
      </c>
      <c r="F19" s="81">
        <v>4223.5204999999996</v>
      </c>
      <c r="G19" s="81">
        <v>4401.9679999999998</v>
      </c>
      <c r="H19" s="81">
        <v>4810.7979999999998</v>
      </c>
      <c r="I19" s="81">
        <v>5259.1369999999997</v>
      </c>
      <c r="J19" s="81">
        <v>4155.0034999999998</v>
      </c>
      <c r="K19" s="81">
        <v>4378.3329999999996</v>
      </c>
      <c r="L19" s="81">
        <v>4666.3514999999998</v>
      </c>
      <c r="M19" s="81">
        <v>4923.9939999999997</v>
      </c>
      <c r="N19" s="81">
        <v>4277.25</v>
      </c>
      <c r="O19" s="81">
        <v>3857.2975000000001</v>
      </c>
      <c r="P19" s="90">
        <v>4226.8635000000004</v>
      </c>
      <c r="Q19" s="81">
        <v>4237.8265000000001</v>
      </c>
      <c r="R19" s="81">
        <v>4225.5150000000003</v>
      </c>
      <c r="S19" s="81">
        <v>4196.62</v>
      </c>
      <c r="T19" s="81">
        <v>4435.2754999999997</v>
      </c>
      <c r="U19" s="81">
        <v>4371.7049999999999</v>
      </c>
      <c r="V19" s="81">
        <v>5159.3379999999997</v>
      </c>
      <c r="W19" s="81">
        <v>6209.1954999999998</v>
      </c>
      <c r="X19" s="81">
        <v>6717.7505000000001</v>
      </c>
      <c r="Y19" s="81">
        <v>6840.9795000000004</v>
      </c>
      <c r="Z19" s="83">
        <v>7618.2444999999998</v>
      </c>
    </row>
    <row r="20" spans="1:26" x14ac:dyDescent="0.25">
      <c r="A20" s="80" t="s">
        <v>32</v>
      </c>
      <c r="B20" s="81">
        <v>2762.13</v>
      </c>
      <c r="C20" s="81">
        <v>2586.848</v>
      </c>
      <c r="D20" s="81">
        <v>2724.9059999999999</v>
      </c>
      <c r="E20" s="81">
        <v>3064.8885</v>
      </c>
      <c r="F20" s="81">
        <v>3178.1444999999999</v>
      </c>
      <c r="G20" s="81">
        <v>3142.547</v>
      </c>
      <c r="H20" s="81">
        <v>3747.7979999999998</v>
      </c>
      <c r="I20" s="81">
        <v>3210.6080000000002</v>
      </c>
      <c r="J20" s="81">
        <v>2698.6759999999999</v>
      </c>
      <c r="K20" s="81">
        <v>3812.2004999999999</v>
      </c>
      <c r="L20" s="81">
        <v>4031.1585</v>
      </c>
      <c r="M20" s="81">
        <v>4274.8429999999998</v>
      </c>
      <c r="N20" s="81">
        <v>4151.4965000000002</v>
      </c>
      <c r="O20" s="81">
        <v>3521.7820000000002</v>
      </c>
      <c r="P20" s="90">
        <v>3701.14</v>
      </c>
      <c r="Q20" s="81">
        <v>3710.7040000000002</v>
      </c>
      <c r="R20" s="81">
        <v>4742.0905000000002</v>
      </c>
      <c r="S20" s="81">
        <v>5881.0780000000004</v>
      </c>
      <c r="T20" s="81">
        <v>6143.9250000000002</v>
      </c>
      <c r="U20" s="81">
        <v>6033.5780000000004</v>
      </c>
      <c r="V20" s="81">
        <v>6781.9745000000003</v>
      </c>
      <c r="W20" s="81">
        <v>6704.4889999999996</v>
      </c>
      <c r="X20" s="81">
        <v>6652.9224999999997</v>
      </c>
      <c r="Y20" s="81">
        <v>6946.4764999999998</v>
      </c>
      <c r="Z20" s="83">
        <v>7737.9835000000003</v>
      </c>
    </row>
    <row r="21" spans="1:26" x14ac:dyDescent="0.25">
      <c r="A21" s="80" t="s">
        <v>36</v>
      </c>
      <c r="B21" s="81">
        <v>3062.5655000000002</v>
      </c>
      <c r="C21" s="81">
        <v>3389.2049999999999</v>
      </c>
      <c r="D21" s="81">
        <v>2968.3125</v>
      </c>
      <c r="E21" s="81">
        <v>2870.3310000000001</v>
      </c>
      <c r="F21" s="81">
        <v>3144.7514999999999</v>
      </c>
      <c r="G21" s="81">
        <v>3427.4940000000001</v>
      </c>
      <c r="H21" s="81">
        <v>3988.9450000000002</v>
      </c>
      <c r="I21" s="81">
        <v>4203.8140000000003</v>
      </c>
      <c r="J21" s="81">
        <v>3469.4904999999999</v>
      </c>
      <c r="K21" s="81">
        <v>3759.1785</v>
      </c>
      <c r="L21" s="81">
        <v>4279.2764999999999</v>
      </c>
      <c r="M21" s="81">
        <v>3989.5680000000002</v>
      </c>
      <c r="N21" s="81">
        <v>3073.0479999999998</v>
      </c>
      <c r="O21" s="81">
        <v>2133.9124999999999</v>
      </c>
      <c r="P21" s="90">
        <v>2216.4699999999998</v>
      </c>
      <c r="Q21" s="81">
        <v>2975.69</v>
      </c>
      <c r="R21" s="81">
        <v>3274.3739999999998</v>
      </c>
      <c r="S21" s="81">
        <v>3729.5174999999999</v>
      </c>
      <c r="T21" s="81">
        <v>4325.0365000000002</v>
      </c>
      <c r="U21" s="81">
        <v>4353.3395</v>
      </c>
      <c r="V21" s="81">
        <v>4949.0365000000002</v>
      </c>
      <c r="W21" s="81">
        <v>6054.5815000000002</v>
      </c>
      <c r="X21" s="81">
        <v>7634.1935000000003</v>
      </c>
      <c r="Y21" s="81">
        <v>7364.6369999999997</v>
      </c>
      <c r="Z21" s="83">
        <v>6487.3230000000003</v>
      </c>
    </row>
    <row r="22" spans="1:26" x14ac:dyDescent="0.25">
      <c r="A22" s="80" t="s">
        <v>40</v>
      </c>
      <c r="B22" s="81">
        <v>730.93100000000004</v>
      </c>
      <c r="C22" s="81">
        <v>873.82150000000001</v>
      </c>
      <c r="D22" s="81">
        <v>1157.7729999999999</v>
      </c>
      <c r="E22" s="81">
        <v>775.21199999999999</v>
      </c>
      <c r="F22" s="81">
        <v>231.04349999999999</v>
      </c>
      <c r="G22" s="81">
        <v>180.733</v>
      </c>
      <c r="H22" s="81">
        <v>401.55200000000002</v>
      </c>
      <c r="I22" s="81">
        <v>671.18799999999999</v>
      </c>
      <c r="J22" s="81">
        <v>478.20600000000002</v>
      </c>
      <c r="K22" s="81">
        <v>853.59900000000005</v>
      </c>
      <c r="L22" s="81">
        <v>1080.8230000000001</v>
      </c>
      <c r="M22" s="81">
        <v>1845.8009999999999</v>
      </c>
      <c r="N22" s="81">
        <v>2246.2505000000001</v>
      </c>
      <c r="O22" s="81">
        <v>1888.3689999999999</v>
      </c>
      <c r="P22" s="90">
        <v>1916.7774999999999</v>
      </c>
      <c r="Q22" s="81">
        <v>2043.7529999999999</v>
      </c>
      <c r="R22" s="81">
        <v>2075.5509999999999</v>
      </c>
      <c r="S22" s="81">
        <v>2170.7260000000001</v>
      </c>
      <c r="T22" s="81">
        <v>2508.7975000000001</v>
      </c>
      <c r="U22" s="81">
        <v>2660.3319999999999</v>
      </c>
      <c r="V22" s="81">
        <v>3015.902</v>
      </c>
      <c r="W22" s="81">
        <v>3167.288</v>
      </c>
      <c r="X22" s="81">
        <v>3522.9724999999999</v>
      </c>
      <c r="Y22" s="81">
        <v>4103.4174999999996</v>
      </c>
      <c r="Z22" s="83">
        <v>4498.1080000000002</v>
      </c>
    </row>
    <row r="23" spans="1:26" x14ac:dyDescent="0.25">
      <c r="A23" s="80" t="s">
        <v>142</v>
      </c>
      <c r="B23" s="81">
        <v>0</v>
      </c>
      <c r="C23" s="81">
        <v>0</v>
      </c>
      <c r="D23" s="81">
        <v>0</v>
      </c>
      <c r="E23" s="81">
        <v>0</v>
      </c>
      <c r="F23" s="81">
        <v>0</v>
      </c>
      <c r="G23" s="81">
        <v>0</v>
      </c>
      <c r="H23" s="81">
        <v>0</v>
      </c>
      <c r="I23" s="81">
        <v>0</v>
      </c>
      <c r="J23" s="81">
        <v>0</v>
      </c>
      <c r="K23" s="81">
        <v>0</v>
      </c>
      <c r="L23" s="81">
        <v>0</v>
      </c>
      <c r="M23" s="81">
        <v>0</v>
      </c>
      <c r="N23" s="81">
        <v>0</v>
      </c>
      <c r="O23" s="81">
        <v>0</v>
      </c>
      <c r="P23" s="90">
        <v>0</v>
      </c>
      <c r="Q23" s="81">
        <v>0</v>
      </c>
      <c r="R23" s="81">
        <v>0</v>
      </c>
      <c r="S23" s="81">
        <v>0</v>
      </c>
      <c r="T23" s="81">
        <v>0</v>
      </c>
      <c r="U23" s="81">
        <v>0</v>
      </c>
      <c r="V23" s="81">
        <v>0</v>
      </c>
      <c r="W23" s="81">
        <v>26.414999999999999</v>
      </c>
      <c r="X23" s="81">
        <v>456.47</v>
      </c>
      <c r="Y23" s="81">
        <v>487.20150000000001</v>
      </c>
      <c r="Z23" s="83">
        <v>40.103999999999999</v>
      </c>
    </row>
    <row r="24" spans="1:26" x14ac:dyDescent="0.25">
      <c r="A24" s="80" t="s">
        <v>41</v>
      </c>
      <c r="B24" s="81">
        <v>99.292500000000004</v>
      </c>
      <c r="C24" s="81">
        <v>52.456000000000003</v>
      </c>
      <c r="D24" s="81">
        <v>65.9375</v>
      </c>
      <c r="E24" s="81">
        <v>196.988</v>
      </c>
      <c r="F24" s="81">
        <v>624.42999999999995</v>
      </c>
      <c r="G24" s="81">
        <v>2212.4259999999999</v>
      </c>
      <c r="H24" s="81">
        <v>2559.7269999999999</v>
      </c>
      <c r="I24" s="81">
        <v>1296.3915</v>
      </c>
      <c r="J24" s="81">
        <v>227.2295</v>
      </c>
      <c r="K24" s="81">
        <v>435.649</v>
      </c>
      <c r="L24" s="81">
        <v>1014.6865</v>
      </c>
      <c r="M24" s="81">
        <v>899.00199999999995</v>
      </c>
      <c r="N24" s="81">
        <v>832.98500000000001</v>
      </c>
      <c r="O24" s="81">
        <v>725.35249999999996</v>
      </c>
      <c r="P24" s="90">
        <v>625.92650000000003</v>
      </c>
      <c r="Q24" s="81">
        <v>704.16700000000003</v>
      </c>
      <c r="R24" s="81">
        <v>720.85500000000002</v>
      </c>
      <c r="S24" s="81">
        <v>387.55700000000002</v>
      </c>
      <c r="T24" s="81">
        <v>448.12400000000002</v>
      </c>
      <c r="U24" s="81">
        <v>1065.954</v>
      </c>
      <c r="V24" s="81">
        <v>1410.502</v>
      </c>
      <c r="W24" s="81">
        <v>1266.5205000000001</v>
      </c>
      <c r="X24" s="81">
        <v>1478.5605</v>
      </c>
      <c r="Y24" s="81">
        <v>663.96400000000006</v>
      </c>
      <c r="Z24" s="83">
        <v>85.735500000000002</v>
      </c>
    </row>
    <row r="25" spans="1:26" x14ac:dyDescent="0.25">
      <c r="A25" s="91" t="s">
        <v>43</v>
      </c>
      <c r="B25" s="81">
        <v>1867.1310000000001</v>
      </c>
      <c r="C25" s="81">
        <v>1798.9604999999999</v>
      </c>
      <c r="D25" s="81">
        <v>1804.2560000000001</v>
      </c>
      <c r="E25" s="81">
        <v>2054.7040000000002</v>
      </c>
      <c r="F25" s="81">
        <v>2556.66</v>
      </c>
      <c r="G25" s="81">
        <v>2558.7075</v>
      </c>
      <c r="H25" s="81">
        <v>2466.9969999999998</v>
      </c>
      <c r="I25" s="81">
        <v>2579.4675000000002</v>
      </c>
      <c r="J25" s="81">
        <v>2169.3045000000002</v>
      </c>
      <c r="K25" s="81">
        <v>2707.3815</v>
      </c>
      <c r="L25" s="81">
        <v>2776.3560000000002</v>
      </c>
      <c r="M25" s="81">
        <v>2185.424</v>
      </c>
      <c r="N25" s="90">
        <v>1897.1659999999999</v>
      </c>
      <c r="O25" s="90">
        <v>1663.183</v>
      </c>
      <c r="P25" s="90">
        <v>1416.232</v>
      </c>
      <c r="Q25" s="90">
        <v>1582.4594999999999</v>
      </c>
      <c r="R25" s="90">
        <v>1879.1110000000001</v>
      </c>
      <c r="S25" s="90">
        <v>1851.1714999999999</v>
      </c>
      <c r="T25" s="90">
        <v>2233.7150000000001</v>
      </c>
      <c r="U25" s="81">
        <v>2777.5284999999999</v>
      </c>
      <c r="V25" s="81">
        <v>3271.7275</v>
      </c>
      <c r="W25" s="81">
        <v>3146.4140000000002</v>
      </c>
      <c r="X25" s="81">
        <v>4042.7444999999998</v>
      </c>
      <c r="Y25" s="81">
        <v>3563.473</v>
      </c>
      <c r="Z25" s="83">
        <v>2275.806</v>
      </c>
    </row>
    <row r="26" spans="1:26" x14ac:dyDescent="0.25">
      <c r="A26" s="84" t="s">
        <v>49</v>
      </c>
      <c r="B26" s="85">
        <v>14907.116</v>
      </c>
      <c r="C26" s="85">
        <v>14759.48</v>
      </c>
      <c r="D26" s="85">
        <v>15207.103999999999</v>
      </c>
      <c r="E26" s="85">
        <v>15660.862499999999</v>
      </c>
      <c r="F26" s="85">
        <v>16203.253000000001</v>
      </c>
      <c r="G26" s="85">
        <v>18439.175500000001</v>
      </c>
      <c r="H26" s="85">
        <v>21220.567500000001</v>
      </c>
      <c r="I26" s="85">
        <v>20895.047500000001</v>
      </c>
      <c r="J26" s="85">
        <v>16335.18</v>
      </c>
      <c r="K26" s="85">
        <v>19350.684000000001</v>
      </c>
      <c r="L26" s="85">
        <v>22082.322499999998</v>
      </c>
      <c r="M26" s="85">
        <v>22567.9535</v>
      </c>
      <c r="N26" s="85">
        <v>19914.11</v>
      </c>
      <c r="O26" s="85">
        <v>17059.375</v>
      </c>
      <c r="P26" s="85">
        <v>17413.001499999998</v>
      </c>
      <c r="Q26" s="85">
        <v>18939.1145</v>
      </c>
      <c r="R26" s="85">
        <v>21025.7755</v>
      </c>
      <c r="S26" s="85">
        <v>22824.959500000001</v>
      </c>
      <c r="T26" s="85">
        <v>24534.03</v>
      </c>
      <c r="U26" s="85">
        <v>25539.710999999999</v>
      </c>
      <c r="V26" s="85">
        <v>29032.781999999999</v>
      </c>
      <c r="W26" s="85">
        <v>31667.100999999999</v>
      </c>
      <c r="X26" s="85">
        <v>36569.316500000001</v>
      </c>
      <c r="Y26" s="85">
        <v>36874.516000000003</v>
      </c>
      <c r="Z26" s="92">
        <v>35494.282500000001</v>
      </c>
    </row>
    <row r="27" spans="1:26" x14ac:dyDescent="0.25">
      <c r="A27" s="75" t="s">
        <v>113</v>
      </c>
      <c r="B27" s="93"/>
      <c r="C27" s="93"/>
      <c r="D27" s="93"/>
      <c r="E27" s="93"/>
      <c r="F27" s="93"/>
      <c r="G27" s="93"/>
      <c r="H27" s="93"/>
      <c r="I27" s="93"/>
      <c r="J27" s="93"/>
      <c r="K27" s="93"/>
      <c r="L27" s="93"/>
      <c r="M27" s="93"/>
      <c r="N27" s="93"/>
      <c r="O27" s="93"/>
      <c r="P27" s="93"/>
      <c r="Q27" s="93"/>
      <c r="R27" s="93"/>
      <c r="S27" s="93"/>
      <c r="T27" s="93"/>
      <c r="U27" s="93"/>
      <c r="V27" s="93"/>
      <c r="W27" s="93"/>
      <c r="X27" s="93"/>
      <c r="Y27" s="93"/>
      <c r="Z27" s="94"/>
    </row>
    <row r="28" spans="1:26" x14ac:dyDescent="0.25">
      <c r="A28" s="80" t="s">
        <v>143</v>
      </c>
      <c r="B28" s="81">
        <v>485.334</v>
      </c>
      <c r="C28" s="81">
        <v>70.768500000000003</v>
      </c>
      <c r="D28" s="81">
        <v>34.612499999999997</v>
      </c>
      <c r="E28" s="81">
        <v>26.454999999999998</v>
      </c>
      <c r="F28" s="81">
        <v>27.319500000000001</v>
      </c>
      <c r="G28" s="81">
        <v>235.61250000000001</v>
      </c>
      <c r="H28" s="81">
        <v>989.22950000000003</v>
      </c>
      <c r="I28" s="81">
        <v>2694.4430000000002</v>
      </c>
      <c r="J28" s="81">
        <v>3815.1039999999998</v>
      </c>
      <c r="K28" s="81">
        <v>1751.1224999999999</v>
      </c>
      <c r="L28" s="81">
        <v>2075.645</v>
      </c>
      <c r="M28" s="81">
        <v>2223.6790000000001</v>
      </c>
      <c r="N28" s="81">
        <v>2150.9250000000002</v>
      </c>
      <c r="O28" s="81">
        <v>2222.7075</v>
      </c>
      <c r="P28" s="81">
        <v>2047.06</v>
      </c>
      <c r="Q28" s="81">
        <v>2057.9115000000002</v>
      </c>
      <c r="R28" s="81">
        <v>2095.6325000000002</v>
      </c>
      <c r="S28" s="81">
        <v>2131.3510000000001</v>
      </c>
      <c r="T28" s="81">
        <v>2168.3615</v>
      </c>
      <c r="U28" s="81">
        <v>2158.3834999999999</v>
      </c>
      <c r="V28" s="81">
        <v>2041.4155000000001</v>
      </c>
      <c r="W28" s="81">
        <v>1806.8305</v>
      </c>
      <c r="X28" s="81">
        <v>2020.0474999999999</v>
      </c>
      <c r="Y28" s="81">
        <v>2097.6680000000001</v>
      </c>
      <c r="Z28" s="83">
        <v>2108.1370000000002</v>
      </c>
    </row>
    <row r="29" spans="1:26" x14ac:dyDescent="0.25">
      <c r="A29" s="80" t="s">
        <v>144</v>
      </c>
      <c r="B29" s="81">
        <v>0</v>
      </c>
      <c r="C29" s="81">
        <v>0</v>
      </c>
      <c r="D29" s="81">
        <v>0</v>
      </c>
      <c r="E29" s="81">
        <v>0</v>
      </c>
      <c r="F29" s="81">
        <v>0</v>
      </c>
      <c r="G29" s="81">
        <v>0</v>
      </c>
      <c r="H29" s="81">
        <v>0</v>
      </c>
      <c r="I29" s="81">
        <v>0</v>
      </c>
      <c r="J29" s="81">
        <v>0</v>
      </c>
      <c r="K29" s="81">
        <v>1.056</v>
      </c>
      <c r="L29" s="81">
        <v>1.5285</v>
      </c>
      <c r="M29" s="81">
        <v>2.2174999999999998</v>
      </c>
      <c r="N29" s="81">
        <v>1.8460000000000001</v>
      </c>
      <c r="O29" s="81">
        <v>2.3254999999999999</v>
      </c>
      <c r="P29" s="81">
        <v>1.8115000000000001</v>
      </c>
      <c r="Q29" s="81">
        <v>0.92800000000000005</v>
      </c>
      <c r="R29" s="81">
        <v>0.85599999999999998</v>
      </c>
      <c r="S29" s="81">
        <v>0.98799999999999999</v>
      </c>
      <c r="T29" s="81">
        <v>1.661</v>
      </c>
      <c r="U29" s="81">
        <v>0.90549999999999997</v>
      </c>
      <c r="V29" s="81">
        <v>0.98099999999999998</v>
      </c>
      <c r="W29" s="81">
        <v>0.97250000000000003</v>
      </c>
      <c r="X29" s="81">
        <v>0.94799999999999995</v>
      </c>
      <c r="Y29" s="81">
        <v>1.05</v>
      </c>
      <c r="Z29" s="83">
        <v>1.7755000000000001</v>
      </c>
    </row>
    <row r="30" spans="1:26" x14ac:dyDescent="0.25">
      <c r="A30" s="80" t="s">
        <v>145</v>
      </c>
      <c r="B30" s="81">
        <v>1949.7555</v>
      </c>
      <c r="C30" s="81">
        <v>1940.4014999999999</v>
      </c>
      <c r="D30" s="81">
        <v>1947.751</v>
      </c>
      <c r="E30" s="81">
        <v>2183.1644999999999</v>
      </c>
      <c r="F30" s="81">
        <v>3236.6660000000002</v>
      </c>
      <c r="G30" s="81">
        <v>2911.0745000000002</v>
      </c>
      <c r="H30" s="81">
        <v>2416.7455</v>
      </c>
      <c r="I30" s="81">
        <v>2505.8645000000001</v>
      </c>
      <c r="J30" s="81">
        <v>2325.8615</v>
      </c>
      <c r="K30" s="81">
        <v>2374.0355</v>
      </c>
      <c r="L30" s="81">
        <v>2529.3735000000001</v>
      </c>
      <c r="M30" s="81">
        <v>2451.989</v>
      </c>
      <c r="N30" s="81">
        <v>2421.2179999999998</v>
      </c>
      <c r="O30" s="81">
        <v>2287.4250000000002</v>
      </c>
      <c r="P30" s="81">
        <v>2197.84</v>
      </c>
      <c r="Q30" s="81">
        <v>1938.4480000000001</v>
      </c>
      <c r="R30" s="81">
        <v>2082.8029999999999</v>
      </c>
      <c r="S30" s="81">
        <v>2221.7694999999999</v>
      </c>
      <c r="T30" s="81">
        <v>2147.5709999999999</v>
      </c>
      <c r="U30" s="81">
        <v>2077.5875000000001</v>
      </c>
      <c r="V30" s="81">
        <v>2168.7215000000001</v>
      </c>
      <c r="W30" s="81">
        <v>2204.8505</v>
      </c>
      <c r="X30" s="81">
        <v>2268.873</v>
      </c>
      <c r="Y30" s="81">
        <v>2287.797</v>
      </c>
      <c r="Z30" s="83">
        <v>2391.6644999999999</v>
      </c>
    </row>
    <row r="31" spans="1:26" x14ac:dyDescent="0.25">
      <c r="A31" s="80" t="s">
        <v>146</v>
      </c>
      <c r="B31" s="81">
        <v>41.320999999999998</v>
      </c>
      <c r="C31" s="81">
        <v>25.745999999999999</v>
      </c>
      <c r="D31" s="81">
        <v>29.6995</v>
      </c>
      <c r="E31" s="81">
        <v>30.906500000000001</v>
      </c>
      <c r="F31" s="81">
        <v>39.887</v>
      </c>
      <c r="G31" s="81">
        <v>48.933500000000002</v>
      </c>
      <c r="H31" s="81">
        <v>51.426499999999997</v>
      </c>
      <c r="I31" s="81">
        <v>54.399500000000003</v>
      </c>
      <c r="J31" s="81">
        <v>46.968000000000004</v>
      </c>
      <c r="K31" s="81">
        <v>36.672499999999999</v>
      </c>
      <c r="L31" s="81">
        <v>39.557499999999997</v>
      </c>
      <c r="M31" s="81">
        <v>39.746000000000002</v>
      </c>
      <c r="N31" s="81">
        <v>40.887500000000003</v>
      </c>
      <c r="O31" s="81">
        <v>43.737000000000002</v>
      </c>
      <c r="P31" s="81">
        <v>122.33450000000001</v>
      </c>
      <c r="Q31" s="81">
        <v>150.46899999999999</v>
      </c>
      <c r="R31" s="81">
        <v>165.2165</v>
      </c>
      <c r="S31" s="81">
        <v>176.941</v>
      </c>
      <c r="T31" s="81">
        <v>136.94749999999999</v>
      </c>
      <c r="U31" s="81">
        <v>122.8925</v>
      </c>
      <c r="V31" s="81">
        <v>113.4395</v>
      </c>
      <c r="W31" s="81">
        <v>112.1895</v>
      </c>
      <c r="X31" s="81">
        <v>108.583</v>
      </c>
      <c r="Y31" s="81">
        <v>119.1845</v>
      </c>
      <c r="Z31" s="83">
        <v>129.197</v>
      </c>
    </row>
    <row r="32" spans="1:26" x14ac:dyDescent="0.25">
      <c r="A32" s="80" t="s">
        <v>147</v>
      </c>
      <c r="B32" s="81">
        <v>1166.9974999999999</v>
      </c>
      <c r="C32" s="81">
        <v>1224.9829999999999</v>
      </c>
      <c r="D32" s="81">
        <v>1164.9175</v>
      </c>
      <c r="E32" s="81">
        <v>1211.1859999999999</v>
      </c>
      <c r="F32" s="81">
        <v>1264.9465</v>
      </c>
      <c r="G32" s="81">
        <v>1710.269</v>
      </c>
      <c r="H32" s="81">
        <v>1800.5545</v>
      </c>
      <c r="I32" s="81">
        <v>1493.5719999999999</v>
      </c>
      <c r="J32" s="81">
        <v>1339.9075</v>
      </c>
      <c r="K32" s="81">
        <v>1373.91</v>
      </c>
      <c r="L32" s="81">
        <v>1427.8855000000001</v>
      </c>
      <c r="M32" s="81">
        <v>1259.6559999999999</v>
      </c>
      <c r="N32" s="81">
        <v>1283.2175</v>
      </c>
      <c r="O32" s="81">
        <v>1267.835</v>
      </c>
      <c r="P32" s="81">
        <v>1202.3675000000001</v>
      </c>
      <c r="Q32" s="81">
        <v>1070.4965</v>
      </c>
      <c r="R32" s="81">
        <v>1038.8800000000001</v>
      </c>
      <c r="S32" s="81">
        <v>1023.1925</v>
      </c>
      <c r="T32" s="81">
        <v>1184.7615000000001</v>
      </c>
      <c r="U32" s="81">
        <v>1275.0195000000001</v>
      </c>
      <c r="V32" s="81">
        <v>1224.172</v>
      </c>
      <c r="W32" s="81">
        <v>1155.0174999999999</v>
      </c>
      <c r="X32" s="81">
        <v>1307.941</v>
      </c>
      <c r="Y32" s="81">
        <v>1346.5975000000001</v>
      </c>
      <c r="Z32" s="83">
        <v>1403.922</v>
      </c>
    </row>
    <row r="33" spans="1:26" x14ac:dyDescent="0.25">
      <c r="A33" s="84" t="s">
        <v>82</v>
      </c>
      <c r="B33" s="85">
        <v>3643.4079999999999</v>
      </c>
      <c r="C33" s="85">
        <v>3261.8989999999999</v>
      </c>
      <c r="D33" s="85">
        <v>3176.9805000000001</v>
      </c>
      <c r="E33" s="85">
        <v>3451.712</v>
      </c>
      <c r="F33" s="85">
        <v>4568.8190000000004</v>
      </c>
      <c r="G33" s="85">
        <v>4905.8895000000002</v>
      </c>
      <c r="H33" s="85">
        <v>5257.9560000000001</v>
      </c>
      <c r="I33" s="85">
        <v>6748.2790000000005</v>
      </c>
      <c r="J33" s="85">
        <v>7527.8410000000003</v>
      </c>
      <c r="K33" s="85">
        <v>5536.7965000000004</v>
      </c>
      <c r="L33" s="85">
        <v>6073.99</v>
      </c>
      <c r="M33" s="85">
        <v>5977.2875000000004</v>
      </c>
      <c r="N33" s="85">
        <v>5898.0940000000001</v>
      </c>
      <c r="O33" s="85">
        <v>5824.03</v>
      </c>
      <c r="P33" s="85">
        <v>5571.4134999999997</v>
      </c>
      <c r="Q33" s="85">
        <v>5218.2529999999997</v>
      </c>
      <c r="R33" s="85">
        <v>5383.3879999999999</v>
      </c>
      <c r="S33" s="85">
        <v>5554.2420000000002</v>
      </c>
      <c r="T33" s="85">
        <v>5639.3024999999998</v>
      </c>
      <c r="U33" s="85">
        <v>5634.7884999999997</v>
      </c>
      <c r="V33" s="85">
        <v>5548.7295000000004</v>
      </c>
      <c r="W33" s="85">
        <v>5279.8604999999998</v>
      </c>
      <c r="X33" s="85">
        <v>5706.3924999999999</v>
      </c>
      <c r="Y33" s="85">
        <v>5852.2969999999996</v>
      </c>
      <c r="Z33" s="86">
        <v>6034.6959999999999</v>
      </c>
    </row>
    <row r="34" spans="1:26" x14ac:dyDescent="0.25">
      <c r="A34" s="75" t="s">
        <v>114</v>
      </c>
      <c r="B34" s="93"/>
      <c r="C34" s="93"/>
      <c r="D34" s="93"/>
      <c r="E34" s="93"/>
      <c r="F34" s="93"/>
      <c r="G34" s="93"/>
      <c r="H34" s="93"/>
      <c r="I34" s="93"/>
      <c r="J34" s="93"/>
      <c r="K34" s="93"/>
      <c r="L34" s="93"/>
      <c r="M34" s="93"/>
      <c r="N34" s="93"/>
      <c r="O34" s="93"/>
      <c r="P34" s="93"/>
      <c r="Q34" s="93"/>
      <c r="R34" s="93"/>
      <c r="S34" s="93"/>
      <c r="T34" s="93"/>
      <c r="U34" s="93"/>
      <c r="V34" s="93"/>
      <c r="W34" s="93"/>
      <c r="X34" s="93"/>
      <c r="Y34" s="93"/>
      <c r="Z34" s="94"/>
    </row>
    <row r="35" spans="1:26" x14ac:dyDescent="0.25">
      <c r="A35" s="91" t="s">
        <v>74</v>
      </c>
      <c r="B35" s="81">
        <v>327.14600000000002</v>
      </c>
      <c r="C35" s="81">
        <v>354.85199999999998</v>
      </c>
      <c r="D35" s="81">
        <v>365.34800000000001</v>
      </c>
      <c r="E35" s="81">
        <v>381.16500000000002</v>
      </c>
      <c r="F35" s="81">
        <v>375.12549999999999</v>
      </c>
      <c r="G35" s="81">
        <v>414.23450000000003</v>
      </c>
      <c r="H35" s="81">
        <v>397.67099999999999</v>
      </c>
      <c r="I35" s="81">
        <v>416.31900000000002</v>
      </c>
      <c r="J35" s="81">
        <v>325.82299999999998</v>
      </c>
      <c r="K35" s="81">
        <v>120.09350000000001</v>
      </c>
      <c r="L35" s="81">
        <v>78.432000000000002</v>
      </c>
      <c r="M35" s="81">
        <v>239.84100000000001</v>
      </c>
      <c r="N35" s="81">
        <v>92.672499999999999</v>
      </c>
      <c r="O35" s="81">
        <v>55.872999999999998</v>
      </c>
      <c r="P35" s="81">
        <v>54.731999999999999</v>
      </c>
      <c r="Q35" s="81">
        <v>62.393000000000001</v>
      </c>
      <c r="R35" s="81">
        <v>53.984499999999997</v>
      </c>
      <c r="S35" s="81">
        <v>99.885499999999993</v>
      </c>
      <c r="T35" s="81">
        <v>72.05</v>
      </c>
      <c r="U35" s="81">
        <v>84.680999999999997</v>
      </c>
      <c r="V35" s="81">
        <v>107.03400000000001</v>
      </c>
      <c r="W35" s="81">
        <v>132.77799999999999</v>
      </c>
      <c r="X35" s="81">
        <v>190.6345</v>
      </c>
      <c r="Y35" s="81">
        <v>177.57849999999999</v>
      </c>
      <c r="Z35" s="83">
        <v>522.42349999999999</v>
      </c>
    </row>
    <row r="36" spans="1:26" x14ac:dyDescent="0.25">
      <c r="A36" s="91" t="s">
        <v>148</v>
      </c>
      <c r="B36" s="81">
        <v>0</v>
      </c>
      <c r="C36" s="81">
        <v>0</v>
      </c>
      <c r="D36" s="81">
        <v>0</v>
      </c>
      <c r="E36" s="81">
        <v>0</v>
      </c>
      <c r="F36" s="81">
        <v>0</v>
      </c>
      <c r="G36" s="81">
        <v>0</v>
      </c>
      <c r="H36" s="81">
        <v>0</v>
      </c>
      <c r="I36" s="81">
        <v>0</v>
      </c>
      <c r="J36" s="81">
        <v>0</v>
      </c>
      <c r="K36" s="81">
        <v>0</v>
      </c>
      <c r="L36" s="81">
        <v>0</v>
      </c>
      <c r="M36" s="81">
        <v>0</v>
      </c>
      <c r="N36" s="81">
        <v>0</v>
      </c>
      <c r="O36" s="81">
        <v>0</v>
      </c>
      <c r="P36" s="81">
        <v>0</v>
      </c>
      <c r="Q36" s="81">
        <v>0</v>
      </c>
      <c r="R36" s="81">
        <v>4.9500000000000002E-2</v>
      </c>
      <c r="S36" s="81">
        <v>0</v>
      </c>
      <c r="T36" s="81">
        <v>0</v>
      </c>
      <c r="U36" s="81">
        <v>0</v>
      </c>
      <c r="V36" s="81">
        <v>0</v>
      </c>
      <c r="W36" s="81">
        <v>0</v>
      </c>
      <c r="X36" s="81">
        <v>0</v>
      </c>
      <c r="Y36" s="81">
        <v>0</v>
      </c>
      <c r="Z36" s="83">
        <v>0</v>
      </c>
    </row>
    <row r="37" spans="1:26" x14ac:dyDescent="0.25">
      <c r="A37" s="91" t="s">
        <v>76</v>
      </c>
      <c r="B37" s="81">
        <v>0</v>
      </c>
      <c r="C37" s="81">
        <v>0</v>
      </c>
      <c r="D37" s="81">
        <v>0</v>
      </c>
      <c r="E37" s="81">
        <v>0</v>
      </c>
      <c r="F37" s="81">
        <v>0</v>
      </c>
      <c r="G37" s="81">
        <v>0</v>
      </c>
      <c r="H37" s="81">
        <v>0</v>
      </c>
      <c r="I37" s="81">
        <v>0</v>
      </c>
      <c r="J37" s="81">
        <v>0</v>
      </c>
      <c r="K37" s="81">
        <v>0</v>
      </c>
      <c r="L37" s="81">
        <v>0</v>
      </c>
      <c r="M37" s="81">
        <v>0</v>
      </c>
      <c r="N37" s="81">
        <v>0</v>
      </c>
      <c r="O37" s="81">
        <v>0.76249999999999996</v>
      </c>
      <c r="P37" s="81">
        <v>2.5670000000000002</v>
      </c>
      <c r="Q37" s="81">
        <v>3.7829999999999999</v>
      </c>
      <c r="R37" s="81">
        <v>3.9409999999999998</v>
      </c>
      <c r="S37" s="81">
        <v>3.7484999999999999</v>
      </c>
      <c r="T37" s="81">
        <v>4.5199999999999996</v>
      </c>
      <c r="U37" s="81">
        <v>4.2534999999999998</v>
      </c>
      <c r="V37" s="81">
        <v>3.4990000000000001</v>
      </c>
      <c r="W37" s="81">
        <v>3.2</v>
      </c>
      <c r="X37" s="81">
        <v>3.4504999999999999</v>
      </c>
      <c r="Y37" s="81">
        <v>1.448</v>
      </c>
      <c r="Z37" s="83">
        <v>2.0385</v>
      </c>
    </row>
    <row r="38" spans="1:26" x14ac:dyDescent="0.25">
      <c r="A38" s="91" t="s">
        <v>67</v>
      </c>
      <c r="B38" s="81">
        <v>540.02949999999998</v>
      </c>
      <c r="C38" s="81">
        <v>520.36699999999996</v>
      </c>
      <c r="D38" s="81">
        <v>179.6165</v>
      </c>
      <c r="E38" s="81">
        <v>6.9240000000000004</v>
      </c>
      <c r="F38" s="81">
        <v>62.274500000000003</v>
      </c>
      <c r="G38" s="81">
        <v>95.680499999999995</v>
      </c>
      <c r="H38" s="81">
        <v>13.292</v>
      </c>
      <c r="I38" s="81">
        <v>61.831499999999998</v>
      </c>
      <c r="J38" s="81">
        <v>193.89500000000001</v>
      </c>
      <c r="K38" s="81">
        <v>78.9315</v>
      </c>
      <c r="L38" s="81">
        <v>48.26</v>
      </c>
      <c r="M38" s="81">
        <v>316.76049999999998</v>
      </c>
      <c r="N38" s="81">
        <v>411.89600000000002</v>
      </c>
      <c r="O38" s="81">
        <v>90.724999999999994</v>
      </c>
      <c r="P38" s="81">
        <v>40.587499999999999</v>
      </c>
      <c r="Q38" s="81">
        <v>103.651</v>
      </c>
      <c r="R38" s="81">
        <v>174.27799999999999</v>
      </c>
      <c r="S38" s="81">
        <v>357.6105</v>
      </c>
      <c r="T38" s="81">
        <v>561.10050000000001</v>
      </c>
      <c r="U38" s="81">
        <v>692.22149999999999</v>
      </c>
      <c r="V38" s="81">
        <v>899.05499999999995</v>
      </c>
      <c r="W38" s="81">
        <v>790.8845</v>
      </c>
      <c r="X38" s="81">
        <v>686.65150000000006</v>
      </c>
      <c r="Y38" s="81">
        <v>847.50549999999998</v>
      </c>
      <c r="Z38" s="83">
        <v>911.38750000000005</v>
      </c>
    </row>
    <row r="39" spans="1:26" x14ac:dyDescent="0.25">
      <c r="A39" s="91" t="s">
        <v>149</v>
      </c>
      <c r="B39" s="81">
        <v>384.56200000000001</v>
      </c>
      <c r="C39" s="81">
        <v>452.10950000000003</v>
      </c>
      <c r="D39" s="81">
        <v>361.495</v>
      </c>
      <c r="E39" s="81">
        <v>734.11800000000005</v>
      </c>
      <c r="F39" s="81">
        <v>562.14750000000004</v>
      </c>
      <c r="G39" s="81">
        <v>786.90449999999998</v>
      </c>
      <c r="H39" s="81">
        <v>767.68349999999998</v>
      </c>
      <c r="I39" s="81">
        <v>733.93200000000002</v>
      </c>
      <c r="J39" s="81">
        <v>668.43399999999997</v>
      </c>
      <c r="K39" s="81">
        <v>703.75049999999999</v>
      </c>
      <c r="L39" s="81">
        <v>774.15350000000001</v>
      </c>
      <c r="M39" s="81">
        <v>777.93700000000001</v>
      </c>
      <c r="N39" s="81">
        <v>533.76250000000005</v>
      </c>
      <c r="O39" s="81">
        <v>437.9975</v>
      </c>
      <c r="P39" s="81">
        <v>301.11250000000001</v>
      </c>
      <c r="Q39" s="81">
        <v>297.37950000000001</v>
      </c>
      <c r="R39" s="81">
        <v>299.89550000000003</v>
      </c>
      <c r="S39" s="81">
        <v>326.6035</v>
      </c>
      <c r="T39" s="81">
        <v>342.22</v>
      </c>
      <c r="U39" s="81">
        <v>327.68400000000003</v>
      </c>
      <c r="V39" s="81">
        <v>339.28899999999999</v>
      </c>
      <c r="W39" s="81">
        <v>331.46100000000001</v>
      </c>
      <c r="X39" s="81">
        <v>318.54700000000003</v>
      </c>
      <c r="Y39" s="81">
        <v>313.08999999999997</v>
      </c>
      <c r="Z39" s="83">
        <v>306.66300000000001</v>
      </c>
    </row>
    <row r="40" spans="1:26" x14ac:dyDescent="0.25">
      <c r="A40" s="91" t="s">
        <v>77</v>
      </c>
      <c r="B40" s="81">
        <v>37.895000000000003</v>
      </c>
      <c r="C40" s="81">
        <v>15.416499999999999</v>
      </c>
      <c r="D40" s="81">
        <v>18.126000000000001</v>
      </c>
      <c r="E40" s="81">
        <v>14.246</v>
      </c>
      <c r="F40" s="81">
        <v>14.1555</v>
      </c>
      <c r="G40" s="81">
        <v>11.813499999999999</v>
      </c>
      <c r="H40" s="81">
        <v>14.099</v>
      </c>
      <c r="I40" s="81">
        <v>13.765000000000001</v>
      </c>
      <c r="J40" s="81">
        <v>12.269500000000001</v>
      </c>
      <c r="K40" s="81">
        <v>15.7525</v>
      </c>
      <c r="L40" s="81">
        <v>15.087</v>
      </c>
      <c r="M40" s="81">
        <v>19.284500000000001</v>
      </c>
      <c r="N40" s="81">
        <v>19.422999999999998</v>
      </c>
      <c r="O40" s="81">
        <v>16.213000000000001</v>
      </c>
      <c r="P40" s="81">
        <v>17.797499999999999</v>
      </c>
      <c r="Q40" s="81">
        <v>19.021000000000001</v>
      </c>
      <c r="R40" s="81">
        <v>17.631499999999999</v>
      </c>
      <c r="S40" s="81">
        <v>32.006</v>
      </c>
      <c r="T40" s="81">
        <v>23.845500000000001</v>
      </c>
      <c r="U40" s="81">
        <v>25.840499999999999</v>
      </c>
      <c r="V40" s="81">
        <v>36.019500000000001</v>
      </c>
      <c r="W40" s="81">
        <v>37.377000000000002</v>
      </c>
      <c r="X40" s="81">
        <v>26.146999999999998</v>
      </c>
      <c r="Y40" s="81">
        <v>26.6785</v>
      </c>
      <c r="Z40" s="83">
        <v>25.257000000000001</v>
      </c>
    </row>
    <row r="41" spans="1:26" x14ac:dyDescent="0.25">
      <c r="A41" s="91" t="s">
        <v>64</v>
      </c>
      <c r="B41" s="81">
        <v>1053.3430000000001</v>
      </c>
      <c r="C41" s="81">
        <v>1202.6420000000001</v>
      </c>
      <c r="D41" s="81">
        <v>1127.268</v>
      </c>
      <c r="E41" s="81">
        <v>966.29449999999997</v>
      </c>
      <c r="F41" s="81">
        <v>800.82249999999999</v>
      </c>
      <c r="G41" s="81">
        <v>916.15650000000005</v>
      </c>
      <c r="H41" s="81">
        <v>954.46299999999997</v>
      </c>
      <c r="I41" s="81">
        <v>845.154</v>
      </c>
      <c r="J41" s="81">
        <v>603.42750000000001</v>
      </c>
      <c r="K41" s="81">
        <v>729.76199999999994</v>
      </c>
      <c r="L41" s="81">
        <v>1158.3620000000001</v>
      </c>
      <c r="M41" s="81">
        <v>1619.913</v>
      </c>
      <c r="N41" s="81">
        <v>1538.3579999999999</v>
      </c>
      <c r="O41" s="81">
        <v>1193.8140000000001</v>
      </c>
      <c r="P41" s="81">
        <v>1369.6324999999999</v>
      </c>
      <c r="Q41" s="81">
        <v>1587.2474999999999</v>
      </c>
      <c r="R41" s="81">
        <v>1783.7874999999999</v>
      </c>
      <c r="S41" s="81">
        <v>1923.9269999999999</v>
      </c>
      <c r="T41" s="81">
        <v>1823.9974999999999</v>
      </c>
      <c r="U41" s="81">
        <v>2019.653</v>
      </c>
      <c r="V41" s="81">
        <v>2426.3645000000001</v>
      </c>
      <c r="W41" s="81">
        <v>2483.5185000000001</v>
      </c>
      <c r="X41" s="81">
        <v>2143.4969999999998</v>
      </c>
      <c r="Y41" s="81">
        <v>2192.1669999999999</v>
      </c>
      <c r="Z41" s="83">
        <v>2808.259</v>
      </c>
    </row>
    <row r="42" spans="1:26" x14ac:dyDescent="0.25">
      <c r="A42" s="91" t="s">
        <v>150</v>
      </c>
      <c r="B42" s="81">
        <v>0</v>
      </c>
      <c r="C42" s="81">
        <v>0</v>
      </c>
      <c r="D42" s="81">
        <v>0</v>
      </c>
      <c r="E42" s="81">
        <v>0</v>
      </c>
      <c r="F42" s="81">
        <v>0</v>
      </c>
      <c r="G42" s="81">
        <v>0</v>
      </c>
      <c r="H42" s="81">
        <v>0</v>
      </c>
      <c r="I42" s="81">
        <v>0</v>
      </c>
      <c r="J42" s="81">
        <v>0</v>
      </c>
      <c r="K42" s="81">
        <v>77.498500000000007</v>
      </c>
      <c r="L42" s="81">
        <v>143.72999999999999</v>
      </c>
      <c r="M42" s="81">
        <v>134.59350000000001</v>
      </c>
      <c r="N42" s="81">
        <v>38.061999999999998</v>
      </c>
      <c r="O42" s="81">
        <v>10.833</v>
      </c>
      <c r="P42" s="81">
        <v>3.5545</v>
      </c>
      <c r="Q42" s="81">
        <v>0</v>
      </c>
      <c r="R42" s="81">
        <v>0</v>
      </c>
      <c r="S42" s="81">
        <v>0</v>
      </c>
      <c r="T42" s="81">
        <v>0</v>
      </c>
      <c r="U42" s="81">
        <v>0</v>
      </c>
      <c r="V42" s="81">
        <v>0</v>
      </c>
      <c r="W42" s="81">
        <v>0</v>
      </c>
      <c r="X42" s="81">
        <v>0.125</v>
      </c>
      <c r="Y42" s="81">
        <v>0</v>
      </c>
      <c r="Z42" s="83">
        <v>0</v>
      </c>
    </row>
    <row r="43" spans="1:26" x14ac:dyDescent="0.25">
      <c r="A43" s="91" t="s">
        <v>69</v>
      </c>
      <c r="B43" s="81">
        <v>47.092500000000001</v>
      </c>
      <c r="C43" s="81">
        <v>83.984499999999997</v>
      </c>
      <c r="D43" s="81">
        <v>164.53700000000001</v>
      </c>
      <c r="E43" s="81">
        <v>159.84450000000001</v>
      </c>
      <c r="F43" s="81">
        <v>129.18700000000001</v>
      </c>
      <c r="G43" s="81">
        <v>53.701000000000001</v>
      </c>
      <c r="H43" s="81">
        <v>58.564</v>
      </c>
      <c r="I43" s="81">
        <v>37.423999999999999</v>
      </c>
      <c r="J43" s="81">
        <v>0.3105</v>
      </c>
      <c r="K43" s="81">
        <v>0.99199999999999999</v>
      </c>
      <c r="L43" s="81">
        <v>10.834</v>
      </c>
      <c r="M43" s="81">
        <v>6.6275000000000004</v>
      </c>
      <c r="N43" s="81">
        <v>3.9005000000000001</v>
      </c>
      <c r="O43" s="81">
        <v>2.1055000000000001</v>
      </c>
      <c r="P43" s="81">
        <v>0.63349999999999995</v>
      </c>
      <c r="Q43" s="81">
        <v>10.555</v>
      </c>
      <c r="R43" s="81">
        <v>156.21449999999999</v>
      </c>
      <c r="S43" s="81">
        <v>393.31349999999998</v>
      </c>
      <c r="T43" s="81">
        <v>661.11199999999997</v>
      </c>
      <c r="U43" s="81">
        <v>854.01099999999997</v>
      </c>
      <c r="V43" s="81">
        <v>818.39499999999998</v>
      </c>
      <c r="W43" s="81">
        <v>551.89750000000004</v>
      </c>
      <c r="X43" s="81">
        <v>212.65700000000001</v>
      </c>
      <c r="Y43" s="81">
        <v>231.39500000000001</v>
      </c>
      <c r="Z43" s="83">
        <v>209.78649999999999</v>
      </c>
    </row>
    <row r="44" spans="1:26" x14ac:dyDescent="0.25">
      <c r="A44" s="91" t="s">
        <v>78</v>
      </c>
      <c r="B44" s="81">
        <v>0</v>
      </c>
      <c r="C44" s="81">
        <v>0</v>
      </c>
      <c r="D44" s="81">
        <v>0</v>
      </c>
      <c r="E44" s="81">
        <v>0</v>
      </c>
      <c r="F44" s="81">
        <v>0</v>
      </c>
      <c r="G44" s="81">
        <v>42.48</v>
      </c>
      <c r="H44" s="81">
        <v>174.33349999999999</v>
      </c>
      <c r="I44" s="81">
        <v>203.93899999999999</v>
      </c>
      <c r="J44" s="81">
        <v>244.83</v>
      </c>
      <c r="K44" s="81">
        <v>265.34350000000001</v>
      </c>
      <c r="L44" s="81">
        <v>217.46250000000001</v>
      </c>
      <c r="M44" s="81">
        <v>51.521999999999998</v>
      </c>
      <c r="N44" s="81">
        <v>7.9615</v>
      </c>
      <c r="O44" s="81">
        <v>8.9184999999999999</v>
      </c>
      <c r="P44" s="81">
        <v>11.614000000000001</v>
      </c>
      <c r="Q44" s="81">
        <v>6.5780000000000003</v>
      </c>
      <c r="R44" s="81">
        <v>7.2110000000000003</v>
      </c>
      <c r="S44" s="81">
        <v>5.9889999999999999</v>
      </c>
      <c r="T44" s="81">
        <v>7.0964999999999998</v>
      </c>
      <c r="U44" s="81">
        <v>23.704999999999998</v>
      </c>
      <c r="V44" s="81">
        <v>2.093</v>
      </c>
      <c r="W44" s="81">
        <v>1.7645</v>
      </c>
      <c r="X44" s="81">
        <v>9.5715000000000003</v>
      </c>
      <c r="Y44" s="81">
        <v>7.2080000000000002</v>
      </c>
      <c r="Z44" s="83">
        <v>1.8095000000000001</v>
      </c>
    </row>
    <row r="45" spans="1:26" x14ac:dyDescent="0.25">
      <c r="A45" s="91" t="s">
        <v>72</v>
      </c>
      <c r="B45" s="81">
        <v>16.131499999999999</v>
      </c>
      <c r="C45" s="81">
        <v>18.294499999999999</v>
      </c>
      <c r="D45" s="81">
        <v>21.140999999999998</v>
      </c>
      <c r="E45" s="81">
        <v>23.132999999999999</v>
      </c>
      <c r="F45" s="81">
        <v>24.946000000000002</v>
      </c>
      <c r="G45" s="81">
        <v>27.518000000000001</v>
      </c>
      <c r="H45" s="81">
        <v>32.780999999999999</v>
      </c>
      <c r="I45" s="81">
        <v>32.347000000000001</v>
      </c>
      <c r="J45" s="81">
        <v>34.429000000000002</v>
      </c>
      <c r="K45" s="81">
        <v>29.282499999999999</v>
      </c>
      <c r="L45" s="81">
        <v>28.106999999999999</v>
      </c>
      <c r="M45" s="81">
        <v>34.783000000000001</v>
      </c>
      <c r="N45" s="81">
        <v>43.661000000000001</v>
      </c>
      <c r="O45" s="81">
        <v>44.789000000000001</v>
      </c>
      <c r="P45" s="81">
        <v>44.516500000000001</v>
      </c>
      <c r="Q45" s="81">
        <v>52.667000000000002</v>
      </c>
      <c r="R45" s="81">
        <v>58.327500000000001</v>
      </c>
      <c r="S45" s="81">
        <v>59.344999999999999</v>
      </c>
      <c r="T45" s="81">
        <v>69.701999999999998</v>
      </c>
      <c r="U45" s="81">
        <v>70.560500000000005</v>
      </c>
      <c r="V45" s="81">
        <v>91.277000000000001</v>
      </c>
      <c r="W45" s="81">
        <v>217.32550000000001</v>
      </c>
      <c r="X45" s="81">
        <v>232.41249999999999</v>
      </c>
      <c r="Y45" s="81">
        <v>253.77250000000001</v>
      </c>
      <c r="Z45" s="83">
        <v>186.77549999999999</v>
      </c>
    </row>
    <row r="46" spans="1:26" x14ac:dyDescent="0.25">
      <c r="A46" s="91" t="s">
        <v>63</v>
      </c>
      <c r="B46" s="81">
        <v>0</v>
      </c>
      <c r="C46" s="81">
        <v>0</v>
      </c>
      <c r="D46" s="81">
        <v>0</v>
      </c>
      <c r="E46" s="81">
        <v>0</v>
      </c>
      <c r="F46" s="81">
        <v>0</v>
      </c>
      <c r="G46" s="81">
        <v>0</v>
      </c>
      <c r="H46" s="81">
        <v>0</v>
      </c>
      <c r="I46" s="81">
        <v>0</v>
      </c>
      <c r="J46" s="81">
        <v>0</v>
      </c>
      <c r="K46" s="81">
        <v>41.698</v>
      </c>
      <c r="L46" s="81">
        <v>182.90350000000001</v>
      </c>
      <c r="M46" s="81">
        <v>689.10850000000005</v>
      </c>
      <c r="N46" s="81">
        <v>1764.11</v>
      </c>
      <c r="O46" s="81">
        <v>1702.069</v>
      </c>
      <c r="P46" s="81">
        <v>1474.2225000000001</v>
      </c>
      <c r="Q46" s="81">
        <v>1144.0675000000001</v>
      </c>
      <c r="R46" s="81">
        <v>1134.6865</v>
      </c>
      <c r="S46" s="81">
        <v>1270.914</v>
      </c>
      <c r="T46" s="81">
        <v>1285.117</v>
      </c>
      <c r="U46" s="81">
        <v>1429.5944999999999</v>
      </c>
      <c r="V46" s="81">
        <v>1507.288</v>
      </c>
      <c r="W46" s="81">
        <v>1657.5864999999999</v>
      </c>
      <c r="X46" s="81">
        <v>1728.4625000000001</v>
      </c>
      <c r="Y46" s="81">
        <v>1730.75</v>
      </c>
      <c r="Z46" s="83">
        <v>1874.4915000000001</v>
      </c>
    </row>
    <row r="47" spans="1:26" x14ac:dyDescent="0.25">
      <c r="A47" s="91" t="s">
        <v>151</v>
      </c>
      <c r="B47" s="81">
        <v>426.93099999999998</v>
      </c>
      <c r="C47" s="81">
        <v>392.59449999999998</v>
      </c>
      <c r="D47" s="81">
        <v>240.07599999999999</v>
      </c>
      <c r="E47" s="81">
        <v>226.77250000000001</v>
      </c>
      <c r="F47" s="81">
        <v>134.054</v>
      </c>
      <c r="G47" s="81">
        <v>113.235</v>
      </c>
      <c r="H47" s="81">
        <v>146.976</v>
      </c>
      <c r="I47" s="81">
        <v>131.40350000000001</v>
      </c>
      <c r="J47" s="81">
        <v>226.17150000000001</v>
      </c>
      <c r="K47" s="81">
        <v>77.161500000000004</v>
      </c>
      <c r="L47" s="81">
        <v>334.34100000000001</v>
      </c>
      <c r="M47" s="81">
        <v>265.649</v>
      </c>
      <c r="N47" s="81">
        <v>331.32549999999998</v>
      </c>
      <c r="O47" s="81">
        <v>145.34049999999999</v>
      </c>
      <c r="P47" s="81">
        <v>27.919</v>
      </c>
      <c r="Q47" s="81">
        <v>10.493499999999999</v>
      </c>
      <c r="R47" s="81">
        <v>17.135999999999999</v>
      </c>
      <c r="S47" s="81">
        <v>17.66</v>
      </c>
      <c r="T47" s="81">
        <v>11.0085</v>
      </c>
      <c r="U47" s="81">
        <v>5.3425000000000002</v>
      </c>
      <c r="V47" s="81">
        <v>52.921500000000002</v>
      </c>
      <c r="W47" s="81">
        <v>116.752</v>
      </c>
      <c r="X47" s="81">
        <v>111.45650000000001</v>
      </c>
      <c r="Y47" s="81">
        <v>111.5235</v>
      </c>
      <c r="Z47" s="83">
        <v>150.517</v>
      </c>
    </row>
    <row r="48" spans="1:26" x14ac:dyDescent="0.25">
      <c r="A48" s="91" t="s">
        <v>152</v>
      </c>
      <c r="B48" s="81">
        <v>60.610999999999997</v>
      </c>
      <c r="C48" s="81">
        <v>66.581999999999994</v>
      </c>
      <c r="D48" s="81">
        <v>60.031999999999996</v>
      </c>
      <c r="E48" s="81">
        <v>79.700500000000005</v>
      </c>
      <c r="F48" s="81">
        <v>82.438999999999993</v>
      </c>
      <c r="G48" s="81">
        <v>61.511499999999998</v>
      </c>
      <c r="H48" s="81">
        <v>47.313000000000002</v>
      </c>
      <c r="I48" s="81">
        <v>39.532499999999999</v>
      </c>
      <c r="J48" s="81">
        <v>30.096499999999999</v>
      </c>
      <c r="K48" s="81">
        <v>38.686999999999998</v>
      </c>
      <c r="L48" s="81">
        <v>24.213999999999999</v>
      </c>
      <c r="M48" s="81">
        <v>17.284500000000001</v>
      </c>
      <c r="N48" s="81">
        <v>17.542999999999999</v>
      </c>
      <c r="O48" s="81">
        <v>25.417000000000002</v>
      </c>
      <c r="P48" s="81">
        <v>19.371500000000001</v>
      </c>
      <c r="Q48" s="81">
        <v>22.677</v>
      </c>
      <c r="R48" s="81">
        <v>25.875</v>
      </c>
      <c r="S48" s="81">
        <v>25.436</v>
      </c>
      <c r="T48" s="81">
        <v>22.795500000000001</v>
      </c>
      <c r="U48" s="81">
        <v>15.5585</v>
      </c>
      <c r="V48" s="81">
        <v>15.552</v>
      </c>
      <c r="W48" s="81">
        <v>17.650500000000001</v>
      </c>
      <c r="X48" s="81">
        <v>17.773</v>
      </c>
      <c r="Y48" s="81">
        <v>14.2165</v>
      </c>
      <c r="Z48" s="83">
        <v>17.568000000000001</v>
      </c>
    </row>
    <row r="49" spans="1:26" x14ac:dyDescent="0.25">
      <c r="A49" s="91" t="s">
        <v>66</v>
      </c>
      <c r="B49" s="81">
        <v>932.17449999999997</v>
      </c>
      <c r="C49" s="81">
        <v>984.15150000000006</v>
      </c>
      <c r="D49" s="81">
        <v>1068.0705</v>
      </c>
      <c r="E49" s="81">
        <v>1083.5825</v>
      </c>
      <c r="F49" s="81">
        <v>1048.1065000000001</v>
      </c>
      <c r="G49" s="81">
        <v>1169.2439999999999</v>
      </c>
      <c r="H49" s="81">
        <v>1316.586</v>
      </c>
      <c r="I49" s="81">
        <v>1081.2584999999999</v>
      </c>
      <c r="J49" s="81">
        <v>711.78899999999999</v>
      </c>
      <c r="K49" s="81">
        <v>956.06449999999995</v>
      </c>
      <c r="L49" s="81">
        <v>1234.1175000000001</v>
      </c>
      <c r="M49" s="81">
        <v>1435.134</v>
      </c>
      <c r="N49" s="81">
        <v>1407.2919999999999</v>
      </c>
      <c r="O49" s="81">
        <v>1452.7625</v>
      </c>
      <c r="P49" s="81">
        <v>1396.6079999999999</v>
      </c>
      <c r="Q49" s="81">
        <v>1433.3595</v>
      </c>
      <c r="R49" s="81">
        <v>1584.9404999999999</v>
      </c>
      <c r="S49" s="81">
        <v>1701.7104999999999</v>
      </c>
      <c r="T49" s="81">
        <v>1680.2809999999999</v>
      </c>
      <c r="U49" s="81">
        <v>1729.5340000000001</v>
      </c>
      <c r="V49" s="81">
        <v>1809.1205</v>
      </c>
      <c r="W49" s="81">
        <v>1664.7</v>
      </c>
      <c r="X49" s="81">
        <v>1687.9905000000001</v>
      </c>
      <c r="Y49" s="81">
        <v>1910.5155</v>
      </c>
      <c r="Z49" s="83">
        <v>2221.0414999999998</v>
      </c>
    </row>
    <row r="50" spans="1:26" x14ac:dyDescent="0.25">
      <c r="A50" s="84" t="s">
        <v>79</v>
      </c>
      <c r="B50" s="85">
        <v>3825.9160000000002</v>
      </c>
      <c r="C50" s="85">
        <v>4090.9940000000001</v>
      </c>
      <c r="D50" s="85">
        <v>3605.71</v>
      </c>
      <c r="E50" s="85">
        <v>3675.7804999999998</v>
      </c>
      <c r="F50" s="85">
        <v>3233.2579999999998</v>
      </c>
      <c r="G50" s="85">
        <v>3692.4789999999998</v>
      </c>
      <c r="H50" s="85">
        <v>3923.7620000000002</v>
      </c>
      <c r="I50" s="85">
        <v>3596.9059999999999</v>
      </c>
      <c r="J50" s="85">
        <v>3051.4755</v>
      </c>
      <c r="K50" s="85">
        <v>3135.0174999999999</v>
      </c>
      <c r="L50" s="85">
        <v>4250.0039999999999</v>
      </c>
      <c r="M50" s="85">
        <v>5608.4380000000001</v>
      </c>
      <c r="N50" s="85">
        <v>6209.9674999999997</v>
      </c>
      <c r="O50" s="85">
        <v>5187.62</v>
      </c>
      <c r="P50" s="85">
        <v>4764.8684999999996</v>
      </c>
      <c r="Q50" s="85">
        <v>4753.8725000000004</v>
      </c>
      <c r="R50" s="85">
        <v>5317.9584999999997</v>
      </c>
      <c r="S50" s="85">
        <v>6218.1490000000003</v>
      </c>
      <c r="T50" s="85">
        <v>6564.8459999999995</v>
      </c>
      <c r="U50" s="85">
        <v>7282.6395000000002</v>
      </c>
      <c r="V50" s="85">
        <v>8107.9080000000004</v>
      </c>
      <c r="W50" s="85">
        <v>8006.8954999999996</v>
      </c>
      <c r="X50" s="85">
        <v>7369.3760000000002</v>
      </c>
      <c r="Y50" s="85">
        <v>7817.8485000000001</v>
      </c>
      <c r="Z50" s="86">
        <v>9238.018</v>
      </c>
    </row>
    <row r="51" spans="1:26" x14ac:dyDescent="0.25">
      <c r="A51" s="75" t="s">
        <v>118</v>
      </c>
      <c r="B51" s="93"/>
      <c r="C51" s="93"/>
      <c r="D51" s="93"/>
      <c r="E51" s="93"/>
      <c r="F51" s="93"/>
      <c r="G51" s="93"/>
      <c r="H51" s="93"/>
      <c r="I51" s="93"/>
      <c r="J51" s="93"/>
      <c r="K51" s="93"/>
      <c r="L51" s="93"/>
      <c r="M51" s="93"/>
      <c r="N51" s="93"/>
      <c r="O51" s="93"/>
      <c r="P51" s="93"/>
      <c r="Q51" s="93"/>
      <c r="R51" s="93"/>
      <c r="S51" s="93"/>
      <c r="T51" s="93"/>
      <c r="U51" s="93"/>
      <c r="V51" s="93"/>
      <c r="W51" s="93"/>
      <c r="X51" s="93"/>
      <c r="Y51" s="93"/>
      <c r="Z51" s="94"/>
    </row>
    <row r="52" spans="1:26" x14ac:dyDescent="0.25">
      <c r="A52" s="1" t="s">
        <v>153</v>
      </c>
      <c r="B52" s="81">
        <v>41.255000000000003</v>
      </c>
      <c r="C52" s="81">
        <v>42.887500000000003</v>
      </c>
      <c r="D52" s="81">
        <v>16.308</v>
      </c>
      <c r="E52" s="81">
        <v>5.3250000000000002</v>
      </c>
      <c r="F52" s="81">
        <v>1.9195</v>
      </c>
      <c r="G52" s="81">
        <v>2.468</v>
      </c>
      <c r="H52" s="81">
        <v>2.4849999999999999</v>
      </c>
      <c r="I52" s="81">
        <v>2.9885000000000002</v>
      </c>
      <c r="J52" s="81">
        <v>4.3544999999999998</v>
      </c>
      <c r="K52" s="81">
        <v>3.2665000000000002</v>
      </c>
      <c r="L52" s="81">
        <v>2.8105000000000002</v>
      </c>
      <c r="M52" s="81">
        <v>2.9235000000000002</v>
      </c>
      <c r="N52" s="81">
        <v>3.6705000000000001</v>
      </c>
      <c r="O52" s="81">
        <v>7.5845000000000002</v>
      </c>
      <c r="P52" s="81">
        <v>9.2885000000000009</v>
      </c>
      <c r="Q52" s="81">
        <v>9.6795000000000009</v>
      </c>
      <c r="R52" s="81">
        <v>9.0054999999999996</v>
      </c>
      <c r="S52" s="81">
        <v>9.2085000000000008</v>
      </c>
      <c r="T52" s="81">
        <v>7.7309999999999999</v>
      </c>
      <c r="U52" s="81">
        <v>7.5175000000000001</v>
      </c>
      <c r="V52" s="81">
        <v>9.1754999999999995</v>
      </c>
      <c r="W52" s="81">
        <v>6.3665000000000003</v>
      </c>
      <c r="X52" s="81">
        <v>5.7720000000000002</v>
      </c>
      <c r="Y52" s="81">
        <v>6.1144999999999996</v>
      </c>
      <c r="Z52" s="83">
        <v>6.2770000000000001</v>
      </c>
    </row>
    <row r="53" spans="1:26" x14ac:dyDescent="0.25">
      <c r="A53" s="1" t="s">
        <v>154</v>
      </c>
      <c r="B53" s="81">
        <v>373.73250000000002</v>
      </c>
      <c r="C53" s="81">
        <v>362.53750000000002</v>
      </c>
      <c r="D53" s="81">
        <v>284.13400000000001</v>
      </c>
      <c r="E53" s="81">
        <v>296.36750000000001</v>
      </c>
      <c r="F53" s="81">
        <v>363.14</v>
      </c>
      <c r="G53" s="81">
        <v>225.309</v>
      </c>
      <c r="H53" s="81">
        <v>196.52950000000001</v>
      </c>
      <c r="I53" s="81">
        <v>228.84450000000001</v>
      </c>
      <c r="J53" s="81">
        <v>187.79349999999999</v>
      </c>
      <c r="K53" s="81">
        <v>203.47550000000001</v>
      </c>
      <c r="L53" s="81">
        <v>259.98599999999999</v>
      </c>
      <c r="M53" s="81">
        <v>307.42399999999998</v>
      </c>
      <c r="N53" s="81">
        <v>246.97399999999999</v>
      </c>
      <c r="O53" s="81">
        <v>248.51400000000001</v>
      </c>
      <c r="P53" s="81">
        <v>247.25899999999999</v>
      </c>
      <c r="Q53" s="81">
        <v>172.23699999999999</v>
      </c>
      <c r="R53" s="81">
        <v>162.5445</v>
      </c>
      <c r="S53" s="81">
        <v>256.98250000000002</v>
      </c>
      <c r="T53" s="81">
        <v>311.197</v>
      </c>
      <c r="U53" s="81">
        <v>210.10849999999999</v>
      </c>
      <c r="V53" s="81">
        <v>253.327</v>
      </c>
      <c r="W53" s="81">
        <v>350.97399999999999</v>
      </c>
      <c r="X53" s="81">
        <v>440.92500000000001</v>
      </c>
      <c r="Y53" s="81">
        <v>718.73299999999995</v>
      </c>
      <c r="Z53" s="83">
        <v>745.61900000000003</v>
      </c>
    </row>
    <row r="54" spans="1:26" x14ac:dyDescent="0.25">
      <c r="A54" s="1" t="s">
        <v>155</v>
      </c>
      <c r="B54" s="81">
        <v>308.04599999999999</v>
      </c>
      <c r="C54" s="81">
        <v>246.14099999999999</v>
      </c>
      <c r="D54" s="81">
        <v>237.51249999999999</v>
      </c>
      <c r="E54" s="81">
        <v>209.28700000000001</v>
      </c>
      <c r="F54" s="81">
        <v>206.81549999999999</v>
      </c>
      <c r="G54" s="81">
        <v>224.80449999999999</v>
      </c>
      <c r="H54" s="81">
        <v>229.708</v>
      </c>
      <c r="I54" s="81">
        <v>231.709</v>
      </c>
      <c r="J54" s="81">
        <v>221.87649999999999</v>
      </c>
      <c r="K54" s="81">
        <v>173.3355</v>
      </c>
      <c r="L54" s="81">
        <v>132.02449999999999</v>
      </c>
      <c r="M54" s="81">
        <v>163.53749999999999</v>
      </c>
      <c r="N54" s="81">
        <v>165.38650000000001</v>
      </c>
      <c r="O54" s="81">
        <v>144.4145</v>
      </c>
      <c r="P54" s="81">
        <v>155.70849999999999</v>
      </c>
      <c r="Q54" s="81">
        <v>259.67500000000001</v>
      </c>
      <c r="R54" s="81">
        <v>402.24299999999999</v>
      </c>
      <c r="S54" s="81">
        <v>739.98450000000003</v>
      </c>
      <c r="T54" s="81">
        <v>1076.2255</v>
      </c>
      <c r="U54" s="81">
        <v>561.54250000000002</v>
      </c>
      <c r="V54" s="81">
        <v>728.23900000000003</v>
      </c>
      <c r="W54" s="81">
        <v>1146.0630000000001</v>
      </c>
      <c r="X54" s="81">
        <v>1612.857</v>
      </c>
      <c r="Y54" s="81">
        <v>2071.3254999999999</v>
      </c>
      <c r="Z54" s="83">
        <v>2027.3495</v>
      </c>
    </row>
    <row r="55" spans="1:26" x14ac:dyDescent="0.25">
      <c r="A55" s="1" t="s">
        <v>156</v>
      </c>
      <c r="B55" s="81">
        <v>0</v>
      </c>
      <c r="C55" s="81">
        <v>0</v>
      </c>
      <c r="D55" s="81">
        <v>0</v>
      </c>
      <c r="E55" s="81">
        <v>0</v>
      </c>
      <c r="F55" s="81">
        <v>0</v>
      </c>
      <c r="G55" s="81">
        <v>0</v>
      </c>
      <c r="H55" s="81">
        <v>0</v>
      </c>
      <c r="I55" s="81">
        <v>0.13200000000000001</v>
      </c>
      <c r="J55" s="81">
        <v>0.14050000000000001</v>
      </c>
      <c r="K55" s="81">
        <v>1.95E-2</v>
      </c>
      <c r="L55" s="81">
        <v>9.4E-2</v>
      </c>
      <c r="M55" s="81">
        <v>1.149</v>
      </c>
      <c r="N55" s="81">
        <v>2.032</v>
      </c>
      <c r="O55" s="81">
        <v>2.5670000000000002</v>
      </c>
      <c r="P55" s="81">
        <v>6.1555</v>
      </c>
      <c r="Q55" s="81">
        <v>5.0925000000000002</v>
      </c>
      <c r="R55" s="81">
        <v>49.735500000000002</v>
      </c>
      <c r="S55" s="81">
        <v>64.0655</v>
      </c>
      <c r="T55" s="81">
        <v>66.668999999999997</v>
      </c>
      <c r="U55" s="81">
        <v>60.43</v>
      </c>
      <c r="V55" s="81">
        <v>33.758000000000003</v>
      </c>
      <c r="W55" s="81">
        <v>72.831000000000003</v>
      </c>
      <c r="X55" s="81">
        <v>67.081999999999994</v>
      </c>
      <c r="Y55" s="81">
        <v>68.605500000000006</v>
      </c>
      <c r="Z55" s="83">
        <v>66.273499999999999</v>
      </c>
    </row>
    <row r="56" spans="1:26" x14ac:dyDescent="0.25">
      <c r="A56" s="1" t="s">
        <v>157</v>
      </c>
      <c r="B56" s="81">
        <v>711.82249999999999</v>
      </c>
      <c r="C56" s="81">
        <v>564.01250000000005</v>
      </c>
      <c r="D56" s="81">
        <v>566.47</v>
      </c>
      <c r="E56" s="81">
        <v>538.31849999999997</v>
      </c>
      <c r="F56" s="81">
        <v>591.95100000000002</v>
      </c>
      <c r="G56" s="81">
        <v>668.84550000000002</v>
      </c>
      <c r="H56" s="81">
        <v>696.4</v>
      </c>
      <c r="I56" s="81">
        <v>596.71349999999995</v>
      </c>
      <c r="J56" s="81">
        <v>315.93549999999999</v>
      </c>
      <c r="K56" s="81">
        <v>209.64850000000001</v>
      </c>
      <c r="L56" s="81">
        <v>393.65</v>
      </c>
      <c r="M56" s="81">
        <v>468.79250000000002</v>
      </c>
      <c r="N56" s="81">
        <v>287.79450000000003</v>
      </c>
      <c r="O56" s="81">
        <v>219.14949999999999</v>
      </c>
      <c r="P56" s="81">
        <v>348.77199999999999</v>
      </c>
      <c r="Q56" s="81">
        <v>438.55099999999999</v>
      </c>
      <c r="R56" s="81">
        <v>409.32400000000001</v>
      </c>
      <c r="S56" s="81">
        <v>337.58449999999999</v>
      </c>
      <c r="T56" s="81">
        <v>368.30399999999997</v>
      </c>
      <c r="U56" s="81">
        <v>327.07150000000001</v>
      </c>
      <c r="V56" s="81">
        <v>300.86250000000001</v>
      </c>
      <c r="W56" s="81">
        <v>412.35899999999998</v>
      </c>
      <c r="X56" s="81">
        <v>379.38400000000001</v>
      </c>
      <c r="Y56" s="81">
        <v>347.1465</v>
      </c>
      <c r="Z56" s="83">
        <v>271.649</v>
      </c>
    </row>
    <row r="57" spans="1:26" x14ac:dyDescent="0.25">
      <c r="A57" s="1" t="s">
        <v>158</v>
      </c>
      <c r="B57" s="81">
        <v>1890.479</v>
      </c>
      <c r="C57" s="81">
        <v>1932.8815</v>
      </c>
      <c r="D57" s="81">
        <v>2132.1615000000002</v>
      </c>
      <c r="E57" s="81">
        <v>2311.4755</v>
      </c>
      <c r="F57" s="81">
        <v>2915.5839999999998</v>
      </c>
      <c r="G57" s="81">
        <v>2931.6725000000001</v>
      </c>
      <c r="H57" s="81">
        <v>2596.748</v>
      </c>
      <c r="I57" s="81">
        <v>2689.9985000000001</v>
      </c>
      <c r="J57" s="81">
        <v>3429.444</v>
      </c>
      <c r="K57" s="81">
        <v>4848.0825000000004</v>
      </c>
      <c r="L57" s="81">
        <v>6447.8440000000001</v>
      </c>
      <c r="M57" s="81">
        <v>3691.8575000000001</v>
      </c>
      <c r="N57" s="81">
        <v>2691.587</v>
      </c>
      <c r="O57" s="81">
        <v>2776.3935000000001</v>
      </c>
      <c r="P57" s="81">
        <v>2863.6</v>
      </c>
      <c r="Q57" s="81">
        <v>2383.4555</v>
      </c>
      <c r="R57" s="81">
        <v>2277.1475</v>
      </c>
      <c r="S57" s="81">
        <v>2430.1309999999999</v>
      </c>
      <c r="T57" s="81">
        <v>2635.4715000000001</v>
      </c>
      <c r="U57" s="81">
        <v>2286.9295000000002</v>
      </c>
      <c r="V57" s="81">
        <v>2267.9074999999998</v>
      </c>
      <c r="W57" s="81">
        <v>2462.732</v>
      </c>
      <c r="X57" s="81">
        <v>2738.8035</v>
      </c>
      <c r="Y57" s="81">
        <v>2698.7575000000002</v>
      </c>
      <c r="Z57" s="83">
        <v>2769.8690000000001</v>
      </c>
    </row>
    <row r="58" spans="1:26" x14ac:dyDescent="0.25">
      <c r="A58" s="1" t="s">
        <v>159</v>
      </c>
      <c r="B58" s="81">
        <v>6.6779999999999999</v>
      </c>
      <c r="C58" s="81">
        <v>75.813000000000002</v>
      </c>
      <c r="D58" s="81">
        <v>66.863</v>
      </c>
      <c r="E58" s="81">
        <v>81.61</v>
      </c>
      <c r="F58" s="81">
        <v>97.78</v>
      </c>
      <c r="G58" s="81">
        <v>104.2595</v>
      </c>
      <c r="H58" s="81">
        <v>106.9175</v>
      </c>
      <c r="I58" s="81">
        <v>100.5945</v>
      </c>
      <c r="J58" s="81">
        <v>131.83699999999999</v>
      </c>
      <c r="K58" s="81">
        <v>137.393</v>
      </c>
      <c r="L58" s="81">
        <v>145.88800000000001</v>
      </c>
      <c r="M58" s="81">
        <v>153.1465</v>
      </c>
      <c r="N58" s="81">
        <v>150.636</v>
      </c>
      <c r="O58" s="81">
        <v>119.114</v>
      </c>
      <c r="P58" s="81">
        <v>169.114</v>
      </c>
      <c r="Q58" s="81">
        <v>66.536000000000001</v>
      </c>
      <c r="R58" s="81">
        <v>21.223500000000001</v>
      </c>
      <c r="S58" s="81">
        <v>0</v>
      </c>
      <c r="T58" s="81">
        <v>0</v>
      </c>
      <c r="U58" s="81">
        <v>0</v>
      </c>
      <c r="V58" s="81">
        <v>0</v>
      </c>
      <c r="W58" s="81">
        <v>0</v>
      </c>
      <c r="X58" s="81">
        <v>0</v>
      </c>
      <c r="Y58" s="81">
        <v>0</v>
      </c>
      <c r="Z58" s="83">
        <v>0</v>
      </c>
    </row>
    <row r="59" spans="1:26" x14ac:dyDescent="0.25">
      <c r="A59" s="1" t="s">
        <v>160</v>
      </c>
      <c r="B59" s="81">
        <v>0</v>
      </c>
      <c r="C59" s="81">
        <v>0</v>
      </c>
      <c r="D59" s="81">
        <v>0</v>
      </c>
      <c r="E59" s="81">
        <v>0</v>
      </c>
      <c r="F59" s="81">
        <v>0</v>
      </c>
      <c r="G59" s="81">
        <v>0</v>
      </c>
      <c r="H59" s="81">
        <v>0</v>
      </c>
      <c r="I59" s="81">
        <v>0</v>
      </c>
      <c r="J59" s="81">
        <v>0</v>
      </c>
      <c r="K59" s="81">
        <v>0</v>
      </c>
      <c r="L59" s="81">
        <v>0</v>
      </c>
      <c r="M59" s="81">
        <v>1.9710000000000001</v>
      </c>
      <c r="N59" s="81">
        <v>2.6995</v>
      </c>
      <c r="O59" s="81">
        <v>3.5630000000000002</v>
      </c>
      <c r="P59" s="81">
        <v>3.3809999999999998</v>
      </c>
      <c r="Q59" s="81">
        <v>3.5525000000000002</v>
      </c>
      <c r="R59" s="81">
        <v>4.0110000000000001</v>
      </c>
      <c r="S59" s="81">
        <v>3.8969999999999998</v>
      </c>
      <c r="T59" s="81">
        <v>3.2494999999999998</v>
      </c>
      <c r="U59" s="81">
        <v>3.3464999999999998</v>
      </c>
      <c r="V59" s="81">
        <v>3.8079999999999998</v>
      </c>
      <c r="W59" s="81">
        <v>2.4569999999999999</v>
      </c>
      <c r="X59" s="81">
        <v>0.52149999999999996</v>
      </c>
      <c r="Y59" s="81">
        <v>0.61150000000000004</v>
      </c>
      <c r="Z59" s="83">
        <v>0.32200000000000001</v>
      </c>
    </row>
    <row r="60" spans="1:26" x14ac:dyDescent="0.25">
      <c r="A60" s="1" t="s">
        <v>50</v>
      </c>
      <c r="B60" s="81">
        <v>376.99700000000001</v>
      </c>
      <c r="C60" s="81">
        <v>385.42649999999998</v>
      </c>
      <c r="D60" s="81">
        <v>420.065</v>
      </c>
      <c r="E60" s="81">
        <v>448.5145</v>
      </c>
      <c r="F60" s="81">
        <v>454.63400000000001</v>
      </c>
      <c r="G60" s="81">
        <v>466.59699999999998</v>
      </c>
      <c r="H60" s="81">
        <v>490.91300000000001</v>
      </c>
      <c r="I60" s="81">
        <v>476.10300000000001</v>
      </c>
      <c r="J60" s="81">
        <v>543.005</v>
      </c>
      <c r="K60" s="81">
        <v>681.75599999999997</v>
      </c>
      <c r="L60" s="81">
        <v>929.649</v>
      </c>
      <c r="M60" s="81">
        <v>722.09900000000005</v>
      </c>
      <c r="N60" s="81">
        <v>607.64850000000001</v>
      </c>
      <c r="O60" s="81">
        <v>646.65750000000003</v>
      </c>
      <c r="P60" s="81">
        <v>684.55899999999997</v>
      </c>
      <c r="Q60" s="81">
        <v>637.49699999999996</v>
      </c>
      <c r="R60" s="81">
        <v>646.22500000000002</v>
      </c>
      <c r="S60" s="81">
        <v>677.72249999999997</v>
      </c>
      <c r="T60" s="81">
        <v>686.45399999999995</v>
      </c>
      <c r="U60" s="81">
        <v>662.99950000000001</v>
      </c>
      <c r="V60" s="81">
        <v>688.25199999999995</v>
      </c>
      <c r="W60" s="81">
        <v>742.75699999999995</v>
      </c>
      <c r="X60" s="81">
        <v>791.42399999999998</v>
      </c>
      <c r="Y60" s="81">
        <v>925.75199999999995</v>
      </c>
      <c r="Z60" s="83">
        <v>953.97299999999996</v>
      </c>
    </row>
    <row r="61" spans="1:26" x14ac:dyDescent="0.25">
      <c r="A61" s="84" t="s">
        <v>51</v>
      </c>
      <c r="B61" s="85">
        <v>3709.01</v>
      </c>
      <c r="C61" s="85">
        <v>3609.6995000000002</v>
      </c>
      <c r="D61" s="85">
        <v>3723.5140000000001</v>
      </c>
      <c r="E61" s="85">
        <v>3890.8980000000001</v>
      </c>
      <c r="F61" s="85">
        <v>4631.8239999999996</v>
      </c>
      <c r="G61" s="85">
        <v>4623.9560000000001</v>
      </c>
      <c r="H61" s="85">
        <v>4319.701</v>
      </c>
      <c r="I61" s="85">
        <v>4327.0834999999997</v>
      </c>
      <c r="J61" s="85">
        <v>4834.3864999999996</v>
      </c>
      <c r="K61" s="85">
        <v>6256.9769999999999</v>
      </c>
      <c r="L61" s="85">
        <v>8311.9459999999999</v>
      </c>
      <c r="M61" s="85">
        <v>5512.9004999999997</v>
      </c>
      <c r="N61" s="85">
        <v>4158.4285</v>
      </c>
      <c r="O61" s="85">
        <v>4167.9575000000004</v>
      </c>
      <c r="P61" s="85">
        <v>4487.8374999999996</v>
      </c>
      <c r="Q61" s="85">
        <v>3976.2759999999998</v>
      </c>
      <c r="R61" s="85">
        <v>3981.4594999999999</v>
      </c>
      <c r="S61" s="85">
        <v>4519.576</v>
      </c>
      <c r="T61" s="85">
        <v>5155.3014999999996</v>
      </c>
      <c r="U61" s="85">
        <v>4119.9454999999998</v>
      </c>
      <c r="V61" s="85">
        <v>4285.3294999999998</v>
      </c>
      <c r="W61" s="85">
        <v>5196.5394999999999</v>
      </c>
      <c r="X61" s="85">
        <v>6036.7690000000002</v>
      </c>
      <c r="Y61" s="85">
        <v>6837.0460000000003</v>
      </c>
      <c r="Z61" s="86">
        <v>6841.3320000000003</v>
      </c>
    </row>
    <row r="62" spans="1:26" x14ac:dyDescent="0.25">
      <c r="A62" s="75" t="s">
        <v>161</v>
      </c>
      <c r="B62" s="93"/>
      <c r="C62" s="93"/>
      <c r="D62" s="93"/>
      <c r="E62" s="93"/>
      <c r="F62" s="93"/>
      <c r="G62" s="93"/>
      <c r="H62" s="93"/>
      <c r="I62" s="93"/>
      <c r="J62" s="93"/>
      <c r="K62" s="93"/>
      <c r="L62" s="93"/>
      <c r="M62" s="93"/>
      <c r="N62" s="93"/>
      <c r="O62" s="93"/>
      <c r="P62" s="93"/>
      <c r="Q62" s="93"/>
      <c r="R62" s="93"/>
      <c r="S62" s="93"/>
      <c r="T62" s="93"/>
      <c r="U62" s="93"/>
      <c r="V62" s="93"/>
      <c r="W62" s="93"/>
      <c r="X62" s="93"/>
      <c r="Y62" s="93"/>
      <c r="Z62" s="94"/>
    </row>
    <row r="63" spans="1:26" x14ac:dyDescent="0.25">
      <c r="A63" s="91" t="s">
        <v>162</v>
      </c>
      <c r="B63" s="81">
        <v>21.602499999999999</v>
      </c>
      <c r="C63" s="81">
        <v>28.607500000000002</v>
      </c>
      <c r="D63" s="81">
        <v>28.683499999999999</v>
      </c>
      <c r="E63" s="81">
        <v>33.637500000000003</v>
      </c>
      <c r="F63" s="81">
        <v>35.898499999999999</v>
      </c>
      <c r="G63" s="81">
        <v>28.827999999999999</v>
      </c>
      <c r="H63" s="81">
        <v>21.116499999999998</v>
      </c>
      <c r="I63" s="81">
        <v>28.654</v>
      </c>
      <c r="J63" s="81">
        <v>28.036000000000001</v>
      </c>
      <c r="K63" s="81">
        <v>35.762</v>
      </c>
      <c r="L63" s="81">
        <v>58.210500000000003</v>
      </c>
      <c r="M63" s="81">
        <v>92.458500000000001</v>
      </c>
      <c r="N63" s="81">
        <v>83.063999999999993</v>
      </c>
      <c r="O63" s="81">
        <v>70.052999999999997</v>
      </c>
      <c r="P63" s="81">
        <v>45.2545</v>
      </c>
      <c r="Q63" s="81">
        <v>42.62</v>
      </c>
      <c r="R63" s="81">
        <v>61.072499999999998</v>
      </c>
      <c r="S63" s="81">
        <v>79.5505</v>
      </c>
      <c r="T63" s="81">
        <v>79.971999999999994</v>
      </c>
      <c r="U63" s="81">
        <v>75.975499999999997</v>
      </c>
      <c r="V63" s="81">
        <v>90.569500000000005</v>
      </c>
      <c r="W63" s="81">
        <v>95.894999999999996</v>
      </c>
      <c r="X63" s="81">
        <v>98.775999999999996</v>
      </c>
      <c r="Y63" s="81">
        <v>8.6475000000000009</v>
      </c>
      <c r="Z63" s="83">
        <v>0</v>
      </c>
    </row>
    <row r="64" spans="1:26" x14ac:dyDescent="0.25">
      <c r="A64" s="91" t="s">
        <v>163</v>
      </c>
      <c r="B64" s="81">
        <v>70.713499999999996</v>
      </c>
      <c r="C64" s="81">
        <v>81.554000000000002</v>
      </c>
      <c r="D64" s="81">
        <v>105.42100000000001</v>
      </c>
      <c r="E64" s="81">
        <v>111.881</v>
      </c>
      <c r="F64" s="81">
        <v>114.8725</v>
      </c>
      <c r="G64" s="81">
        <v>106.19799999999999</v>
      </c>
      <c r="H64" s="81">
        <v>111.04649999999999</v>
      </c>
      <c r="I64" s="81">
        <v>104.3605</v>
      </c>
      <c r="J64" s="81">
        <v>102.89100000000001</v>
      </c>
      <c r="K64" s="81">
        <v>85.668499999999995</v>
      </c>
      <c r="L64" s="81">
        <v>84.721000000000004</v>
      </c>
      <c r="M64" s="81">
        <v>86.3035</v>
      </c>
      <c r="N64" s="81">
        <v>117.26</v>
      </c>
      <c r="O64" s="81">
        <v>95.846999999999994</v>
      </c>
      <c r="P64" s="81">
        <v>87.146500000000003</v>
      </c>
      <c r="Q64" s="81">
        <v>101.297</v>
      </c>
      <c r="R64" s="81">
        <v>105.38549999999999</v>
      </c>
      <c r="S64" s="81">
        <v>91.123500000000007</v>
      </c>
      <c r="T64" s="81">
        <v>92.467500000000001</v>
      </c>
      <c r="U64" s="81">
        <v>94.620500000000007</v>
      </c>
      <c r="V64" s="81">
        <v>91.075000000000003</v>
      </c>
      <c r="W64" s="81">
        <v>97.433499999999995</v>
      </c>
      <c r="X64" s="81">
        <v>124.673</v>
      </c>
      <c r="Y64" s="81">
        <v>9.2454999999999998</v>
      </c>
      <c r="Z64" s="83">
        <v>0</v>
      </c>
    </row>
    <row r="65" spans="1:26" x14ac:dyDescent="0.25">
      <c r="A65" s="91" t="s">
        <v>164</v>
      </c>
      <c r="B65" s="81">
        <v>13.9145</v>
      </c>
      <c r="C65" s="81">
        <v>16.004000000000001</v>
      </c>
      <c r="D65" s="81">
        <v>14.913500000000001</v>
      </c>
      <c r="E65" s="81">
        <v>14.206</v>
      </c>
      <c r="F65" s="81">
        <v>14.454499999999999</v>
      </c>
      <c r="G65" s="81">
        <v>15.194000000000001</v>
      </c>
      <c r="H65" s="81">
        <v>15.7875</v>
      </c>
      <c r="I65" s="81">
        <v>16.156500000000001</v>
      </c>
      <c r="J65" s="81">
        <v>13.3635</v>
      </c>
      <c r="K65" s="81">
        <v>14.6835</v>
      </c>
      <c r="L65" s="81">
        <v>15.9825</v>
      </c>
      <c r="M65" s="81">
        <v>14.99</v>
      </c>
      <c r="N65" s="81">
        <v>12.4445</v>
      </c>
      <c r="O65" s="81">
        <v>11.071</v>
      </c>
      <c r="P65" s="81">
        <v>10.641999999999999</v>
      </c>
      <c r="Q65" s="81">
        <v>9.4785000000000004</v>
      </c>
      <c r="R65" s="81">
        <v>8.9440000000000008</v>
      </c>
      <c r="S65" s="81">
        <v>8.6374999999999993</v>
      </c>
      <c r="T65" s="81">
        <v>4.1215000000000002</v>
      </c>
      <c r="U65" s="81">
        <v>0</v>
      </c>
      <c r="V65" s="81">
        <v>0</v>
      </c>
      <c r="W65" s="81">
        <v>0</v>
      </c>
      <c r="X65" s="81">
        <v>0</v>
      </c>
      <c r="Y65" s="81">
        <v>0</v>
      </c>
      <c r="Z65" s="83">
        <v>0</v>
      </c>
    </row>
    <row r="66" spans="1:26" x14ac:dyDescent="0.25">
      <c r="A66" s="91" t="s">
        <v>21</v>
      </c>
      <c r="B66" s="81">
        <v>69.581500000000005</v>
      </c>
      <c r="C66" s="81">
        <v>76.754999999999995</v>
      </c>
      <c r="D66" s="81">
        <v>68.613500000000002</v>
      </c>
      <c r="E66" s="81">
        <v>83.734999999999999</v>
      </c>
      <c r="F66" s="81">
        <v>69.316000000000003</v>
      </c>
      <c r="G66" s="81">
        <v>63.939500000000002</v>
      </c>
      <c r="H66" s="81">
        <v>60.847999999999999</v>
      </c>
      <c r="I66" s="81">
        <v>50.955500000000001</v>
      </c>
      <c r="J66" s="81">
        <v>40.1355</v>
      </c>
      <c r="K66" s="81">
        <v>35.945</v>
      </c>
      <c r="L66" s="81">
        <v>31.240500000000001</v>
      </c>
      <c r="M66" s="81">
        <v>38.4495</v>
      </c>
      <c r="N66" s="81">
        <v>27.634499999999999</v>
      </c>
      <c r="O66" s="81">
        <v>21.684999999999999</v>
      </c>
      <c r="P66" s="81">
        <v>18.97</v>
      </c>
      <c r="Q66" s="81">
        <v>23.03</v>
      </c>
      <c r="R66" s="81">
        <v>24.4695</v>
      </c>
      <c r="S66" s="81">
        <v>24.101500000000001</v>
      </c>
      <c r="T66" s="81">
        <v>26.202999999999999</v>
      </c>
      <c r="U66" s="81">
        <v>23.121500000000001</v>
      </c>
      <c r="V66" s="81">
        <v>18.215</v>
      </c>
      <c r="W66" s="81">
        <v>11.0725</v>
      </c>
      <c r="X66" s="81">
        <v>22.803999999999998</v>
      </c>
      <c r="Y66" s="81">
        <v>21.292999999999999</v>
      </c>
      <c r="Z66" s="83">
        <v>16.617000000000001</v>
      </c>
    </row>
    <row r="67" spans="1:26" x14ac:dyDescent="0.25">
      <c r="A67" s="91" t="s">
        <v>165</v>
      </c>
      <c r="B67" s="81">
        <v>2.2759999999999998</v>
      </c>
      <c r="C67" s="81">
        <v>4.4204999999999997</v>
      </c>
      <c r="D67" s="81">
        <v>4.0244999999999997</v>
      </c>
      <c r="E67" s="81">
        <v>2.7530000000000001</v>
      </c>
      <c r="F67" s="81">
        <v>3.3</v>
      </c>
      <c r="G67" s="81">
        <v>3.77</v>
      </c>
      <c r="H67" s="81">
        <v>3.0724999999999998</v>
      </c>
      <c r="I67" s="81">
        <v>2.6924999999999999</v>
      </c>
      <c r="J67" s="81">
        <v>2.8639999999999999</v>
      </c>
      <c r="K67" s="81">
        <v>2.9565000000000001</v>
      </c>
      <c r="L67" s="81">
        <v>2.9304999999999999</v>
      </c>
      <c r="M67" s="81">
        <v>2.6619999999999999</v>
      </c>
      <c r="N67" s="81">
        <v>2.7890000000000001</v>
      </c>
      <c r="O67" s="81">
        <v>2.7585000000000002</v>
      </c>
      <c r="P67" s="81">
        <v>2.7134999999999998</v>
      </c>
      <c r="Q67" s="81">
        <v>2.7930000000000001</v>
      </c>
      <c r="R67" s="81">
        <v>2.7759999999999998</v>
      </c>
      <c r="S67" s="81">
        <v>2.9129999999999998</v>
      </c>
      <c r="T67" s="81">
        <v>2.5554999999999999</v>
      </c>
      <c r="U67" s="81">
        <v>2.5630000000000002</v>
      </c>
      <c r="V67" s="81">
        <v>2.6335000000000002</v>
      </c>
      <c r="W67" s="81">
        <v>2.7955000000000001</v>
      </c>
      <c r="X67" s="81">
        <v>2.4125000000000001</v>
      </c>
      <c r="Y67" s="81">
        <v>3.5760000000000001</v>
      </c>
      <c r="Z67" s="83">
        <v>6.4565000000000001</v>
      </c>
    </row>
    <row r="68" spans="1:26" x14ac:dyDescent="0.25">
      <c r="A68" s="91" t="s">
        <v>166</v>
      </c>
      <c r="B68" s="81">
        <v>57.104500000000002</v>
      </c>
      <c r="C68" s="81">
        <v>56.125</v>
      </c>
      <c r="D68" s="81">
        <v>62.356000000000002</v>
      </c>
      <c r="E68" s="81">
        <v>68.373500000000007</v>
      </c>
      <c r="F68" s="81">
        <v>74.899000000000001</v>
      </c>
      <c r="G68" s="81">
        <v>75.207499999999996</v>
      </c>
      <c r="H68" s="81">
        <v>75.301500000000004</v>
      </c>
      <c r="I68" s="81">
        <v>85.984499999999997</v>
      </c>
      <c r="J68" s="81">
        <v>77.919499999999999</v>
      </c>
      <c r="K68" s="81">
        <v>97.798000000000002</v>
      </c>
      <c r="L68" s="81">
        <v>84.616500000000002</v>
      </c>
      <c r="M68" s="81">
        <v>96.680499999999995</v>
      </c>
      <c r="N68" s="81">
        <v>97.563999999999993</v>
      </c>
      <c r="O68" s="81">
        <v>109.35599999999999</v>
      </c>
      <c r="P68" s="81">
        <v>120.83499999999999</v>
      </c>
      <c r="Q68" s="81">
        <v>208.63849999999999</v>
      </c>
      <c r="R68" s="81">
        <v>221.44649999999999</v>
      </c>
      <c r="S68" s="81">
        <v>179.51750000000001</v>
      </c>
      <c r="T68" s="81">
        <v>146.9265</v>
      </c>
      <c r="U68" s="81">
        <v>129.86699999999999</v>
      </c>
      <c r="V68" s="81">
        <v>117.34050000000001</v>
      </c>
      <c r="W68" s="81">
        <v>124.81100000000001</v>
      </c>
      <c r="X68" s="81">
        <v>89.838999999999999</v>
      </c>
      <c r="Y68" s="81">
        <v>90.569500000000005</v>
      </c>
      <c r="Z68" s="83">
        <v>78.545000000000002</v>
      </c>
    </row>
    <row r="69" spans="1:26" x14ac:dyDescent="0.25">
      <c r="A69" s="91" t="s">
        <v>25</v>
      </c>
      <c r="B69" s="81">
        <v>1473.616</v>
      </c>
      <c r="C69" s="81">
        <v>1677.9580000000001</v>
      </c>
      <c r="D69" s="81">
        <v>1750.9659999999999</v>
      </c>
      <c r="E69" s="81">
        <v>2438.5915</v>
      </c>
      <c r="F69" s="81">
        <v>1997.4079999999999</v>
      </c>
      <c r="G69" s="81">
        <v>1956.9625000000001</v>
      </c>
      <c r="H69" s="81">
        <v>1962.6320000000001</v>
      </c>
      <c r="I69" s="81">
        <v>2215.6574999999998</v>
      </c>
      <c r="J69" s="81">
        <v>1620.3610000000001</v>
      </c>
      <c r="K69" s="81">
        <v>1587.2874999999999</v>
      </c>
      <c r="L69" s="81">
        <v>1564.1485</v>
      </c>
      <c r="M69" s="81">
        <v>1328.5835</v>
      </c>
      <c r="N69" s="81">
        <v>1371.0625</v>
      </c>
      <c r="O69" s="81">
        <v>1321.0744999999999</v>
      </c>
      <c r="P69" s="81">
        <v>1312.902</v>
      </c>
      <c r="Q69" s="81">
        <v>1278.6165000000001</v>
      </c>
      <c r="R69" s="81">
        <v>1303.8209999999999</v>
      </c>
      <c r="S69" s="81">
        <v>1340.6385</v>
      </c>
      <c r="T69" s="81">
        <v>1431.7729999999999</v>
      </c>
      <c r="U69" s="81">
        <v>1425.8465000000001</v>
      </c>
      <c r="V69" s="81">
        <v>1490.8965000000001</v>
      </c>
      <c r="W69" s="81">
        <v>1676.31</v>
      </c>
      <c r="X69" s="81">
        <v>2268.2539999999999</v>
      </c>
      <c r="Y69" s="81">
        <v>1973.963</v>
      </c>
      <c r="Z69" s="83">
        <v>830.05250000000001</v>
      </c>
    </row>
    <row r="70" spans="1:26" x14ac:dyDescent="0.25">
      <c r="A70" s="91" t="s">
        <v>167</v>
      </c>
      <c r="B70" s="81">
        <v>0</v>
      </c>
      <c r="C70" s="81">
        <v>0</v>
      </c>
      <c r="D70" s="81">
        <v>0</v>
      </c>
      <c r="E70" s="81">
        <v>0</v>
      </c>
      <c r="F70" s="81">
        <v>0</v>
      </c>
      <c r="G70" s="81">
        <v>0</v>
      </c>
      <c r="H70" s="81">
        <v>0</v>
      </c>
      <c r="I70" s="81">
        <v>0</v>
      </c>
      <c r="J70" s="81">
        <v>0</v>
      </c>
      <c r="K70" s="81">
        <v>0</v>
      </c>
      <c r="L70" s="81">
        <v>0</v>
      </c>
      <c r="M70" s="81">
        <v>0</v>
      </c>
      <c r="N70" s="81">
        <v>1.47</v>
      </c>
      <c r="O70" s="81">
        <v>2.8134999999999999</v>
      </c>
      <c r="P70" s="81">
        <v>3.9009999999999998</v>
      </c>
      <c r="Q70" s="81">
        <v>4.2275</v>
      </c>
      <c r="R70" s="81">
        <v>5.8324999999999996</v>
      </c>
      <c r="S70" s="81">
        <v>4.2264999999999997</v>
      </c>
      <c r="T70" s="81">
        <v>5.7060000000000004</v>
      </c>
      <c r="U70" s="81">
        <v>5.335</v>
      </c>
      <c r="V70" s="81">
        <v>7.8289999999999997</v>
      </c>
      <c r="W70" s="81">
        <v>7.4604999999999997</v>
      </c>
      <c r="X70" s="81">
        <v>8.9734999999999996</v>
      </c>
      <c r="Y70" s="81">
        <v>7.4515000000000002</v>
      </c>
      <c r="Z70" s="83">
        <v>8.1750000000000007</v>
      </c>
    </row>
    <row r="71" spans="1:26" x14ac:dyDescent="0.25">
      <c r="A71" s="91" t="s">
        <v>168</v>
      </c>
      <c r="B71" s="81">
        <v>803.67250000000001</v>
      </c>
      <c r="C71" s="81">
        <v>535.72950000000003</v>
      </c>
      <c r="D71" s="81">
        <v>528.90700000000004</v>
      </c>
      <c r="E71" s="81">
        <v>631.87350000000004</v>
      </c>
      <c r="F71" s="81">
        <v>620.01099999999997</v>
      </c>
      <c r="G71" s="81">
        <v>703.13900000000001</v>
      </c>
      <c r="H71" s="81">
        <v>778.04700000000003</v>
      </c>
      <c r="I71" s="81">
        <v>709.74900000000002</v>
      </c>
      <c r="J71" s="81">
        <v>582.17499999999995</v>
      </c>
      <c r="K71" s="81">
        <v>618.67550000000006</v>
      </c>
      <c r="L71" s="81">
        <v>751.24099999999999</v>
      </c>
      <c r="M71" s="81">
        <v>662.88250000000005</v>
      </c>
      <c r="N71" s="81">
        <v>493.7045</v>
      </c>
      <c r="O71" s="81">
        <v>510.99299999999999</v>
      </c>
      <c r="P71" s="81">
        <v>572.28650000000005</v>
      </c>
      <c r="Q71" s="81">
        <v>468.20350000000002</v>
      </c>
      <c r="R71" s="81">
        <v>530.36</v>
      </c>
      <c r="S71" s="81">
        <v>599.46950000000004</v>
      </c>
      <c r="T71" s="81">
        <v>738.03300000000002</v>
      </c>
      <c r="U71" s="81">
        <v>625.41099999999994</v>
      </c>
      <c r="V71" s="81">
        <v>645.70650000000001</v>
      </c>
      <c r="W71" s="81">
        <v>594.5915</v>
      </c>
      <c r="X71" s="81">
        <v>690.20950000000005</v>
      </c>
      <c r="Y71" s="81">
        <v>676.41549999999995</v>
      </c>
      <c r="Z71" s="83">
        <v>227.0675</v>
      </c>
    </row>
    <row r="72" spans="1:26" x14ac:dyDescent="0.25">
      <c r="A72" s="91" t="s">
        <v>169</v>
      </c>
      <c r="B72" s="81">
        <v>2.5895000000000001</v>
      </c>
      <c r="C72" s="81">
        <v>5.4550000000000001</v>
      </c>
      <c r="D72" s="81">
        <v>6.306</v>
      </c>
      <c r="E72" s="81">
        <v>3.1669999999999998</v>
      </c>
      <c r="F72" s="81">
        <v>3.1259999999999999</v>
      </c>
      <c r="G72" s="81">
        <v>0.14499999999999999</v>
      </c>
      <c r="H72" s="81">
        <v>0</v>
      </c>
      <c r="I72" s="81">
        <v>0</v>
      </c>
      <c r="J72" s="81">
        <v>0</v>
      </c>
      <c r="K72" s="81">
        <v>0</v>
      </c>
      <c r="L72" s="81">
        <v>0</v>
      </c>
      <c r="M72" s="81">
        <v>0</v>
      </c>
      <c r="N72" s="81">
        <v>0</v>
      </c>
      <c r="O72" s="81">
        <v>0</v>
      </c>
      <c r="P72" s="81">
        <v>0</v>
      </c>
      <c r="Q72" s="81">
        <v>0</v>
      </c>
      <c r="R72" s="81">
        <v>0</v>
      </c>
      <c r="S72" s="81">
        <v>0</v>
      </c>
      <c r="T72" s="81">
        <v>0</v>
      </c>
      <c r="U72" s="81">
        <v>0</v>
      </c>
      <c r="V72" s="81">
        <v>0</v>
      </c>
      <c r="W72" s="81">
        <v>0</v>
      </c>
      <c r="X72" s="81">
        <v>0</v>
      </c>
      <c r="Y72" s="81">
        <v>0</v>
      </c>
      <c r="Z72" s="83">
        <v>0</v>
      </c>
    </row>
    <row r="73" spans="1:26" x14ac:dyDescent="0.25">
      <c r="A73" s="91" t="s">
        <v>170</v>
      </c>
      <c r="B73" s="81">
        <v>65.147000000000006</v>
      </c>
      <c r="C73" s="81">
        <v>66.611999999999995</v>
      </c>
      <c r="D73" s="81">
        <v>66.445499999999996</v>
      </c>
      <c r="E73" s="81">
        <v>67.171000000000006</v>
      </c>
      <c r="F73" s="81">
        <v>70.1815</v>
      </c>
      <c r="G73" s="81">
        <v>77.102500000000006</v>
      </c>
      <c r="H73" s="81">
        <v>96.784999999999997</v>
      </c>
      <c r="I73" s="81">
        <v>100.6845</v>
      </c>
      <c r="J73" s="81">
        <v>95.304500000000004</v>
      </c>
      <c r="K73" s="81">
        <v>91.176500000000004</v>
      </c>
      <c r="L73" s="81">
        <v>83.995999999999995</v>
      </c>
      <c r="M73" s="81">
        <v>73.811000000000007</v>
      </c>
      <c r="N73" s="81">
        <v>70.6875</v>
      </c>
      <c r="O73" s="81">
        <v>66.811499999999995</v>
      </c>
      <c r="P73" s="81">
        <v>64.84</v>
      </c>
      <c r="Q73" s="81">
        <v>88.792000000000002</v>
      </c>
      <c r="R73" s="81">
        <v>109.807</v>
      </c>
      <c r="S73" s="81">
        <v>108.2975</v>
      </c>
      <c r="T73" s="81">
        <v>90.371499999999997</v>
      </c>
      <c r="U73" s="81">
        <v>92.001499999999993</v>
      </c>
      <c r="V73" s="81">
        <v>95.887</v>
      </c>
      <c r="W73" s="81">
        <v>108.574</v>
      </c>
      <c r="X73" s="81">
        <v>106.98399999999999</v>
      </c>
      <c r="Y73" s="81">
        <v>88.673500000000004</v>
      </c>
      <c r="Z73" s="83">
        <v>99.805000000000007</v>
      </c>
    </row>
    <row r="74" spans="1:26" x14ac:dyDescent="0.25">
      <c r="A74" s="91" t="s">
        <v>23</v>
      </c>
      <c r="B74" s="81">
        <v>122.02249999999999</v>
      </c>
      <c r="C74" s="81">
        <v>102.1405</v>
      </c>
      <c r="D74" s="81">
        <v>107.58199999999999</v>
      </c>
      <c r="E74" s="81">
        <v>103.566</v>
      </c>
      <c r="F74" s="81">
        <v>117.91849999999999</v>
      </c>
      <c r="G74" s="81">
        <v>157.95849999999999</v>
      </c>
      <c r="H74" s="81">
        <v>159.76499999999999</v>
      </c>
      <c r="I74" s="81">
        <v>154.15</v>
      </c>
      <c r="J74" s="81">
        <v>132.82599999999999</v>
      </c>
      <c r="K74" s="81">
        <v>115.121</v>
      </c>
      <c r="L74" s="81">
        <v>93.373500000000007</v>
      </c>
      <c r="M74" s="81">
        <v>87.142499999999998</v>
      </c>
      <c r="N74" s="81">
        <v>91.100499999999997</v>
      </c>
      <c r="O74" s="81">
        <v>93.132000000000005</v>
      </c>
      <c r="P74" s="81">
        <v>117.12050000000001</v>
      </c>
      <c r="Q74" s="81">
        <v>113.21550000000001</v>
      </c>
      <c r="R74" s="81">
        <v>90.8155</v>
      </c>
      <c r="S74" s="81">
        <v>87.989000000000004</v>
      </c>
      <c r="T74" s="81">
        <v>79.992000000000004</v>
      </c>
      <c r="U74" s="81">
        <v>80.832499999999996</v>
      </c>
      <c r="V74" s="81">
        <v>102.482</v>
      </c>
      <c r="W74" s="81">
        <v>95.438999999999993</v>
      </c>
      <c r="X74" s="81">
        <v>88.186499999999995</v>
      </c>
      <c r="Y74" s="81">
        <v>106.16549999999999</v>
      </c>
      <c r="Z74" s="83">
        <v>109.13849999999999</v>
      </c>
    </row>
    <row r="75" spans="1:26" x14ac:dyDescent="0.25">
      <c r="A75" s="95" t="s">
        <v>27</v>
      </c>
      <c r="B75" s="85">
        <v>2702.24</v>
      </c>
      <c r="C75" s="85">
        <v>2651.3609999999999</v>
      </c>
      <c r="D75" s="85">
        <v>2744.2184999999999</v>
      </c>
      <c r="E75" s="85">
        <v>3558.9549999999999</v>
      </c>
      <c r="F75" s="85">
        <v>3121.3854999999999</v>
      </c>
      <c r="G75" s="85">
        <v>3188.4445000000001</v>
      </c>
      <c r="H75" s="85">
        <v>3284.4014999999999</v>
      </c>
      <c r="I75" s="85">
        <v>3469.0445</v>
      </c>
      <c r="J75" s="85">
        <v>2695.8760000000002</v>
      </c>
      <c r="K75" s="85">
        <v>2685.0740000000001</v>
      </c>
      <c r="L75" s="85">
        <v>2770.4605000000001</v>
      </c>
      <c r="M75" s="85">
        <v>2483.9634999999998</v>
      </c>
      <c r="N75" s="85">
        <v>2368.7809999999999</v>
      </c>
      <c r="O75" s="85">
        <v>2305.5949999999998</v>
      </c>
      <c r="P75" s="85">
        <v>2356.6115</v>
      </c>
      <c r="Q75" s="85">
        <v>2340.9119999999998</v>
      </c>
      <c r="R75" s="85">
        <v>2464.73</v>
      </c>
      <c r="S75" s="85">
        <v>2526.4645</v>
      </c>
      <c r="T75" s="85">
        <v>2698.1215000000002</v>
      </c>
      <c r="U75" s="85">
        <v>2555.5740000000001</v>
      </c>
      <c r="V75" s="85">
        <v>2662.6345000000001</v>
      </c>
      <c r="W75" s="85">
        <v>2814.3825000000002</v>
      </c>
      <c r="X75" s="85">
        <v>3501.1120000000001</v>
      </c>
      <c r="Y75" s="85">
        <v>2986.0005000000001</v>
      </c>
      <c r="Z75" s="86">
        <v>1375.857</v>
      </c>
    </row>
    <row r="76" spans="1:26" x14ac:dyDescent="0.25">
      <c r="A76" s="75" t="s">
        <v>116</v>
      </c>
      <c r="B76" s="93"/>
      <c r="C76" s="93"/>
      <c r="D76" s="93"/>
      <c r="E76" s="93"/>
      <c r="F76" s="93"/>
      <c r="G76" s="93"/>
      <c r="H76" s="93"/>
      <c r="I76" s="93"/>
      <c r="J76" s="93"/>
      <c r="K76" s="93"/>
      <c r="L76" s="93"/>
      <c r="M76" s="93"/>
      <c r="N76" s="93"/>
      <c r="O76" s="93"/>
      <c r="P76" s="93"/>
      <c r="Q76" s="93"/>
      <c r="R76" s="93"/>
      <c r="S76" s="93"/>
      <c r="T76" s="93"/>
      <c r="U76" s="93"/>
      <c r="V76" s="93"/>
      <c r="W76" s="93"/>
      <c r="X76" s="93"/>
      <c r="Y76" s="93"/>
      <c r="Z76" s="94"/>
    </row>
    <row r="77" spans="1:26" x14ac:dyDescent="0.25">
      <c r="A77" s="1" t="s">
        <v>171</v>
      </c>
      <c r="B77" s="81">
        <v>0</v>
      </c>
      <c r="C77" s="81">
        <v>0</v>
      </c>
      <c r="D77" s="81">
        <v>0</v>
      </c>
      <c r="E77" s="81">
        <v>0</v>
      </c>
      <c r="F77" s="81">
        <v>0</v>
      </c>
      <c r="G77" s="81">
        <v>0</v>
      </c>
      <c r="H77" s="81">
        <v>0</v>
      </c>
      <c r="I77" s="81">
        <v>0</v>
      </c>
      <c r="J77" s="81">
        <v>0</v>
      </c>
      <c r="K77" s="81">
        <v>0</v>
      </c>
      <c r="L77" s="81">
        <v>0</v>
      </c>
      <c r="M77" s="81">
        <v>3.1E-2</v>
      </c>
      <c r="N77" s="81">
        <v>8.9999999999999993E-3</v>
      </c>
      <c r="O77" s="81">
        <v>2.75E-2</v>
      </c>
      <c r="P77" s="81">
        <v>6.5500000000000003E-2</v>
      </c>
      <c r="Q77" s="81">
        <v>7.0999999999999994E-2</v>
      </c>
      <c r="R77" s="81">
        <v>8.8999999999999996E-2</v>
      </c>
      <c r="S77" s="81">
        <v>3.5499999999999997E-2</v>
      </c>
      <c r="T77" s="81">
        <v>0.1575</v>
      </c>
      <c r="U77" s="81">
        <v>0.06</v>
      </c>
      <c r="V77" s="81">
        <v>1.0834999999999999</v>
      </c>
      <c r="W77" s="81">
        <v>0.15</v>
      </c>
      <c r="X77" s="81">
        <v>6.0999999999999999E-2</v>
      </c>
      <c r="Y77" s="81">
        <v>4.2999999999999997E-2</v>
      </c>
      <c r="Z77" s="83">
        <v>6.5500000000000003E-2</v>
      </c>
    </row>
    <row r="78" spans="1:26" x14ac:dyDescent="0.25">
      <c r="A78" s="1" t="s">
        <v>428</v>
      </c>
      <c r="B78" s="81">
        <v>0</v>
      </c>
      <c r="C78" s="81">
        <v>0</v>
      </c>
      <c r="D78" s="81">
        <v>0</v>
      </c>
      <c r="E78" s="81">
        <v>0</v>
      </c>
      <c r="F78" s="81">
        <v>0</v>
      </c>
      <c r="G78" s="81">
        <v>0</v>
      </c>
      <c r="H78" s="81">
        <v>0</v>
      </c>
      <c r="I78" s="81">
        <v>0</v>
      </c>
      <c r="J78" s="81">
        <v>0</v>
      </c>
      <c r="K78" s="81">
        <v>0</v>
      </c>
      <c r="L78" s="81">
        <v>0</v>
      </c>
      <c r="M78" s="81">
        <v>0</v>
      </c>
      <c r="N78" s="81">
        <v>0</v>
      </c>
      <c r="O78" s="81">
        <v>0</v>
      </c>
      <c r="P78" s="81">
        <v>0</v>
      </c>
      <c r="Q78" s="81">
        <v>0</v>
      </c>
      <c r="R78" s="81">
        <v>0</v>
      </c>
      <c r="S78" s="81">
        <v>0</v>
      </c>
      <c r="T78" s="81">
        <v>0</v>
      </c>
      <c r="U78" s="81">
        <v>0</v>
      </c>
      <c r="V78" s="81">
        <v>0</v>
      </c>
      <c r="W78" s="81">
        <v>0</v>
      </c>
      <c r="X78" s="81">
        <v>0</v>
      </c>
      <c r="Y78" s="81">
        <v>0</v>
      </c>
      <c r="Z78" s="83">
        <v>2.3010000000000002</v>
      </c>
    </row>
    <row r="79" spans="1:26" x14ac:dyDescent="0.25">
      <c r="A79" s="1" t="s">
        <v>172</v>
      </c>
      <c r="B79" s="81">
        <v>273.21899999999999</v>
      </c>
      <c r="C79" s="81">
        <v>211.2165</v>
      </c>
      <c r="D79" s="81">
        <v>210.76</v>
      </c>
      <c r="E79" s="81">
        <v>201.27950000000001</v>
      </c>
      <c r="F79" s="81">
        <v>204.85650000000001</v>
      </c>
      <c r="G79" s="81">
        <v>212.64949999999999</v>
      </c>
      <c r="H79" s="81">
        <v>255.523</v>
      </c>
      <c r="I79" s="81">
        <v>217.82900000000001</v>
      </c>
      <c r="J79" s="81">
        <v>235.09649999999999</v>
      </c>
      <c r="K79" s="81">
        <v>287.637</v>
      </c>
      <c r="L79" s="81">
        <v>232.94200000000001</v>
      </c>
      <c r="M79" s="81">
        <v>254.5215</v>
      </c>
      <c r="N79" s="81">
        <v>259.0505</v>
      </c>
      <c r="O79" s="81">
        <v>316.54849999999999</v>
      </c>
      <c r="P79" s="81">
        <v>222.988</v>
      </c>
      <c r="Q79" s="81">
        <v>200.113</v>
      </c>
      <c r="R79" s="81">
        <v>211.256</v>
      </c>
      <c r="S79" s="81">
        <v>255.91900000000001</v>
      </c>
      <c r="T79" s="81">
        <v>222.48650000000001</v>
      </c>
      <c r="U79" s="81">
        <v>215.4795</v>
      </c>
      <c r="V79" s="81">
        <v>255.01599999999999</v>
      </c>
      <c r="W79" s="81">
        <v>181.62549999999999</v>
      </c>
      <c r="X79" s="81">
        <v>193.893</v>
      </c>
      <c r="Y79" s="81">
        <v>206.1105</v>
      </c>
      <c r="Z79" s="83">
        <v>196.74700000000001</v>
      </c>
    </row>
    <row r="80" spans="1:26" x14ac:dyDescent="0.25">
      <c r="A80" s="1" t="s">
        <v>173</v>
      </c>
      <c r="B80" s="81">
        <v>0</v>
      </c>
      <c r="C80" s="81">
        <v>0</v>
      </c>
      <c r="D80" s="81">
        <v>0</v>
      </c>
      <c r="E80" s="81">
        <v>0</v>
      </c>
      <c r="F80" s="81">
        <v>0</v>
      </c>
      <c r="G80" s="81">
        <v>0</v>
      </c>
      <c r="H80" s="81">
        <v>0</v>
      </c>
      <c r="I80" s="81">
        <v>0</v>
      </c>
      <c r="J80" s="81">
        <v>0</v>
      </c>
      <c r="K80" s="81">
        <v>0</v>
      </c>
      <c r="L80" s="81">
        <v>0</v>
      </c>
      <c r="M80" s="81">
        <v>0</v>
      </c>
      <c r="N80" s="81">
        <v>0</v>
      </c>
      <c r="O80" s="81">
        <v>0</v>
      </c>
      <c r="P80" s="81">
        <v>0</v>
      </c>
      <c r="Q80" s="81">
        <v>0</v>
      </c>
      <c r="R80" s="81">
        <v>0</v>
      </c>
      <c r="S80" s="81">
        <v>0</v>
      </c>
      <c r="T80" s="81">
        <v>0</v>
      </c>
      <c r="U80" s="81">
        <v>0.24</v>
      </c>
      <c r="V80" s="81">
        <v>0</v>
      </c>
      <c r="W80" s="81">
        <v>0</v>
      </c>
      <c r="X80" s="81">
        <v>0</v>
      </c>
      <c r="Y80" s="81">
        <v>0</v>
      </c>
      <c r="Z80" s="83">
        <v>0</v>
      </c>
    </row>
    <row r="81" spans="1:26" x14ac:dyDescent="0.25">
      <c r="A81" s="1" t="s">
        <v>174</v>
      </c>
      <c r="B81" s="81">
        <v>0</v>
      </c>
      <c r="C81" s="81">
        <v>0</v>
      </c>
      <c r="D81" s="81">
        <v>0</v>
      </c>
      <c r="E81" s="81">
        <v>0</v>
      </c>
      <c r="F81" s="81">
        <v>0</v>
      </c>
      <c r="G81" s="81">
        <v>0</v>
      </c>
      <c r="H81" s="81">
        <v>0</v>
      </c>
      <c r="I81" s="81">
        <v>0</v>
      </c>
      <c r="J81" s="81">
        <v>0</v>
      </c>
      <c r="K81" s="81">
        <v>2.8580000000000001</v>
      </c>
      <c r="L81" s="81">
        <v>2.9689999999999999</v>
      </c>
      <c r="M81" s="81">
        <v>0</v>
      </c>
      <c r="N81" s="81">
        <v>0</v>
      </c>
      <c r="O81" s="81">
        <v>0.94650000000000001</v>
      </c>
      <c r="P81" s="81">
        <v>0.78800000000000003</v>
      </c>
      <c r="Q81" s="81">
        <v>1.4350000000000001</v>
      </c>
      <c r="R81" s="81">
        <v>2.2810000000000001</v>
      </c>
      <c r="S81" s="81">
        <v>1.8</v>
      </c>
      <c r="T81" s="81">
        <v>2.0434999999999999</v>
      </c>
      <c r="U81" s="81">
        <v>1.6655</v>
      </c>
      <c r="V81" s="81">
        <v>1.7765</v>
      </c>
      <c r="W81" s="81">
        <v>1.9345000000000001</v>
      </c>
      <c r="X81" s="81">
        <v>2.048</v>
      </c>
      <c r="Y81" s="81">
        <v>1.9975000000000001</v>
      </c>
      <c r="Z81" s="83">
        <v>1.9135</v>
      </c>
    </row>
    <row r="82" spans="1:26" x14ac:dyDescent="0.25">
      <c r="A82" s="1" t="s">
        <v>58</v>
      </c>
      <c r="B82" s="81">
        <v>347.33550000000002</v>
      </c>
      <c r="C82" s="81">
        <v>281.1515</v>
      </c>
      <c r="D82" s="81">
        <v>342.017</v>
      </c>
      <c r="E82" s="81">
        <v>319.61099999999999</v>
      </c>
      <c r="F82" s="81">
        <v>324.78750000000002</v>
      </c>
      <c r="G82" s="81">
        <v>318.17649999999998</v>
      </c>
      <c r="H82" s="81">
        <v>285.37799999999999</v>
      </c>
      <c r="I82" s="81">
        <v>336.35250000000002</v>
      </c>
      <c r="J82" s="81">
        <v>399.16550000000001</v>
      </c>
      <c r="K82" s="81">
        <v>333.42</v>
      </c>
      <c r="L82" s="81">
        <v>350.38850000000002</v>
      </c>
      <c r="M82" s="81">
        <v>352.68450000000001</v>
      </c>
      <c r="N82" s="81">
        <v>357.15750000000003</v>
      </c>
      <c r="O82" s="81">
        <v>347.67399999999998</v>
      </c>
      <c r="P82" s="81">
        <v>287.25400000000002</v>
      </c>
      <c r="Q82" s="81">
        <v>166.72900000000001</v>
      </c>
      <c r="R82" s="81">
        <v>178.53299999999999</v>
      </c>
      <c r="S82" s="81">
        <v>485.56599999999997</v>
      </c>
      <c r="T82" s="81">
        <v>548.06650000000002</v>
      </c>
      <c r="U82" s="81">
        <v>573.44150000000002</v>
      </c>
      <c r="V82" s="81">
        <v>576.71450000000004</v>
      </c>
      <c r="W82" s="81">
        <v>604.37149999999997</v>
      </c>
      <c r="X82" s="81">
        <v>775.41399999999999</v>
      </c>
      <c r="Y82" s="81">
        <v>744.18050000000005</v>
      </c>
      <c r="Z82" s="83">
        <v>688.63149999999996</v>
      </c>
    </row>
    <row r="83" spans="1:26" x14ac:dyDescent="0.25">
      <c r="A83" s="1" t="s">
        <v>175</v>
      </c>
      <c r="B83" s="81">
        <v>0</v>
      </c>
      <c r="C83" s="81">
        <v>0</v>
      </c>
      <c r="D83" s="81">
        <v>0</v>
      </c>
      <c r="E83" s="81">
        <v>0</v>
      </c>
      <c r="F83" s="81">
        <v>0</v>
      </c>
      <c r="G83" s="81">
        <v>0</v>
      </c>
      <c r="H83" s="81">
        <v>0</v>
      </c>
      <c r="I83" s="81">
        <v>0</v>
      </c>
      <c r="J83" s="81">
        <v>0</v>
      </c>
      <c r="K83" s="81">
        <v>0</v>
      </c>
      <c r="L83" s="81">
        <v>0</v>
      </c>
      <c r="M83" s="81">
        <v>0</v>
      </c>
      <c r="N83" s="81">
        <v>0</v>
      </c>
      <c r="O83" s="81">
        <v>0</v>
      </c>
      <c r="P83" s="81">
        <v>0</v>
      </c>
      <c r="Q83" s="81">
        <v>2.3290000000000002</v>
      </c>
      <c r="R83" s="81">
        <v>6.0490000000000004</v>
      </c>
      <c r="S83" s="81">
        <v>3.0724999999999998</v>
      </c>
      <c r="T83" s="81">
        <v>1.4379999999999999</v>
      </c>
      <c r="U83" s="81">
        <v>1.4E-2</v>
      </c>
      <c r="V83" s="81">
        <v>9.0499999999999997E-2</v>
      </c>
      <c r="W83" s="81">
        <v>7.4999999999999997E-3</v>
      </c>
      <c r="X83" s="81">
        <v>7.3999999999999996E-2</v>
      </c>
      <c r="Y83" s="81">
        <v>0.19900000000000001</v>
      </c>
      <c r="Z83" s="83">
        <v>0.34</v>
      </c>
    </row>
    <row r="84" spans="1:26" x14ac:dyDescent="0.25">
      <c r="A84" s="1" t="s">
        <v>176</v>
      </c>
      <c r="B84" s="81">
        <v>15.994999999999999</v>
      </c>
      <c r="C84" s="81">
        <v>18.528500000000001</v>
      </c>
      <c r="D84" s="81">
        <v>32.593499999999999</v>
      </c>
      <c r="E84" s="81">
        <v>42.396500000000003</v>
      </c>
      <c r="F84" s="81">
        <v>124.999</v>
      </c>
      <c r="G84" s="81">
        <v>138.56950000000001</v>
      </c>
      <c r="H84" s="81">
        <v>151.16499999999999</v>
      </c>
      <c r="I84" s="81">
        <v>139.23699999999999</v>
      </c>
      <c r="J84" s="81">
        <v>76.733500000000006</v>
      </c>
      <c r="K84" s="81">
        <v>28.038</v>
      </c>
      <c r="L84" s="81">
        <v>31.316500000000001</v>
      </c>
      <c r="M84" s="81">
        <v>37.697499999999998</v>
      </c>
      <c r="N84" s="81">
        <v>34.170999999999999</v>
      </c>
      <c r="O84" s="81">
        <v>34.301499999999997</v>
      </c>
      <c r="P84" s="81">
        <v>35.415999999999997</v>
      </c>
      <c r="Q84" s="81">
        <v>27.020499999999998</v>
      </c>
      <c r="R84" s="81">
        <v>17.925000000000001</v>
      </c>
      <c r="S84" s="81">
        <v>117.4545</v>
      </c>
      <c r="T84" s="81">
        <v>228.6225</v>
      </c>
      <c r="U84" s="81">
        <v>240.45750000000001</v>
      </c>
      <c r="V84" s="81">
        <v>220.72649999999999</v>
      </c>
      <c r="W84" s="81">
        <v>226.79</v>
      </c>
      <c r="X84" s="81">
        <v>122.5065</v>
      </c>
      <c r="Y84" s="81">
        <v>27.0855</v>
      </c>
      <c r="Z84" s="83">
        <v>14.555</v>
      </c>
    </row>
    <row r="85" spans="1:26" x14ac:dyDescent="0.25">
      <c r="A85" s="1" t="s">
        <v>177</v>
      </c>
      <c r="B85" s="81">
        <v>0</v>
      </c>
      <c r="C85" s="81">
        <v>0</v>
      </c>
      <c r="D85" s="81">
        <v>0</v>
      </c>
      <c r="E85" s="81">
        <v>0</v>
      </c>
      <c r="F85" s="81">
        <v>0</v>
      </c>
      <c r="G85" s="81">
        <v>0</v>
      </c>
      <c r="H85" s="81">
        <v>0</v>
      </c>
      <c r="I85" s="81">
        <v>0</v>
      </c>
      <c r="J85" s="81">
        <v>0</v>
      </c>
      <c r="K85" s="81">
        <v>0</v>
      </c>
      <c r="L85" s="81">
        <v>0</v>
      </c>
      <c r="M85" s="81">
        <v>0</v>
      </c>
      <c r="N85" s="81">
        <v>0</v>
      </c>
      <c r="O85" s="81">
        <v>0</v>
      </c>
      <c r="P85" s="81">
        <v>0</v>
      </c>
      <c r="Q85" s="81">
        <v>0</v>
      </c>
      <c r="R85" s="81">
        <v>0</v>
      </c>
      <c r="S85" s="81">
        <v>0</v>
      </c>
      <c r="T85" s="81">
        <v>0</v>
      </c>
      <c r="U85" s="81">
        <v>0</v>
      </c>
      <c r="V85" s="81">
        <v>0.14799999999999999</v>
      </c>
      <c r="W85" s="81">
        <v>0.21199999999999999</v>
      </c>
      <c r="X85" s="81">
        <v>0.23</v>
      </c>
      <c r="Y85" s="81">
        <v>0.2155</v>
      </c>
      <c r="Z85" s="83">
        <v>0.17599999999999999</v>
      </c>
    </row>
    <row r="86" spans="1:26" x14ac:dyDescent="0.25">
      <c r="A86" s="1" t="s">
        <v>178</v>
      </c>
      <c r="B86" s="81">
        <v>0</v>
      </c>
      <c r="C86" s="81">
        <v>0</v>
      </c>
      <c r="D86" s="81">
        <v>0</v>
      </c>
      <c r="E86" s="81">
        <v>0</v>
      </c>
      <c r="F86" s="81">
        <v>0</v>
      </c>
      <c r="G86" s="81">
        <v>0</v>
      </c>
      <c r="H86" s="81">
        <v>0</v>
      </c>
      <c r="I86" s="81">
        <v>0</v>
      </c>
      <c r="J86" s="81">
        <v>0</v>
      </c>
      <c r="K86" s="81">
        <v>0</v>
      </c>
      <c r="L86" s="81">
        <v>0</v>
      </c>
      <c r="M86" s="81">
        <v>0</v>
      </c>
      <c r="N86" s="81">
        <v>0</v>
      </c>
      <c r="O86" s="81">
        <v>0</v>
      </c>
      <c r="P86" s="81">
        <v>0</v>
      </c>
      <c r="Q86" s="81">
        <v>0</v>
      </c>
      <c r="R86" s="81">
        <v>0.81850000000000001</v>
      </c>
      <c r="S86" s="81">
        <v>4.085</v>
      </c>
      <c r="T86" s="81">
        <v>4.7569999999999997</v>
      </c>
      <c r="U86" s="81">
        <v>5.0345000000000004</v>
      </c>
      <c r="V86" s="81">
        <v>7.4714999999999998</v>
      </c>
      <c r="W86" s="81">
        <v>8.4730000000000008</v>
      </c>
      <c r="X86" s="81">
        <v>4.968</v>
      </c>
      <c r="Y86" s="81">
        <v>4.8079999999999998</v>
      </c>
      <c r="Z86" s="83">
        <v>2.3214999999999999</v>
      </c>
    </row>
    <row r="87" spans="1:26" x14ac:dyDescent="0.25">
      <c r="A87" s="1" t="s">
        <v>179</v>
      </c>
      <c r="B87" s="81">
        <v>0</v>
      </c>
      <c r="C87" s="81">
        <v>0</v>
      </c>
      <c r="D87" s="81">
        <v>0</v>
      </c>
      <c r="E87" s="81">
        <v>0</v>
      </c>
      <c r="F87" s="81">
        <v>65.636499999999998</v>
      </c>
      <c r="G87" s="81">
        <v>125.32550000000001</v>
      </c>
      <c r="H87" s="81">
        <v>172.0615</v>
      </c>
      <c r="I87" s="81">
        <v>299.303</v>
      </c>
      <c r="J87" s="81">
        <v>290.96499999999997</v>
      </c>
      <c r="K87" s="81">
        <v>446.91649999999998</v>
      </c>
      <c r="L87" s="81">
        <v>530.48649999999998</v>
      </c>
      <c r="M87" s="81">
        <v>512.70349999999996</v>
      </c>
      <c r="N87" s="81">
        <v>456.6465</v>
      </c>
      <c r="O87" s="81">
        <v>463.58</v>
      </c>
      <c r="P87" s="81">
        <v>480.40100000000001</v>
      </c>
      <c r="Q87" s="81">
        <v>334.39</v>
      </c>
      <c r="R87" s="81">
        <v>295.83600000000001</v>
      </c>
      <c r="S87" s="81">
        <v>343.65</v>
      </c>
      <c r="T87" s="81">
        <v>343.173</v>
      </c>
      <c r="U87" s="81">
        <v>334.17849999999999</v>
      </c>
      <c r="V87" s="81">
        <v>302.74650000000003</v>
      </c>
      <c r="W87" s="81">
        <v>283.3125</v>
      </c>
      <c r="X87" s="81">
        <v>275.55849999999998</v>
      </c>
      <c r="Y87" s="81">
        <v>118.23</v>
      </c>
      <c r="Z87" s="83">
        <v>83.221000000000004</v>
      </c>
    </row>
    <row r="88" spans="1:26" x14ac:dyDescent="0.25">
      <c r="A88" s="1" t="s">
        <v>65</v>
      </c>
      <c r="B88" s="81">
        <v>0</v>
      </c>
      <c r="C88" s="81">
        <v>0</v>
      </c>
      <c r="D88" s="81">
        <v>0</v>
      </c>
      <c r="E88" s="81">
        <v>0</v>
      </c>
      <c r="F88" s="81">
        <v>0</v>
      </c>
      <c r="G88" s="81">
        <v>0</v>
      </c>
      <c r="H88" s="81">
        <v>0</v>
      </c>
      <c r="I88" s="81">
        <v>0</v>
      </c>
      <c r="J88" s="81">
        <v>0</v>
      </c>
      <c r="K88" s="81">
        <v>0</v>
      </c>
      <c r="L88" s="81">
        <v>0</v>
      </c>
      <c r="M88" s="81">
        <v>0.23599999999999999</v>
      </c>
      <c r="N88" s="81">
        <v>1.1839999999999999</v>
      </c>
      <c r="O88" s="81">
        <v>1.3140000000000001</v>
      </c>
      <c r="P88" s="81">
        <v>1.2370000000000001</v>
      </c>
      <c r="Q88" s="81">
        <v>1.157</v>
      </c>
      <c r="R88" s="81">
        <v>0.69599999999999995</v>
      </c>
      <c r="S88" s="81">
        <v>0.54749999999999999</v>
      </c>
      <c r="T88" s="81">
        <v>0.8</v>
      </c>
      <c r="U88" s="81">
        <v>0.40200000000000002</v>
      </c>
      <c r="V88" s="81">
        <v>0.79500000000000004</v>
      </c>
      <c r="W88" s="81">
        <v>0.91749999999999998</v>
      </c>
      <c r="X88" s="81">
        <v>0.877</v>
      </c>
      <c r="Y88" s="81">
        <v>0.65900000000000003</v>
      </c>
      <c r="Z88" s="83">
        <v>0.97199999999999998</v>
      </c>
    </row>
    <row r="89" spans="1:26" x14ac:dyDescent="0.25">
      <c r="A89" s="1" t="s">
        <v>180</v>
      </c>
      <c r="B89" s="81">
        <v>0</v>
      </c>
      <c r="C89" s="81">
        <v>0</v>
      </c>
      <c r="D89" s="81">
        <v>0</v>
      </c>
      <c r="E89" s="81">
        <v>0</v>
      </c>
      <c r="F89" s="81">
        <v>0</v>
      </c>
      <c r="G89" s="81">
        <v>0</v>
      </c>
      <c r="H89" s="81">
        <v>0</v>
      </c>
      <c r="I89" s="81">
        <v>0</v>
      </c>
      <c r="J89" s="81">
        <v>0</v>
      </c>
      <c r="K89" s="81">
        <v>0</v>
      </c>
      <c r="L89" s="81">
        <v>0</v>
      </c>
      <c r="M89" s="81">
        <v>0</v>
      </c>
      <c r="N89" s="81">
        <v>0</v>
      </c>
      <c r="O89" s="81">
        <v>0</v>
      </c>
      <c r="P89" s="81">
        <v>0</v>
      </c>
      <c r="Q89" s="81">
        <v>110.67700000000001</v>
      </c>
      <c r="R89" s="81">
        <v>212.89699999999999</v>
      </c>
      <c r="S89" s="81">
        <v>205.28899999999999</v>
      </c>
      <c r="T89" s="81">
        <v>200.36500000000001</v>
      </c>
      <c r="U89" s="81">
        <v>198.44900000000001</v>
      </c>
      <c r="V89" s="81">
        <v>192.952</v>
      </c>
      <c r="W89" s="81">
        <v>199.8665</v>
      </c>
      <c r="X89" s="81">
        <v>214.6925</v>
      </c>
      <c r="Y89" s="81">
        <v>146.7775</v>
      </c>
      <c r="Z89" s="83">
        <v>21.761500000000002</v>
      </c>
    </row>
    <row r="90" spans="1:26" x14ac:dyDescent="0.25">
      <c r="A90" s="1" t="s">
        <v>181</v>
      </c>
      <c r="B90" s="81">
        <v>4.8579999999999997</v>
      </c>
      <c r="C90" s="81">
        <v>7.1150000000000002</v>
      </c>
      <c r="D90" s="81">
        <v>7.2050000000000001</v>
      </c>
      <c r="E90" s="81">
        <v>7.5620000000000003</v>
      </c>
      <c r="F90" s="81">
        <v>8.2010000000000005</v>
      </c>
      <c r="G90" s="81">
        <v>10.045</v>
      </c>
      <c r="H90" s="81">
        <v>10.98</v>
      </c>
      <c r="I90" s="81">
        <v>11.2895</v>
      </c>
      <c r="J90" s="81">
        <v>11.715999999999999</v>
      </c>
      <c r="K90" s="81">
        <v>15.874000000000001</v>
      </c>
      <c r="L90" s="81">
        <v>17.462</v>
      </c>
      <c r="M90" s="81">
        <v>23.596499999999999</v>
      </c>
      <c r="N90" s="81">
        <v>19.020499999999998</v>
      </c>
      <c r="O90" s="81">
        <v>20.878</v>
      </c>
      <c r="P90" s="81">
        <v>27.618500000000001</v>
      </c>
      <c r="Q90" s="81">
        <v>17.727499999999999</v>
      </c>
      <c r="R90" s="81">
        <v>28.0395</v>
      </c>
      <c r="S90" s="81">
        <v>17.157</v>
      </c>
      <c r="T90" s="81">
        <v>15.2765</v>
      </c>
      <c r="U90" s="81">
        <v>13.531499999999999</v>
      </c>
      <c r="V90" s="81">
        <v>13.083500000000001</v>
      </c>
      <c r="W90" s="81">
        <v>13.2735</v>
      </c>
      <c r="X90" s="81">
        <v>16.553000000000001</v>
      </c>
      <c r="Y90" s="81">
        <v>21.896999999999998</v>
      </c>
      <c r="Z90" s="83">
        <v>22.852</v>
      </c>
    </row>
    <row r="91" spans="1:26" x14ac:dyDescent="0.25">
      <c r="A91" s="1" t="s">
        <v>182</v>
      </c>
      <c r="B91" s="81">
        <v>0</v>
      </c>
      <c r="C91" s="81">
        <v>0</v>
      </c>
      <c r="D91" s="81">
        <v>0</v>
      </c>
      <c r="E91" s="81">
        <v>0</v>
      </c>
      <c r="F91" s="81">
        <v>0</v>
      </c>
      <c r="G91" s="81">
        <v>0</v>
      </c>
      <c r="H91" s="81">
        <v>0</v>
      </c>
      <c r="I91" s="81">
        <v>0</v>
      </c>
      <c r="J91" s="81">
        <v>0</v>
      </c>
      <c r="K91" s="81">
        <v>0</v>
      </c>
      <c r="L91" s="81">
        <v>0</v>
      </c>
      <c r="M91" s="81">
        <v>0</v>
      </c>
      <c r="N91" s="81">
        <v>0</v>
      </c>
      <c r="O91" s="81">
        <v>0</v>
      </c>
      <c r="P91" s="81">
        <v>0</v>
      </c>
      <c r="Q91" s="81">
        <v>0</v>
      </c>
      <c r="R91" s="81">
        <v>0</v>
      </c>
      <c r="S91" s="81">
        <v>0</v>
      </c>
      <c r="T91" s="81">
        <v>0</v>
      </c>
      <c r="U91" s="81">
        <v>1.8285</v>
      </c>
      <c r="V91" s="81">
        <v>2.8675000000000002</v>
      </c>
      <c r="W91" s="81">
        <v>2.9685000000000001</v>
      </c>
      <c r="X91" s="81">
        <v>9.7614999999999998</v>
      </c>
      <c r="Y91" s="81">
        <v>11.888500000000001</v>
      </c>
      <c r="Z91" s="83">
        <v>9.9429999999999996</v>
      </c>
    </row>
    <row r="92" spans="1:26" x14ac:dyDescent="0.25">
      <c r="A92" s="1" t="s">
        <v>429</v>
      </c>
      <c r="B92" s="81">
        <v>0</v>
      </c>
      <c r="C92" s="81">
        <v>0</v>
      </c>
      <c r="D92" s="81">
        <v>0</v>
      </c>
      <c r="E92" s="81">
        <v>0</v>
      </c>
      <c r="F92" s="81">
        <v>0</v>
      </c>
      <c r="G92" s="81">
        <v>0</v>
      </c>
      <c r="H92" s="81">
        <v>0</v>
      </c>
      <c r="I92" s="81">
        <v>0</v>
      </c>
      <c r="J92" s="81">
        <v>0</v>
      </c>
      <c r="K92" s="81">
        <v>0</v>
      </c>
      <c r="L92" s="81">
        <v>0</v>
      </c>
      <c r="M92" s="81">
        <v>0</v>
      </c>
      <c r="N92" s="81">
        <v>0</v>
      </c>
      <c r="O92" s="81">
        <v>0</v>
      </c>
      <c r="P92" s="81">
        <v>0</v>
      </c>
      <c r="Q92" s="81">
        <v>0</v>
      </c>
      <c r="R92" s="81">
        <v>0</v>
      </c>
      <c r="S92" s="81">
        <v>0</v>
      </c>
      <c r="T92" s="81">
        <v>0</v>
      </c>
      <c r="U92" s="81">
        <v>0</v>
      </c>
      <c r="V92" s="81">
        <v>0</v>
      </c>
      <c r="W92" s="81">
        <v>0</v>
      </c>
      <c r="X92" s="81">
        <v>0.98850000000000005</v>
      </c>
      <c r="Y92" s="81">
        <v>0.89549999999999996</v>
      </c>
      <c r="Z92" s="83">
        <v>1.0409999999999999</v>
      </c>
    </row>
    <row r="93" spans="1:26" x14ac:dyDescent="0.25">
      <c r="A93" s="1" t="s">
        <v>183</v>
      </c>
      <c r="B93" s="81">
        <v>0</v>
      </c>
      <c r="C93" s="81">
        <v>0</v>
      </c>
      <c r="D93" s="81">
        <v>0</v>
      </c>
      <c r="E93" s="81">
        <v>0</v>
      </c>
      <c r="F93" s="81">
        <v>0</v>
      </c>
      <c r="G93" s="81">
        <v>0</v>
      </c>
      <c r="H93" s="81">
        <v>0</v>
      </c>
      <c r="I93" s="81">
        <v>0</v>
      </c>
      <c r="J93" s="81">
        <v>0</v>
      </c>
      <c r="K93" s="81">
        <v>0</v>
      </c>
      <c r="L93" s="81">
        <v>0</v>
      </c>
      <c r="M93" s="81">
        <v>0</v>
      </c>
      <c r="N93" s="81">
        <v>0</v>
      </c>
      <c r="O93" s="81">
        <v>0</v>
      </c>
      <c r="P93" s="81">
        <v>0</v>
      </c>
      <c r="Q93" s="81">
        <v>0</v>
      </c>
      <c r="R93" s="81">
        <v>0</v>
      </c>
      <c r="S93" s="81">
        <v>0</v>
      </c>
      <c r="T93" s="81">
        <v>0</v>
      </c>
      <c r="U93" s="81">
        <v>0</v>
      </c>
      <c r="V93" s="81">
        <v>120.387</v>
      </c>
      <c r="W93" s="81">
        <v>166.87100000000001</v>
      </c>
      <c r="X93" s="81">
        <v>55.508000000000003</v>
      </c>
      <c r="Y93" s="81">
        <v>0.95399999999999996</v>
      </c>
      <c r="Z93" s="83">
        <v>0</v>
      </c>
    </row>
    <row r="94" spans="1:26" x14ac:dyDescent="0.25">
      <c r="A94" s="1" t="s">
        <v>184</v>
      </c>
      <c r="B94" s="81">
        <v>0</v>
      </c>
      <c r="C94" s="81">
        <v>0</v>
      </c>
      <c r="D94" s="81">
        <v>0</v>
      </c>
      <c r="E94" s="81">
        <v>0</v>
      </c>
      <c r="F94" s="81">
        <v>0</v>
      </c>
      <c r="G94" s="81">
        <v>0</v>
      </c>
      <c r="H94" s="81">
        <v>0</v>
      </c>
      <c r="I94" s="81">
        <v>0</v>
      </c>
      <c r="J94" s="81">
        <v>0</v>
      </c>
      <c r="K94" s="81">
        <v>0</v>
      </c>
      <c r="L94" s="81">
        <v>0</v>
      </c>
      <c r="M94" s="81">
        <v>0</v>
      </c>
      <c r="N94" s="81">
        <v>0</v>
      </c>
      <c r="O94" s="81">
        <v>1.9864999999999999</v>
      </c>
      <c r="P94" s="81">
        <v>2.504</v>
      </c>
      <c r="Q94" s="81">
        <v>2.2004999999999999</v>
      </c>
      <c r="R94" s="81">
        <v>2.3580000000000001</v>
      </c>
      <c r="S94" s="81">
        <v>2.371</v>
      </c>
      <c r="T94" s="81">
        <v>2.5234999999999999</v>
      </c>
      <c r="U94" s="81">
        <v>2.4485000000000001</v>
      </c>
      <c r="V94" s="81">
        <v>2.7494999999999998</v>
      </c>
      <c r="W94" s="81">
        <v>1.4455</v>
      </c>
      <c r="X94" s="81">
        <v>1.9265000000000001</v>
      </c>
      <c r="Y94" s="81">
        <v>3.0369999999999999</v>
      </c>
      <c r="Z94" s="83">
        <v>3.3580000000000001</v>
      </c>
    </row>
    <row r="95" spans="1:26" x14ac:dyDescent="0.25">
      <c r="A95" s="1" t="s">
        <v>185</v>
      </c>
      <c r="B95" s="81">
        <v>29.0185</v>
      </c>
      <c r="C95" s="81">
        <v>29.761500000000002</v>
      </c>
      <c r="D95" s="81">
        <v>28.435500000000001</v>
      </c>
      <c r="E95" s="81">
        <v>32.610500000000002</v>
      </c>
      <c r="F95" s="81">
        <v>36.652500000000003</v>
      </c>
      <c r="G95" s="81">
        <v>38.540500000000002</v>
      </c>
      <c r="H95" s="81">
        <v>45.679000000000002</v>
      </c>
      <c r="I95" s="81">
        <v>58.0655</v>
      </c>
      <c r="J95" s="81">
        <v>43.584499999999998</v>
      </c>
      <c r="K95" s="81">
        <v>43.462499999999999</v>
      </c>
      <c r="L95" s="81">
        <v>52.715000000000003</v>
      </c>
      <c r="M95" s="81">
        <v>52.958500000000001</v>
      </c>
      <c r="N95" s="81">
        <v>60.371000000000002</v>
      </c>
      <c r="O95" s="81">
        <v>72.831999999999994</v>
      </c>
      <c r="P95" s="81">
        <v>74.462000000000003</v>
      </c>
      <c r="Q95" s="81">
        <v>80.494</v>
      </c>
      <c r="R95" s="81">
        <v>94.9495</v>
      </c>
      <c r="S95" s="81">
        <v>130.16849999999999</v>
      </c>
      <c r="T95" s="81">
        <v>88.444500000000005</v>
      </c>
      <c r="U95" s="81">
        <v>63.923000000000002</v>
      </c>
      <c r="V95" s="81">
        <v>72.897999999999996</v>
      </c>
      <c r="W95" s="81">
        <v>77.860500000000002</v>
      </c>
      <c r="X95" s="81">
        <v>91.927499999999995</v>
      </c>
      <c r="Y95" s="81">
        <v>92.557500000000005</v>
      </c>
      <c r="Z95" s="83">
        <v>91.522000000000006</v>
      </c>
    </row>
    <row r="96" spans="1:26" x14ac:dyDescent="0.25">
      <c r="A96" s="1" t="s">
        <v>186</v>
      </c>
      <c r="B96" s="81">
        <v>18.887</v>
      </c>
      <c r="C96" s="81">
        <v>18.321999999999999</v>
      </c>
      <c r="D96" s="81">
        <v>19.5565</v>
      </c>
      <c r="E96" s="81">
        <v>20.513000000000002</v>
      </c>
      <c r="F96" s="81">
        <v>27.463000000000001</v>
      </c>
      <c r="G96" s="81">
        <v>17.004000000000001</v>
      </c>
      <c r="H96" s="81">
        <v>3.1709999999999998</v>
      </c>
      <c r="I96" s="81">
        <v>12.337</v>
      </c>
      <c r="J96" s="81">
        <v>9.0854999999999997</v>
      </c>
      <c r="K96" s="81">
        <v>22.087</v>
      </c>
      <c r="L96" s="81">
        <v>9.9034999999999993</v>
      </c>
      <c r="M96" s="81">
        <v>11.205500000000001</v>
      </c>
      <c r="N96" s="81">
        <v>10.013500000000001</v>
      </c>
      <c r="O96" s="81">
        <v>15.0985</v>
      </c>
      <c r="P96" s="81">
        <v>25.7575</v>
      </c>
      <c r="Q96" s="81">
        <v>23.819500000000001</v>
      </c>
      <c r="R96" s="81">
        <v>20.089500000000001</v>
      </c>
      <c r="S96" s="81">
        <v>18.52</v>
      </c>
      <c r="T96" s="81">
        <v>16.8095</v>
      </c>
      <c r="U96" s="81">
        <v>15.3185</v>
      </c>
      <c r="V96" s="81">
        <v>18.327500000000001</v>
      </c>
      <c r="W96" s="81">
        <v>18.827500000000001</v>
      </c>
      <c r="X96" s="81">
        <v>13.798999999999999</v>
      </c>
      <c r="Y96" s="81">
        <v>16.571000000000002</v>
      </c>
      <c r="Z96" s="83">
        <v>14.885</v>
      </c>
    </row>
    <row r="97" spans="1:26" x14ac:dyDescent="0.25">
      <c r="A97" s="1" t="s">
        <v>187</v>
      </c>
      <c r="B97" s="81">
        <v>0</v>
      </c>
      <c r="C97" s="81">
        <v>0</v>
      </c>
      <c r="D97" s="81">
        <v>0</v>
      </c>
      <c r="E97" s="81">
        <v>0</v>
      </c>
      <c r="F97" s="81">
        <v>0</v>
      </c>
      <c r="G97" s="81">
        <v>0</v>
      </c>
      <c r="H97" s="81">
        <v>0</v>
      </c>
      <c r="I97" s="81">
        <v>0</v>
      </c>
      <c r="J97" s="81">
        <v>0</v>
      </c>
      <c r="K97" s="81">
        <v>0</v>
      </c>
      <c r="L97" s="81">
        <v>0</v>
      </c>
      <c r="M97" s="81">
        <v>0</v>
      </c>
      <c r="N97" s="81">
        <v>4.7089999999999996</v>
      </c>
      <c r="O97" s="81">
        <v>4.8209999999999997</v>
      </c>
      <c r="P97" s="81">
        <v>6.6779999999999999</v>
      </c>
      <c r="Q97" s="81">
        <v>4.5949999999999998</v>
      </c>
      <c r="R97" s="81">
        <v>5.5540000000000003</v>
      </c>
      <c r="S97" s="81">
        <v>2.8130000000000002</v>
      </c>
      <c r="T97" s="81">
        <v>1.593</v>
      </c>
      <c r="U97" s="81">
        <v>0.27900000000000003</v>
      </c>
      <c r="V97" s="81">
        <v>0.1</v>
      </c>
      <c r="W97" s="81">
        <v>0.04</v>
      </c>
      <c r="X97" s="81">
        <v>0</v>
      </c>
      <c r="Y97" s="81">
        <v>0</v>
      </c>
      <c r="Z97" s="83">
        <v>0</v>
      </c>
    </row>
    <row r="98" spans="1:26" x14ac:dyDescent="0.25">
      <c r="A98" s="1" t="s">
        <v>188</v>
      </c>
      <c r="B98" s="81">
        <v>0</v>
      </c>
      <c r="C98" s="81">
        <v>0</v>
      </c>
      <c r="D98" s="81">
        <v>0</v>
      </c>
      <c r="E98" s="81">
        <v>0</v>
      </c>
      <c r="F98" s="81">
        <v>0</v>
      </c>
      <c r="G98" s="81">
        <v>0</v>
      </c>
      <c r="H98" s="81">
        <v>0</v>
      </c>
      <c r="I98" s="81">
        <v>0</v>
      </c>
      <c r="J98" s="81">
        <v>0</v>
      </c>
      <c r="K98" s="81">
        <v>0</v>
      </c>
      <c r="L98" s="81">
        <v>0</v>
      </c>
      <c r="M98" s="81">
        <v>0</v>
      </c>
      <c r="N98" s="81">
        <v>0</v>
      </c>
      <c r="O98" s="81">
        <v>0</v>
      </c>
      <c r="P98" s="81">
        <v>1.337</v>
      </c>
      <c r="Q98" s="81">
        <v>1.2875000000000001</v>
      </c>
      <c r="R98" s="81">
        <v>1.8845000000000001</v>
      </c>
      <c r="S98" s="81">
        <v>0.89049999999999996</v>
      </c>
      <c r="T98" s="81">
        <v>0.19400000000000001</v>
      </c>
      <c r="U98" s="81">
        <v>2.5000000000000001E-2</v>
      </c>
      <c r="V98" s="81">
        <v>2.4E-2</v>
      </c>
      <c r="W98" s="81">
        <v>9.1499999999999998E-2</v>
      </c>
      <c r="X98" s="81">
        <v>8.0000000000000002E-3</v>
      </c>
      <c r="Y98" s="81">
        <v>1.7500000000000002E-2</v>
      </c>
      <c r="Z98" s="83">
        <v>3.85E-2</v>
      </c>
    </row>
    <row r="99" spans="1:26" x14ac:dyDescent="0.25">
      <c r="A99" s="1" t="s">
        <v>61</v>
      </c>
      <c r="B99" s="81">
        <v>0</v>
      </c>
      <c r="C99" s="81">
        <v>0</v>
      </c>
      <c r="D99" s="81">
        <v>0</v>
      </c>
      <c r="E99" s="81">
        <v>0</v>
      </c>
      <c r="F99" s="81">
        <v>3.5205000000000002</v>
      </c>
      <c r="G99" s="81">
        <v>6.0255000000000001</v>
      </c>
      <c r="H99" s="81">
        <v>3.0510000000000002</v>
      </c>
      <c r="I99" s="81">
        <v>4.8484999999999996</v>
      </c>
      <c r="J99" s="81">
        <v>94.153499999999994</v>
      </c>
      <c r="K99" s="81">
        <v>260.43099999999998</v>
      </c>
      <c r="L99" s="81">
        <v>277.47300000000001</v>
      </c>
      <c r="M99" s="81">
        <v>292.9615</v>
      </c>
      <c r="N99" s="81">
        <v>242.08449999999999</v>
      </c>
      <c r="O99" s="81">
        <v>194.78200000000001</v>
      </c>
      <c r="P99" s="81">
        <v>254.511</v>
      </c>
      <c r="Q99" s="81">
        <v>281.54849999999999</v>
      </c>
      <c r="R99" s="81">
        <v>297.904</v>
      </c>
      <c r="S99" s="81">
        <v>261.51</v>
      </c>
      <c r="T99" s="81">
        <v>185.92500000000001</v>
      </c>
      <c r="U99" s="81">
        <v>309.41300000000001</v>
      </c>
      <c r="V99" s="81">
        <v>311.55149999999998</v>
      </c>
      <c r="W99" s="81">
        <v>288.71749999999997</v>
      </c>
      <c r="X99" s="81">
        <v>268.041</v>
      </c>
      <c r="Y99" s="81">
        <v>273.76</v>
      </c>
      <c r="Z99" s="83">
        <v>38.200000000000003</v>
      </c>
    </row>
    <row r="100" spans="1:26" x14ac:dyDescent="0.25">
      <c r="A100" s="1" t="s">
        <v>189</v>
      </c>
      <c r="B100" s="81">
        <v>0</v>
      </c>
      <c r="C100" s="81">
        <v>0</v>
      </c>
      <c r="D100" s="81">
        <v>0</v>
      </c>
      <c r="E100" s="81">
        <v>0</v>
      </c>
      <c r="F100" s="81">
        <v>0</v>
      </c>
      <c r="G100" s="81">
        <v>0</v>
      </c>
      <c r="H100" s="81">
        <v>0</v>
      </c>
      <c r="I100" s="81">
        <v>0.123</v>
      </c>
      <c r="J100" s="81">
        <v>0.46350000000000002</v>
      </c>
      <c r="K100" s="81">
        <v>1.2E-2</v>
      </c>
      <c r="L100" s="81">
        <v>2.4E-2</v>
      </c>
      <c r="M100" s="81">
        <v>3.5999999999999997E-2</v>
      </c>
      <c r="N100" s="81">
        <v>0.02</v>
      </c>
      <c r="O100" s="81">
        <v>6.0000000000000001E-3</v>
      </c>
      <c r="P100" s="81">
        <v>1.2E-2</v>
      </c>
      <c r="Q100" s="81">
        <v>0.19800000000000001</v>
      </c>
      <c r="R100" s="81">
        <v>0.4975</v>
      </c>
      <c r="S100" s="81">
        <v>0</v>
      </c>
      <c r="T100" s="81">
        <v>0.39250000000000002</v>
      </c>
      <c r="U100" s="81">
        <v>0.41099999999999998</v>
      </c>
      <c r="V100" s="81">
        <v>14.093500000000001</v>
      </c>
      <c r="W100" s="81">
        <v>24.188500000000001</v>
      </c>
      <c r="X100" s="81">
        <v>23.638500000000001</v>
      </c>
      <c r="Y100" s="81">
        <v>22.677</v>
      </c>
      <c r="Z100" s="83">
        <v>36.296500000000002</v>
      </c>
    </row>
    <row r="101" spans="1:26" x14ac:dyDescent="0.25">
      <c r="A101" s="1" t="s">
        <v>190</v>
      </c>
      <c r="B101" s="81">
        <v>0</v>
      </c>
      <c r="C101" s="81">
        <v>0</v>
      </c>
      <c r="D101" s="81">
        <v>0</v>
      </c>
      <c r="E101" s="81">
        <v>0</v>
      </c>
      <c r="F101" s="81">
        <v>0</v>
      </c>
      <c r="G101" s="81">
        <v>0</v>
      </c>
      <c r="H101" s="81">
        <v>0</v>
      </c>
      <c r="I101" s="81">
        <v>0</v>
      </c>
      <c r="J101" s="81">
        <v>0</v>
      </c>
      <c r="K101" s="81">
        <v>0</v>
      </c>
      <c r="L101" s="81">
        <v>0</v>
      </c>
      <c r="M101" s="81">
        <v>0</v>
      </c>
      <c r="N101" s="81">
        <v>0</v>
      </c>
      <c r="O101" s="81">
        <v>2.1999999999999999E-2</v>
      </c>
      <c r="P101" s="81">
        <v>0.2525</v>
      </c>
      <c r="Q101" s="81">
        <v>8.3500000000000005E-2</v>
      </c>
      <c r="R101" s="81">
        <v>0.159</v>
      </c>
      <c r="S101" s="81">
        <v>0.246</v>
      </c>
      <c r="T101" s="81">
        <v>0.23400000000000001</v>
      </c>
      <c r="U101" s="81">
        <v>0.16600000000000001</v>
      </c>
      <c r="V101" s="81">
        <v>0.13900000000000001</v>
      </c>
      <c r="W101" s="81">
        <v>0.32050000000000001</v>
      </c>
      <c r="X101" s="81">
        <v>0.32650000000000001</v>
      </c>
      <c r="Y101" s="81">
        <v>0.28299999999999997</v>
      </c>
      <c r="Z101" s="83">
        <v>0.3735</v>
      </c>
    </row>
    <row r="102" spans="1:26" x14ac:dyDescent="0.25">
      <c r="A102" s="1" t="s">
        <v>56</v>
      </c>
      <c r="B102" s="81">
        <v>954.39850000000001</v>
      </c>
      <c r="C102" s="81">
        <v>863.45950000000005</v>
      </c>
      <c r="D102" s="81">
        <v>858.59500000000003</v>
      </c>
      <c r="E102" s="81">
        <v>850.97349999999994</v>
      </c>
      <c r="F102" s="81">
        <v>885.19849999999997</v>
      </c>
      <c r="G102" s="81">
        <v>1144.1355000000001</v>
      </c>
      <c r="H102" s="81">
        <v>1230.377</v>
      </c>
      <c r="I102" s="81">
        <v>1271.3544999999999</v>
      </c>
      <c r="J102" s="81">
        <v>1241.8879999999999</v>
      </c>
      <c r="K102" s="81">
        <v>1178.1659999999999</v>
      </c>
      <c r="L102" s="81">
        <v>1524.25</v>
      </c>
      <c r="M102" s="81">
        <v>1732.5450000000001</v>
      </c>
      <c r="N102" s="81">
        <v>1525.3865000000001</v>
      </c>
      <c r="O102" s="81">
        <v>1417.4970000000001</v>
      </c>
      <c r="P102" s="81">
        <v>1249.5105000000001</v>
      </c>
      <c r="Q102" s="81">
        <v>1469.7235000000001</v>
      </c>
      <c r="R102" s="81">
        <v>1565.5039999999999</v>
      </c>
      <c r="S102" s="81">
        <v>865.54250000000002</v>
      </c>
      <c r="T102" s="81">
        <v>1172.5245</v>
      </c>
      <c r="U102" s="81">
        <v>1558.7180000000001</v>
      </c>
      <c r="V102" s="81">
        <v>2055.471</v>
      </c>
      <c r="W102" s="81">
        <v>2386.5695000000001</v>
      </c>
      <c r="X102" s="81">
        <v>2388.5920000000001</v>
      </c>
      <c r="Y102" s="81">
        <v>2146.9569999999999</v>
      </c>
      <c r="Z102" s="83">
        <v>1203.8795</v>
      </c>
    </row>
    <row r="103" spans="1:26" x14ac:dyDescent="0.25">
      <c r="A103" s="84" t="s">
        <v>68</v>
      </c>
      <c r="B103" s="85">
        <v>1643.7114999999999</v>
      </c>
      <c r="C103" s="85">
        <v>1429.5545</v>
      </c>
      <c r="D103" s="85">
        <v>1499.1624999999999</v>
      </c>
      <c r="E103" s="85">
        <v>1474.9459999999999</v>
      </c>
      <c r="F103" s="85">
        <v>1681.3150000000001</v>
      </c>
      <c r="G103" s="85">
        <v>2010.4715000000001</v>
      </c>
      <c r="H103" s="85">
        <v>2157.3854999999999</v>
      </c>
      <c r="I103" s="85">
        <v>2350.7395000000001</v>
      </c>
      <c r="J103" s="85">
        <v>2402.8515000000002</v>
      </c>
      <c r="K103" s="85">
        <v>2618.902</v>
      </c>
      <c r="L103" s="85">
        <v>3029.93</v>
      </c>
      <c r="M103" s="85">
        <v>3271.1770000000001</v>
      </c>
      <c r="N103" s="85">
        <v>2969.8235</v>
      </c>
      <c r="O103" s="85">
        <v>2892.3150000000001</v>
      </c>
      <c r="P103" s="85">
        <v>2670.7925</v>
      </c>
      <c r="Q103" s="85">
        <v>2725.5990000000002</v>
      </c>
      <c r="R103" s="85">
        <v>2943.32</v>
      </c>
      <c r="S103" s="85">
        <v>2716.6374999999998</v>
      </c>
      <c r="T103" s="85">
        <v>3035.8265000000001</v>
      </c>
      <c r="U103" s="85">
        <v>3535.4839999999999</v>
      </c>
      <c r="V103" s="85">
        <v>4171.2124999999996</v>
      </c>
      <c r="W103" s="85">
        <v>4488.8344999999999</v>
      </c>
      <c r="X103" s="85">
        <v>4461.3924999999999</v>
      </c>
      <c r="Y103" s="85">
        <v>3841.8009999999999</v>
      </c>
      <c r="Z103" s="86">
        <v>2435.3944999999999</v>
      </c>
    </row>
    <row r="104" spans="1:26" x14ac:dyDescent="0.25">
      <c r="A104" s="75" t="s">
        <v>117</v>
      </c>
      <c r="B104" s="93"/>
      <c r="C104" s="93"/>
      <c r="D104" s="93"/>
      <c r="E104" s="93"/>
      <c r="F104" s="93"/>
      <c r="G104" s="93"/>
      <c r="H104" s="93"/>
      <c r="I104" s="93"/>
      <c r="J104" s="93"/>
      <c r="K104" s="93"/>
      <c r="L104" s="93"/>
      <c r="M104" s="93"/>
      <c r="N104" s="93"/>
      <c r="O104" s="93"/>
      <c r="P104" s="93"/>
      <c r="Q104" s="93"/>
      <c r="R104" s="93"/>
      <c r="S104" s="93"/>
      <c r="T104" s="93"/>
      <c r="U104" s="93"/>
      <c r="V104" s="93"/>
      <c r="W104" s="93"/>
      <c r="X104" s="93"/>
      <c r="Y104" s="93"/>
      <c r="Z104" s="94"/>
    </row>
    <row r="105" spans="1:26" x14ac:dyDescent="0.25">
      <c r="A105" s="80" t="s">
        <v>57</v>
      </c>
      <c r="B105" s="81">
        <v>0.16900000000000001</v>
      </c>
      <c r="C105" s="81">
        <v>0.16650000000000001</v>
      </c>
      <c r="D105" s="81">
        <v>0.19950000000000001</v>
      </c>
      <c r="E105" s="81">
        <v>0.20899999999999999</v>
      </c>
      <c r="F105" s="81">
        <v>0.152</v>
      </c>
      <c r="G105" s="81">
        <v>0.17549999999999999</v>
      </c>
      <c r="H105" s="81">
        <v>0.41399999999999998</v>
      </c>
      <c r="I105" s="81">
        <v>0.17100000000000001</v>
      </c>
      <c r="J105" s="81">
        <v>6.3500000000000001E-2</v>
      </c>
      <c r="K105" s="81">
        <v>5.9499999999999997E-2</v>
      </c>
      <c r="L105" s="81">
        <v>4.8000000000000001E-2</v>
      </c>
      <c r="M105" s="81">
        <v>0.24399999999999999</v>
      </c>
      <c r="N105" s="81">
        <v>0.17349999999999999</v>
      </c>
      <c r="O105" s="81">
        <v>0.39050000000000001</v>
      </c>
      <c r="P105" s="81">
        <v>0.39750000000000002</v>
      </c>
      <c r="Q105" s="81">
        <v>0.223</v>
      </c>
      <c r="R105" s="81">
        <v>1.1785000000000001</v>
      </c>
      <c r="S105" s="81">
        <v>26.4435</v>
      </c>
      <c r="T105" s="81">
        <v>6.1494999999999997</v>
      </c>
      <c r="U105" s="81">
        <v>5.1805000000000003</v>
      </c>
      <c r="V105" s="81">
        <v>38.017499999999998</v>
      </c>
      <c r="W105" s="81">
        <v>244.876</v>
      </c>
      <c r="X105" s="81">
        <v>347.44549999999998</v>
      </c>
      <c r="Y105" s="81">
        <v>362.27499999999998</v>
      </c>
      <c r="Z105" s="83">
        <v>392.98849999999999</v>
      </c>
    </row>
    <row r="106" spans="1:26" x14ac:dyDescent="0.25">
      <c r="A106" s="80" t="s">
        <v>53</v>
      </c>
      <c r="B106" s="81">
        <v>597.24599999999998</v>
      </c>
      <c r="C106" s="81">
        <v>682.65800000000002</v>
      </c>
      <c r="D106" s="81">
        <v>704.13750000000005</v>
      </c>
      <c r="E106" s="81">
        <v>409.72</v>
      </c>
      <c r="F106" s="81">
        <v>456.07249999999999</v>
      </c>
      <c r="G106" s="81">
        <v>830.38499999999999</v>
      </c>
      <c r="H106" s="81">
        <v>1397.0730000000001</v>
      </c>
      <c r="I106" s="81">
        <v>1577.8354999999999</v>
      </c>
      <c r="J106" s="81">
        <v>1015.3674999999999</v>
      </c>
      <c r="K106" s="81">
        <v>1208.2565</v>
      </c>
      <c r="L106" s="81">
        <v>1330.4465</v>
      </c>
      <c r="M106" s="81">
        <v>1268.9849999999999</v>
      </c>
      <c r="N106" s="81">
        <v>1043.5474999999999</v>
      </c>
      <c r="O106" s="81">
        <v>1083.663</v>
      </c>
      <c r="P106" s="81">
        <v>364.6925</v>
      </c>
      <c r="Q106" s="81">
        <v>82.602000000000004</v>
      </c>
      <c r="R106" s="81">
        <v>103.8165</v>
      </c>
      <c r="S106" s="81">
        <v>243.04349999999999</v>
      </c>
      <c r="T106" s="81">
        <v>478.27600000000001</v>
      </c>
      <c r="U106" s="81">
        <v>573.82000000000005</v>
      </c>
      <c r="V106" s="81">
        <v>703.17550000000006</v>
      </c>
      <c r="W106" s="81">
        <v>632.13850000000002</v>
      </c>
      <c r="X106" s="81">
        <v>641.17999999999995</v>
      </c>
      <c r="Y106" s="81">
        <v>676.29549999999995</v>
      </c>
      <c r="Z106" s="83">
        <v>588.15599999999995</v>
      </c>
    </row>
    <row r="107" spans="1:26" x14ac:dyDescent="0.25">
      <c r="A107" s="80" t="s">
        <v>55</v>
      </c>
      <c r="B107" s="81">
        <v>0</v>
      </c>
      <c r="C107" s="81">
        <v>9.3684999999999992</v>
      </c>
      <c r="D107" s="81">
        <v>12.9985</v>
      </c>
      <c r="E107" s="81">
        <v>195.08799999999999</v>
      </c>
      <c r="F107" s="81">
        <v>275.73700000000002</v>
      </c>
      <c r="G107" s="81">
        <v>361.7235</v>
      </c>
      <c r="H107" s="81">
        <v>416.5505</v>
      </c>
      <c r="I107" s="81">
        <v>512.58849999999995</v>
      </c>
      <c r="J107" s="81">
        <v>403.58</v>
      </c>
      <c r="K107" s="81">
        <v>481.62150000000003</v>
      </c>
      <c r="L107" s="81">
        <v>561.96</v>
      </c>
      <c r="M107" s="81">
        <v>532.03750000000002</v>
      </c>
      <c r="N107" s="81">
        <v>382.17200000000003</v>
      </c>
      <c r="O107" s="81">
        <v>315.18200000000002</v>
      </c>
      <c r="P107" s="81">
        <v>471.65</v>
      </c>
      <c r="Q107" s="81">
        <v>266.97050000000002</v>
      </c>
      <c r="R107" s="81">
        <v>266.47649999999999</v>
      </c>
      <c r="S107" s="81">
        <v>454.46600000000001</v>
      </c>
      <c r="T107" s="81">
        <v>707.75699999999995</v>
      </c>
      <c r="U107" s="81">
        <v>388.89150000000001</v>
      </c>
      <c r="V107" s="81">
        <v>403.97550000000001</v>
      </c>
      <c r="W107" s="81">
        <v>547.01250000000005</v>
      </c>
      <c r="X107" s="81">
        <v>449.53800000000001</v>
      </c>
      <c r="Y107" s="81">
        <v>64.987499999999997</v>
      </c>
      <c r="Z107" s="83">
        <v>12.9435</v>
      </c>
    </row>
    <row r="108" spans="1:26" x14ac:dyDescent="0.25">
      <c r="A108" s="80" t="s">
        <v>59</v>
      </c>
      <c r="B108" s="81">
        <v>1061.5864999999999</v>
      </c>
      <c r="C108" s="81">
        <v>1196.0975000000001</v>
      </c>
      <c r="D108" s="81">
        <v>1070.0485000000001</v>
      </c>
      <c r="E108" s="81">
        <v>1247.2805000000001</v>
      </c>
      <c r="F108" s="81">
        <v>1537.1759999999999</v>
      </c>
      <c r="G108" s="81">
        <v>1506.0925</v>
      </c>
      <c r="H108" s="81">
        <v>1836.2515000000001</v>
      </c>
      <c r="I108" s="81">
        <v>2114.3150000000001</v>
      </c>
      <c r="J108" s="81">
        <v>1214.5419999999999</v>
      </c>
      <c r="K108" s="81">
        <v>1129.9214999999999</v>
      </c>
      <c r="L108" s="81">
        <v>1669.6545000000001</v>
      </c>
      <c r="M108" s="81">
        <v>2479.5349999999999</v>
      </c>
      <c r="N108" s="81">
        <v>1793.5395000000001</v>
      </c>
      <c r="O108" s="81">
        <v>1320.6034999999999</v>
      </c>
      <c r="P108" s="81">
        <v>983.69749999999999</v>
      </c>
      <c r="Q108" s="81">
        <v>774.33900000000006</v>
      </c>
      <c r="R108" s="81">
        <v>780.48350000000005</v>
      </c>
      <c r="S108" s="81">
        <v>831.75649999999996</v>
      </c>
      <c r="T108" s="81">
        <v>767.89949999999999</v>
      </c>
      <c r="U108" s="81">
        <v>553.26649999999995</v>
      </c>
      <c r="V108" s="81">
        <v>310.20150000000001</v>
      </c>
      <c r="W108" s="81">
        <v>296.09750000000003</v>
      </c>
      <c r="X108" s="81">
        <v>378.69850000000002</v>
      </c>
      <c r="Y108" s="81">
        <v>430.18349999999998</v>
      </c>
      <c r="Z108" s="83">
        <v>479.14949999999999</v>
      </c>
    </row>
    <row r="109" spans="1:26" x14ac:dyDescent="0.25">
      <c r="A109" s="84" t="s">
        <v>60</v>
      </c>
      <c r="B109" s="85">
        <v>1659.0015000000001</v>
      </c>
      <c r="C109" s="85">
        <v>1888.2905000000001</v>
      </c>
      <c r="D109" s="85">
        <v>1787.384</v>
      </c>
      <c r="E109" s="85">
        <v>1852.2974999999999</v>
      </c>
      <c r="F109" s="85">
        <v>2269.1374999999998</v>
      </c>
      <c r="G109" s="85">
        <v>2698.3764999999999</v>
      </c>
      <c r="H109" s="85">
        <v>3650.2890000000002</v>
      </c>
      <c r="I109" s="85">
        <v>4204.91</v>
      </c>
      <c r="J109" s="85">
        <v>2633.5529999999999</v>
      </c>
      <c r="K109" s="85">
        <v>2819.8589999999999</v>
      </c>
      <c r="L109" s="85">
        <v>3562.1089999999999</v>
      </c>
      <c r="M109" s="85">
        <v>4280.8014999999996</v>
      </c>
      <c r="N109" s="85">
        <v>3219.4324999999999</v>
      </c>
      <c r="O109" s="85">
        <v>2719.8389999999999</v>
      </c>
      <c r="P109" s="85">
        <v>1820.4375</v>
      </c>
      <c r="Q109" s="85">
        <v>1124.1344999999999</v>
      </c>
      <c r="R109" s="85">
        <v>1151.9549999999999</v>
      </c>
      <c r="S109" s="85">
        <v>1555.7094999999999</v>
      </c>
      <c r="T109" s="85">
        <v>1960.0820000000001</v>
      </c>
      <c r="U109" s="85">
        <v>1521.1585</v>
      </c>
      <c r="V109" s="85">
        <v>1455.37</v>
      </c>
      <c r="W109" s="85">
        <v>1720.1244999999999</v>
      </c>
      <c r="X109" s="85">
        <v>1816.8620000000001</v>
      </c>
      <c r="Y109" s="85">
        <v>1533.7415000000001</v>
      </c>
      <c r="Z109" s="86">
        <v>1473.2375</v>
      </c>
    </row>
    <row r="110" spans="1:26" x14ac:dyDescent="0.25">
      <c r="A110" s="75" t="s">
        <v>119</v>
      </c>
      <c r="B110" s="93"/>
      <c r="C110" s="93"/>
      <c r="D110" s="93"/>
      <c r="E110" s="93"/>
      <c r="F110" s="93"/>
      <c r="G110" s="93"/>
      <c r="H110" s="93"/>
      <c r="I110" s="93"/>
      <c r="J110" s="93"/>
      <c r="K110" s="93"/>
      <c r="L110" s="93"/>
      <c r="M110" s="93"/>
      <c r="N110" s="93"/>
      <c r="O110" s="93"/>
      <c r="P110" s="93"/>
      <c r="Q110" s="93"/>
      <c r="R110" s="93"/>
      <c r="S110" s="93"/>
      <c r="T110" s="93"/>
      <c r="U110" s="93"/>
      <c r="V110" s="93"/>
      <c r="W110" s="93"/>
      <c r="X110" s="93"/>
      <c r="Y110" s="93"/>
      <c r="Z110" s="94"/>
    </row>
    <row r="111" spans="1:26" x14ac:dyDescent="0.25">
      <c r="A111" s="80" t="s">
        <v>22</v>
      </c>
      <c r="B111" s="81">
        <v>188.33099999999999</v>
      </c>
      <c r="C111" s="81">
        <v>150.899</v>
      </c>
      <c r="D111" s="81">
        <v>141.59200000000001</v>
      </c>
      <c r="E111" s="81">
        <v>133.71950000000001</v>
      </c>
      <c r="F111" s="81">
        <v>141.97800000000001</v>
      </c>
      <c r="G111" s="81">
        <v>136.994</v>
      </c>
      <c r="H111" s="81">
        <v>157.98400000000001</v>
      </c>
      <c r="I111" s="81">
        <v>145.203</v>
      </c>
      <c r="J111" s="81">
        <v>163.69399999999999</v>
      </c>
      <c r="K111" s="81">
        <v>180.76750000000001</v>
      </c>
      <c r="L111" s="81">
        <v>208.339</v>
      </c>
      <c r="M111" s="81">
        <v>171.45949999999999</v>
      </c>
      <c r="N111" s="81">
        <v>184.62799999999999</v>
      </c>
      <c r="O111" s="81">
        <v>179.828</v>
      </c>
      <c r="P111" s="81">
        <v>132.96950000000001</v>
      </c>
      <c r="Q111" s="81">
        <v>88.228999999999999</v>
      </c>
      <c r="R111" s="81">
        <v>82.463999999999999</v>
      </c>
      <c r="S111" s="81">
        <v>129.97999999999999</v>
      </c>
      <c r="T111" s="81">
        <v>135.6755</v>
      </c>
      <c r="U111" s="81">
        <v>114.27200000000001</v>
      </c>
      <c r="V111" s="81">
        <v>111.584</v>
      </c>
      <c r="W111" s="81">
        <v>172.50550000000001</v>
      </c>
      <c r="X111" s="81">
        <v>165.773</v>
      </c>
      <c r="Y111" s="81">
        <v>172.82400000000001</v>
      </c>
      <c r="Z111" s="83">
        <v>189.33949999999999</v>
      </c>
    </row>
    <row r="112" spans="1:26" x14ac:dyDescent="0.25">
      <c r="A112" s="80" t="s">
        <v>24</v>
      </c>
      <c r="B112" s="81">
        <v>0.11749999999999999</v>
      </c>
      <c r="C112" s="81">
        <v>0.95850000000000002</v>
      </c>
      <c r="D112" s="81">
        <v>1.0575000000000001</v>
      </c>
      <c r="E112" s="81">
        <v>0.84650000000000003</v>
      </c>
      <c r="F112" s="81">
        <v>1.1080000000000001</v>
      </c>
      <c r="G112" s="81">
        <v>1.585</v>
      </c>
      <c r="H112" s="81">
        <v>1.7010000000000001</v>
      </c>
      <c r="I112" s="81">
        <v>1.101</v>
      </c>
      <c r="J112" s="81">
        <v>0.39650000000000002</v>
      </c>
      <c r="K112" s="81">
        <v>1.4055</v>
      </c>
      <c r="L112" s="81">
        <v>0.5595</v>
      </c>
      <c r="M112" s="81">
        <v>1.1325000000000001</v>
      </c>
      <c r="N112" s="81">
        <v>3.173</v>
      </c>
      <c r="O112" s="81">
        <v>7.681</v>
      </c>
      <c r="P112" s="81">
        <v>6.9865000000000004</v>
      </c>
      <c r="Q112" s="81">
        <v>3.1924999999999999</v>
      </c>
      <c r="R112" s="81">
        <v>4.0404999999999998</v>
      </c>
      <c r="S112" s="81">
        <v>1.895</v>
      </c>
      <c r="T112" s="81">
        <v>2.2054999999999998</v>
      </c>
      <c r="U112" s="81">
        <v>2.2669999999999999</v>
      </c>
      <c r="V112" s="81">
        <v>2.843</v>
      </c>
      <c r="W112" s="81">
        <v>2.4315000000000002</v>
      </c>
      <c r="X112" s="81">
        <v>3.8195000000000001</v>
      </c>
      <c r="Y112" s="81">
        <v>5.1325000000000003</v>
      </c>
      <c r="Z112" s="83">
        <v>8.5935000000000006</v>
      </c>
    </row>
    <row r="113" spans="1:26" x14ac:dyDescent="0.25">
      <c r="A113" s="80" t="s">
        <v>20</v>
      </c>
      <c r="B113" s="81">
        <v>82.616</v>
      </c>
      <c r="C113" s="81">
        <v>67.944000000000003</v>
      </c>
      <c r="D113" s="81">
        <v>84.266000000000005</v>
      </c>
      <c r="E113" s="81">
        <v>84.588499999999996</v>
      </c>
      <c r="F113" s="81">
        <v>78.114999999999995</v>
      </c>
      <c r="G113" s="81">
        <v>90.710999999999999</v>
      </c>
      <c r="H113" s="81">
        <v>82.938500000000005</v>
      </c>
      <c r="I113" s="81">
        <v>97.551500000000004</v>
      </c>
      <c r="J113" s="81">
        <v>148.16200000000001</v>
      </c>
      <c r="K113" s="81">
        <v>176.24350000000001</v>
      </c>
      <c r="L113" s="81">
        <v>104.518</v>
      </c>
      <c r="M113" s="81">
        <v>167.95500000000001</v>
      </c>
      <c r="N113" s="81">
        <v>112.3075</v>
      </c>
      <c r="O113" s="81">
        <v>79.813000000000002</v>
      </c>
      <c r="P113" s="81">
        <v>86.46</v>
      </c>
      <c r="Q113" s="81">
        <v>70.048000000000002</v>
      </c>
      <c r="R113" s="81">
        <v>68.398499999999999</v>
      </c>
      <c r="S113" s="81">
        <v>63.285499999999999</v>
      </c>
      <c r="T113" s="81">
        <v>65.721000000000004</v>
      </c>
      <c r="U113" s="81">
        <v>69.332499999999996</v>
      </c>
      <c r="V113" s="81">
        <v>167.88300000000001</v>
      </c>
      <c r="W113" s="81">
        <v>505.584</v>
      </c>
      <c r="X113" s="81">
        <v>394.88400000000001</v>
      </c>
      <c r="Y113" s="81">
        <v>429.99950000000001</v>
      </c>
      <c r="Z113" s="83">
        <v>254.29150000000001</v>
      </c>
    </row>
    <row r="114" spans="1:26" x14ac:dyDescent="0.25">
      <c r="A114" s="80" t="s">
        <v>26</v>
      </c>
      <c r="B114" s="81">
        <v>0.995</v>
      </c>
      <c r="C114" s="81">
        <v>0</v>
      </c>
      <c r="D114" s="81">
        <v>0</v>
      </c>
      <c r="E114" s="81">
        <v>0</v>
      </c>
      <c r="F114" s="81">
        <v>0</v>
      </c>
      <c r="G114" s="81">
        <v>0</v>
      </c>
      <c r="H114" s="81">
        <v>0</v>
      </c>
      <c r="I114" s="81">
        <v>0</v>
      </c>
      <c r="J114" s="81">
        <v>0</v>
      </c>
      <c r="K114" s="81">
        <v>0</v>
      </c>
      <c r="L114" s="81">
        <v>0</v>
      </c>
      <c r="M114" s="81">
        <v>0</v>
      </c>
      <c r="N114" s="81">
        <v>0</v>
      </c>
      <c r="O114" s="81">
        <v>0</v>
      </c>
      <c r="P114" s="81">
        <v>0</v>
      </c>
      <c r="Q114" s="81">
        <v>0</v>
      </c>
      <c r="R114" s="81">
        <v>0</v>
      </c>
      <c r="S114" s="81">
        <v>12.1775</v>
      </c>
      <c r="T114" s="81">
        <v>0</v>
      </c>
      <c r="U114" s="81">
        <v>0</v>
      </c>
      <c r="V114" s="81">
        <v>0.50600000000000001</v>
      </c>
      <c r="W114" s="81">
        <v>71.052499999999995</v>
      </c>
      <c r="X114" s="81">
        <v>97.804000000000002</v>
      </c>
      <c r="Y114" s="81">
        <v>12.272500000000001</v>
      </c>
      <c r="Z114" s="83">
        <v>4.774</v>
      </c>
    </row>
    <row r="115" spans="1:26" x14ac:dyDescent="0.25">
      <c r="A115" s="84" t="s">
        <v>28</v>
      </c>
      <c r="B115" s="85">
        <v>272.05950000000001</v>
      </c>
      <c r="C115" s="85">
        <v>219.8015</v>
      </c>
      <c r="D115" s="85">
        <v>226.91550000000001</v>
      </c>
      <c r="E115" s="85">
        <v>219.15450000000001</v>
      </c>
      <c r="F115" s="85">
        <v>221.20099999999999</v>
      </c>
      <c r="G115" s="85">
        <v>229.29</v>
      </c>
      <c r="H115" s="85">
        <v>242.62350000000001</v>
      </c>
      <c r="I115" s="85">
        <v>243.85550000000001</v>
      </c>
      <c r="J115" s="85">
        <v>312.2525</v>
      </c>
      <c r="K115" s="85">
        <v>358.41649999999998</v>
      </c>
      <c r="L115" s="85">
        <v>313.41649999999998</v>
      </c>
      <c r="M115" s="85">
        <v>340.54700000000003</v>
      </c>
      <c r="N115" s="85">
        <v>300.10849999999999</v>
      </c>
      <c r="O115" s="85">
        <v>267.322</v>
      </c>
      <c r="P115" s="85">
        <v>226.416</v>
      </c>
      <c r="Q115" s="85">
        <v>161.46950000000001</v>
      </c>
      <c r="R115" s="85">
        <v>154.90299999999999</v>
      </c>
      <c r="S115" s="85">
        <v>207.33799999999999</v>
      </c>
      <c r="T115" s="85">
        <v>203.602</v>
      </c>
      <c r="U115" s="85">
        <v>185.8715</v>
      </c>
      <c r="V115" s="85">
        <v>282.81599999999997</v>
      </c>
      <c r="W115" s="85">
        <v>751.57349999999997</v>
      </c>
      <c r="X115" s="85">
        <v>662.28049999999996</v>
      </c>
      <c r="Y115" s="85">
        <v>620.22850000000005</v>
      </c>
      <c r="Z115" s="86">
        <v>456.99849999999998</v>
      </c>
    </row>
    <row r="116" spans="1:26" x14ac:dyDescent="0.25">
      <c r="A116" s="75" t="s">
        <v>191</v>
      </c>
      <c r="B116" s="93"/>
      <c r="C116" s="93"/>
      <c r="D116" s="93"/>
      <c r="E116" s="93"/>
      <c r="F116" s="93"/>
      <c r="G116" s="93"/>
      <c r="H116" s="93"/>
      <c r="I116" s="93"/>
      <c r="J116" s="93"/>
      <c r="K116" s="93"/>
      <c r="L116" s="93"/>
      <c r="M116" s="93"/>
      <c r="N116" s="93"/>
      <c r="O116" s="93"/>
      <c r="P116" s="93"/>
      <c r="Q116" s="93"/>
      <c r="R116" s="93"/>
      <c r="S116" s="93"/>
      <c r="T116" s="93"/>
      <c r="U116" s="93"/>
      <c r="V116" s="93"/>
      <c r="W116" s="93"/>
      <c r="X116" s="93"/>
      <c r="Y116" s="93"/>
      <c r="Z116" s="94"/>
    </row>
    <row r="117" spans="1:26" x14ac:dyDescent="0.25">
      <c r="A117" s="80" t="s">
        <v>192</v>
      </c>
      <c r="B117" s="81">
        <v>162.322</v>
      </c>
      <c r="C117" s="81">
        <v>160.47649999999999</v>
      </c>
      <c r="D117" s="81">
        <v>151.19999999999999</v>
      </c>
      <c r="E117" s="81">
        <v>131.98949999999999</v>
      </c>
      <c r="F117" s="81">
        <v>161.392</v>
      </c>
      <c r="G117" s="81">
        <v>161.5925</v>
      </c>
      <c r="H117" s="81">
        <v>171.34399999999999</v>
      </c>
      <c r="I117" s="81">
        <v>169.68350000000001</v>
      </c>
      <c r="J117" s="81">
        <v>124.786</v>
      </c>
      <c r="K117" s="81">
        <v>158.2535</v>
      </c>
      <c r="L117" s="81">
        <v>174.03800000000001</v>
      </c>
      <c r="M117" s="81">
        <v>173.08199999999999</v>
      </c>
      <c r="N117" s="81">
        <v>176.78800000000001</v>
      </c>
      <c r="O117" s="81">
        <v>189.9425</v>
      </c>
      <c r="P117" s="81">
        <v>178.95150000000001</v>
      </c>
      <c r="Q117" s="81">
        <v>184.22800000000001</v>
      </c>
      <c r="R117" s="81">
        <v>174.65199999999999</v>
      </c>
      <c r="S117" s="81">
        <v>158.94900000000001</v>
      </c>
      <c r="T117" s="81">
        <v>132.4735</v>
      </c>
      <c r="U117" s="81">
        <v>111.925</v>
      </c>
      <c r="V117" s="81">
        <v>141.946</v>
      </c>
      <c r="W117" s="81">
        <v>141.13399999999999</v>
      </c>
      <c r="X117" s="81">
        <v>135.22149999999999</v>
      </c>
      <c r="Y117" s="81">
        <v>177.27950000000001</v>
      </c>
      <c r="Z117" s="83">
        <v>207.10849999999999</v>
      </c>
    </row>
    <row r="118" spans="1:26" x14ac:dyDescent="0.25">
      <c r="A118" s="84" t="s">
        <v>193</v>
      </c>
      <c r="B118" s="85">
        <v>162.322</v>
      </c>
      <c r="C118" s="85">
        <v>160.47649999999999</v>
      </c>
      <c r="D118" s="85">
        <v>151.19999999999999</v>
      </c>
      <c r="E118" s="85">
        <v>131.98949999999999</v>
      </c>
      <c r="F118" s="85">
        <v>161.392</v>
      </c>
      <c r="G118" s="85">
        <v>161.5925</v>
      </c>
      <c r="H118" s="85">
        <v>171.34399999999999</v>
      </c>
      <c r="I118" s="85">
        <v>169.68350000000001</v>
      </c>
      <c r="J118" s="85">
        <v>124.786</v>
      </c>
      <c r="K118" s="85">
        <v>158.2535</v>
      </c>
      <c r="L118" s="85">
        <v>174.03800000000001</v>
      </c>
      <c r="M118" s="85">
        <v>173.08199999999999</v>
      </c>
      <c r="N118" s="85">
        <v>176.78800000000001</v>
      </c>
      <c r="O118" s="85">
        <v>189.9425</v>
      </c>
      <c r="P118" s="85">
        <v>178.95150000000001</v>
      </c>
      <c r="Q118" s="85">
        <v>184.22800000000001</v>
      </c>
      <c r="R118" s="85">
        <v>174.65199999999999</v>
      </c>
      <c r="S118" s="85">
        <v>158.94900000000001</v>
      </c>
      <c r="T118" s="85">
        <v>132.4735</v>
      </c>
      <c r="U118" s="85">
        <v>111.925</v>
      </c>
      <c r="V118" s="85">
        <v>141.946</v>
      </c>
      <c r="W118" s="85">
        <v>141.13399999999999</v>
      </c>
      <c r="X118" s="85">
        <v>135.22149999999999</v>
      </c>
      <c r="Y118" s="85">
        <v>177.27950000000001</v>
      </c>
      <c r="Z118" s="86">
        <v>207.10849999999999</v>
      </c>
    </row>
    <row r="119" spans="1:26" x14ac:dyDescent="0.25">
      <c r="A119" s="75" t="s">
        <v>115</v>
      </c>
      <c r="B119" s="93"/>
      <c r="C119" s="93"/>
      <c r="D119" s="93"/>
      <c r="E119" s="93"/>
      <c r="F119" s="93"/>
      <c r="G119" s="93"/>
      <c r="H119" s="93"/>
      <c r="I119" s="93"/>
      <c r="J119" s="93"/>
      <c r="K119" s="93"/>
      <c r="L119" s="93"/>
      <c r="M119" s="93"/>
      <c r="N119" s="93"/>
      <c r="O119" s="93"/>
      <c r="P119" s="93"/>
      <c r="Q119" s="93"/>
      <c r="R119" s="93"/>
      <c r="S119" s="93"/>
      <c r="T119" s="93"/>
      <c r="U119" s="93"/>
      <c r="V119" s="93"/>
      <c r="W119" s="93"/>
      <c r="X119" s="93"/>
      <c r="Y119" s="93"/>
      <c r="Z119" s="94"/>
    </row>
    <row r="120" spans="1:26" x14ac:dyDescent="0.25">
      <c r="A120" s="1" t="s">
        <v>194</v>
      </c>
      <c r="B120" s="81">
        <v>9.3460000000000001</v>
      </c>
      <c r="C120" s="81">
        <v>8.8815000000000008</v>
      </c>
      <c r="D120" s="81">
        <v>8.0295000000000005</v>
      </c>
      <c r="E120" s="81">
        <v>7.0964999999999998</v>
      </c>
      <c r="F120" s="81">
        <v>7.5735000000000001</v>
      </c>
      <c r="G120" s="81">
        <v>7.1349999999999998</v>
      </c>
      <c r="H120" s="81">
        <v>8.0815000000000001</v>
      </c>
      <c r="I120" s="81">
        <v>8.4275000000000002</v>
      </c>
      <c r="J120" s="81">
        <v>14.303000000000001</v>
      </c>
      <c r="K120" s="81">
        <v>17.879000000000001</v>
      </c>
      <c r="L120" s="81">
        <v>19.188500000000001</v>
      </c>
      <c r="M120" s="81">
        <v>16.869</v>
      </c>
      <c r="N120" s="81">
        <v>16.564499999999999</v>
      </c>
      <c r="O120" s="81">
        <v>18.452500000000001</v>
      </c>
      <c r="P120" s="81">
        <v>21.327000000000002</v>
      </c>
      <c r="Q120" s="81">
        <v>23.558</v>
      </c>
      <c r="R120" s="81">
        <v>23.592500000000001</v>
      </c>
      <c r="S120" s="81">
        <v>23.124500000000001</v>
      </c>
      <c r="T120" s="81">
        <v>22.454000000000001</v>
      </c>
      <c r="U120" s="81">
        <v>22.303000000000001</v>
      </c>
      <c r="V120" s="81">
        <v>22.585999999999999</v>
      </c>
      <c r="W120" s="81">
        <v>21.393999999999998</v>
      </c>
      <c r="X120" s="81">
        <v>26.5505</v>
      </c>
      <c r="Y120" s="81">
        <v>26.470500000000001</v>
      </c>
      <c r="Z120" s="83">
        <v>29.642499999999998</v>
      </c>
    </row>
    <row r="121" spans="1:26" x14ac:dyDescent="0.25">
      <c r="A121" s="1" t="s">
        <v>195</v>
      </c>
      <c r="B121" s="81">
        <v>0</v>
      </c>
      <c r="C121" s="81">
        <v>0</v>
      </c>
      <c r="D121" s="81">
        <v>0</v>
      </c>
      <c r="E121" s="81">
        <v>0</v>
      </c>
      <c r="F121" s="81">
        <v>0</v>
      </c>
      <c r="G121" s="81">
        <v>0</v>
      </c>
      <c r="H121" s="81">
        <v>0</v>
      </c>
      <c r="I121" s="81">
        <v>0</v>
      </c>
      <c r="J121" s="81">
        <v>0</v>
      </c>
      <c r="K121" s="81">
        <v>0</v>
      </c>
      <c r="L121" s="81">
        <v>0</v>
      </c>
      <c r="M121" s="81">
        <v>0</v>
      </c>
      <c r="N121" s="81">
        <v>0</v>
      </c>
      <c r="O121" s="81">
        <v>0</v>
      </c>
      <c r="P121" s="81">
        <v>0</v>
      </c>
      <c r="Q121" s="81">
        <v>0</v>
      </c>
      <c r="R121" s="81">
        <v>0</v>
      </c>
      <c r="S121" s="81">
        <v>0</v>
      </c>
      <c r="T121" s="81">
        <v>9.2999999999999999E-2</v>
      </c>
      <c r="U121" s="81">
        <v>0.17749999999999999</v>
      </c>
      <c r="V121" s="81">
        <v>0</v>
      </c>
      <c r="W121" s="81">
        <v>0</v>
      </c>
      <c r="X121" s="81">
        <v>0</v>
      </c>
      <c r="Y121" s="81">
        <v>0</v>
      </c>
      <c r="Z121" s="83">
        <v>0</v>
      </c>
    </row>
    <row r="122" spans="1:26" x14ac:dyDescent="0.25">
      <c r="A122" s="1" t="s">
        <v>196</v>
      </c>
      <c r="B122" s="81">
        <v>0</v>
      </c>
      <c r="C122" s="81">
        <v>0</v>
      </c>
      <c r="D122" s="81">
        <v>0</v>
      </c>
      <c r="E122" s="81">
        <v>0</v>
      </c>
      <c r="F122" s="81">
        <v>0</v>
      </c>
      <c r="G122" s="81">
        <v>0</v>
      </c>
      <c r="H122" s="81">
        <v>0</v>
      </c>
      <c r="I122" s="81">
        <v>0</v>
      </c>
      <c r="J122" s="81">
        <v>0</v>
      </c>
      <c r="K122" s="81">
        <v>0</v>
      </c>
      <c r="L122" s="81">
        <v>0</v>
      </c>
      <c r="M122" s="81">
        <v>0</v>
      </c>
      <c r="N122" s="81">
        <v>0</v>
      </c>
      <c r="O122" s="81">
        <v>0</v>
      </c>
      <c r="P122" s="81">
        <v>0</v>
      </c>
      <c r="Q122" s="81">
        <v>0</v>
      </c>
      <c r="R122" s="81">
        <v>0</v>
      </c>
      <c r="S122" s="81">
        <v>0</v>
      </c>
      <c r="T122" s="81">
        <v>0</v>
      </c>
      <c r="U122" s="81">
        <v>0</v>
      </c>
      <c r="V122" s="81">
        <v>0.56499999999999995</v>
      </c>
      <c r="W122" s="81">
        <v>0.41749999999999998</v>
      </c>
      <c r="X122" s="81">
        <v>0</v>
      </c>
      <c r="Y122" s="81">
        <v>0</v>
      </c>
      <c r="Z122" s="83">
        <v>0</v>
      </c>
    </row>
    <row r="123" spans="1:26" x14ac:dyDescent="0.25">
      <c r="A123" s="1" t="s">
        <v>197</v>
      </c>
      <c r="B123" s="81">
        <v>0</v>
      </c>
      <c r="C123" s="81">
        <v>0</v>
      </c>
      <c r="D123" s="81">
        <v>0</v>
      </c>
      <c r="E123" s="81">
        <v>0</v>
      </c>
      <c r="F123" s="81">
        <v>0</v>
      </c>
      <c r="G123" s="81">
        <v>0</v>
      </c>
      <c r="H123" s="81">
        <v>0</v>
      </c>
      <c r="I123" s="81">
        <v>0</v>
      </c>
      <c r="J123" s="81">
        <v>0</v>
      </c>
      <c r="K123" s="81">
        <v>0</v>
      </c>
      <c r="L123" s="81">
        <v>0</v>
      </c>
      <c r="M123" s="81">
        <v>0</v>
      </c>
      <c r="N123" s="81">
        <v>0</v>
      </c>
      <c r="O123" s="81">
        <v>0</v>
      </c>
      <c r="P123" s="81">
        <v>0</v>
      </c>
      <c r="Q123" s="81">
        <v>0</v>
      </c>
      <c r="R123" s="81">
        <v>0</v>
      </c>
      <c r="S123" s="81">
        <v>0</v>
      </c>
      <c r="T123" s="81">
        <v>0</v>
      </c>
      <c r="U123" s="81">
        <v>0</v>
      </c>
      <c r="V123" s="81">
        <v>0</v>
      </c>
      <c r="W123" s="81">
        <v>0</v>
      </c>
      <c r="X123" s="81">
        <v>1.79</v>
      </c>
      <c r="Y123" s="81">
        <v>4.7690000000000001</v>
      </c>
      <c r="Z123" s="83">
        <v>0</v>
      </c>
    </row>
    <row r="124" spans="1:26" x14ac:dyDescent="0.25">
      <c r="A124" s="1" t="s">
        <v>198</v>
      </c>
      <c r="B124" s="81">
        <v>13.897</v>
      </c>
      <c r="C124" s="81">
        <v>12.436</v>
      </c>
      <c r="D124" s="81">
        <v>11.541499999999999</v>
      </c>
      <c r="E124" s="81">
        <v>16.715499999999999</v>
      </c>
      <c r="F124" s="81">
        <v>19.07</v>
      </c>
      <c r="G124" s="81">
        <v>16.233000000000001</v>
      </c>
      <c r="H124" s="81">
        <v>16.561499999999999</v>
      </c>
      <c r="I124" s="81">
        <v>10.7165</v>
      </c>
      <c r="J124" s="81">
        <v>5.7655000000000003</v>
      </c>
      <c r="K124" s="81">
        <v>5.2945000000000002</v>
      </c>
      <c r="L124" s="81">
        <v>4.5049999999999999</v>
      </c>
      <c r="M124" s="81">
        <v>4.7084999999999999</v>
      </c>
      <c r="N124" s="81">
        <v>5.9444999999999997</v>
      </c>
      <c r="O124" s="81">
        <v>5.6684999999999999</v>
      </c>
      <c r="P124" s="81">
        <v>8.2424999999999997</v>
      </c>
      <c r="Q124" s="81">
        <v>7.1745000000000001</v>
      </c>
      <c r="R124" s="81">
        <v>7.992</v>
      </c>
      <c r="S124" s="81">
        <v>9.2940000000000005</v>
      </c>
      <c r="T124" s="81">
        <v>7.7530000000000001</v>
      </c>
      <c r="U124" s="81">
        <v>7.8985000000000003</v>
      </c>
      <c r="V124" s="81">
        <v>9.2780000000000005</v>
      </c>
      <c r="W124" s="81">
        <v>9.6020000000000003</v>
      </c>
      <c r="X124" s="81">
        <v>10.064500000000001</v>
      </c>
      <c r="Y124" s="81">
        <v>9.327</v>
      </c>
      <c r="Z124" s="83">
        <v>7.6055000000000001</v>
      </c>
    </row>
    <row r="125" spans="1:26" x14ac:dyDescent="0.25">
      <c r="A125" s="1" t="s">
        <v>199</v>
      </c>
      <c r="B125" s="81">
        <v>0</v>
      </c>
      <c r="C125" s="81">
        <v>0</v>
      </c>
      <c r="D125" s="81">
        <v>0</v>
      </c>
      <c r="E125" s="81">
        <v>0</v>
      </c>
      <c r="F125" s="81">
        <v>0</v>
      </c>
      <c r="G125" s="81">
        <v>0</v>
      </c>
      <c r="H125" s="81">
        <v>0</v>
      </c>
      <c r="I125" s="81">
        <v>0</v>
      </c>
      <c r="J125" s="81">
        <v>0</v>
      </c>
      <c r="K125" s="81">
        <v>0</v>
      </c>
      <c r="L125" s="81">
        <v>0</v>
      </c>
      <c r="M125" s="81">
        <v>0</v>
      </c>
      <c r="N125" s="81">
        <v>0</v>
      </c>
      <c r="O125" s="81">
        <v>0</v>
      </c>
      <c r="P125" s="81">
        <v>0</v>
      </c>
      <c r="Q125" s="81">
        <v>0</v>
      </c>
      <c r="R125" s="81">
        <v>0</v>
      </c>
      <c r="S125" s="81">
        <v>0.20150000000000001</v>
      </c>
      <c r="T125" s="81">
        <v>0.33800000000000002</v>
      </c>
      <c r="U125" s="81">
        <v>0.43149999999999999</v>
      </c>
      <c r="V125" s="81">
        <v>0.23</v>
      </c>
      <c r="W125" s="81">
        <v>0.36199999999999999</v>
      </c>
      <c r="X125" s="81">
        <v>0.31</v>
      </c>
      <c r="Y125" s="81">
        <v>0</v>
      </c>
      <c r="Z125" s="83">
        <v>0</v>
      </c>
    </row>
    <row r="126" spans="1:26" x14ac:dyDescent="0.25">
      <c r="A126" s="84" t="s">
        <v>75</v>
      </c>
      <c r="B126" s="85">
        <v>23.242999999999999</v>
      </c>
      <c r="C126" s="85">
        <v>21.317499999999999</v>
      </c>
      <c r="D126" s="85">
        <v>19.571000000000002</v>
      </c>
      <c r="E126" s="85">
        <v>23.812000000000001</v>
      </c>
      <c r="F126" s="85">
        <v>26.6435</v>
      </c>
      <c r="G126" s="85">
        <v>23.367999999999999</v>
      </c>
      <c r="H126" s="85">
        <v>24.643000000000001</v>
      </c>
      <c r="I126" s="85">
        <v>19.143999999999998</v>
      </c>
      <c r="J126" s="85">
        <v>20.0685</v>
      </c>
      <c r="K126" s="85">
        <v>23.173500000000001</v>
      </c>
      <c r="L126" s="85">
        <v>23.6935</v>
      </c>
      <c r="M126" s="85">
        <v>21.577500000000001</v>
      </c>
      <c r="N126" s="85">
        <v>22.509</v>
      </c>
      <c r="O126" s="85">
        <v>24.120999999999999</v>
      </c>
      <c r="P126" s="85">
        <v>29.569500000000001</v>
      </c>
      <c r="Q126" s="85">
        <v>30.732500000000002</v>
      </c>
      <c r="R126" s="85">
        <v>31.584499999999998</v>
      </c>
      <c r="S126" s="85">
        <v>32.619999999999997</v>
      </c>
      <c r="T126" s="85">
        <v>30.638000000000002</v>
      </c>
      <c r="U126" s="85">
        <v>30.810500000000001</v>
      </c>
      <c r="V126" s="85">
        <v>32.658999999999999</v>
      </c>
      <c r="W126" s="85">
        <v>31.775500000000001</v>
      </c>
      <c r="X126" s="85">
        <v>38.715000000000003</v>
      </c>
      <c r="Y126" s="85">
        <v>40.566499999999998</v>
      </c>
      <c r="Z126" s="86">
        <v>37.247999999999998</v>
      </c>
    </row>
    <row r="127" spans="1:26" ht="15.75" thickBot="1" x14ac:dyDescent="0.3">
      <c r="A127" s="98" t="s">
        <v>83</v>
      </c>
      <c r="B127" s="99">
        <v>42991.258000000002</v>
      </c>
      <c r="C127" s="99">
        <v>41764.942499999997</v>
      </c>
      <c r="D127" s="99">
        <v>44078.262499999997</v>
      </c>
      <c r="E127" s="99">
        <v>48591.583500000001</v>
      </c>
      <c r="F127" s="99">
        <v>52448.976000000002</v>
      </c>
      <c r="G127" s="99">
        <v>59673.662499999999</v>
      </c>
      <c r="H127" s="99">
        <v>65017.728999999999</v>
      </c>
      <c r="I127" s="99">
        <v>71036.789000000004</v>
      </c>
      <c r="J127" s="99">
        <v>67598.002999999997</v>
      </c>
      <c r="K127" s="99">
        <v>72082.560500000007</v>
      </c>
      <c r="L127" s="99">
        <v>85991.841499999995</v>
      </c>
      <c r="M127" s="99">
        <v>98595.561499999996</v>
      </c>
      <c r="N127" s="99">
        <v>101677.788</v>
      </c>
      <c r="O127" s="99">
        <v>95243.471999999994</v>
      </c>
      <c r="P127" s="99">
        <v>89207.509000000005</v>
      </c>
      <c r="Q127" s="99">
        <v>83499.633000000002</v>
      </c>
      <c r="R127" s="99">
        <v>86679.081000000006</v>
      </c>
      <c r="S127" s="99">
        <v>94220.370500000005</v>
      </c>
      <c r="T127" s="99">
        <v>101792.511</v>
      </c>
      <c r="U127" s="99">
        <v>108396.39049999999</v>
      </c>
      <c r="V127" s="99">
        <v>117659.97199999999</v>
      </c>
      <c r="W127" s="99">
        <v>122779.06050000001</v>
      </c>
      <c r="X127" s="99">
        <v>130884.13649999999</v>
      </c>
      <c r="Y127" s="99">
        <v>136011.0675</v>
      </c>
      <c r="Z127" s="100">
        <v>136179.3175</v>
      </c>
    </row>
  </sheetData>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8CBF29-BBA2-4043-A6BD-8A622C9FCF10}">
  <sheetPr published="0" codeName="Sheet8"/>
  <dimension ref="A7:Y127"/>
  <sheetViews>
    <sheetView showGridLines="0" zoomScale="85" zoomScaleNormal="85" workbookViewId="0">
      <pane xSplit="1" ySplit="8" topLeftCell="B9" activePane="bottomRight" state="frozen"/>
      <selection pane="topRight"/>
      <selection pane="bottomLeft"/>
      <selection pane="bottomRight"/>
    </sheetView>
  </sheetViews>
  <sheetFormatPr defaultRowHeight="15" x14ac:dyDescent="0.25"/>
  <cols>
    <col min="1" max="1" width="32.7109375" customWidth="1"/>
    <col min="2" max="20" width="10.7109375" customWidth="1"/>
    <col min="21" max="21" width="10.7109375" style="57" customWidth="1"/>
    <col min="22" max="26" width="10.7109375" customWidth="1"/>
  </cols>
  <sheetData>
    <row r="7" spans="1:25" ht="15.75" thickBot="1" x14ac:dyDescent="0.3">
      <c r="A7" s="23" t="s">
        <v>140</v>
      </c>
      <c r="U7" s="101"/>
      <c r="V7" s="101"/>
    </row>
    <row r="8" spans="1:25" ht="30.75" customHeight="1" x14ac:dyDescent="0.25">
      <c r="A8" s="72" t="s">
        <v>141</v>
      </c>
      <c r="B8" s="73" t="s">
        <v>200</v>
      </c>
      <c r="C8" s="73" t="s">
        <v>201</v>
      </c>
      <c r="D8" s="73" t="s">
        <v>202</v>
      </c>
      <c r="E8" s="73" t="s">
        <v>203</v>
      </c>
      <c r="F8" s="73" t="s">
        <v>204</v>
      </c>
      <c r="G8" s="73" t="s">
        <v>205</v>
      </c>
      <c r="H8" s="73" t="s">
        <v>206</v>
      </c>
      <c r="I8" s="73" t="s">
        <v>207</v>
      </c>
      <c r="J8" s="73" t="s">
        <v>208</v>
      </c>
      <c r="K8" s="73" t="s">
        <v>209</v>
      </c>
      <c r="L8" s="73" t="s">
        <v>210</v>
      </c>
      <c r="M8" s="73" t="s">
        <v>211</v>
      </c>
      <c r="N8" s="73" t="s">
        <v>212</v>
      </c>
      <c r="O8" s="73" t="s">
        <v>213</v>
      </c>
      <c r="P8" s="73" t="s">
        <v>214</v>
      </c>
      <c r="Q8" s="73" t="s">
        <v>215</v>
      </c>
      <c r="R8" s="73" t="s">
        <v>216</v>
      </c>
      <c r="S8" s="73" t="s">
        <v>217</v>
      </c>
      <c r="T8" s="73" t="s">
        <v>218</v>
      </c>
      <c r="U8" s="73" t="s">
        <v>219</v>
      </c>
      <c r="V8" s="73" t="s">
        <v>106</v>
      </c>
      <c r="W8" s="73" t="s">
        <v>107</v>
      </c>
      <c r="X8" s="73" t="s">
        <v>366</v>
      </c>
      <c r="Y8" s="74" t="s">
        <v>413</v>
      </c>
    </row>
    <row r="9" spans="1:25" x14ac:dyDescent="0.25">
      <c r="A9" s="75" t="s">
        <v>111</v>
      </c>
      <c r="B9" s="76"/>
      <c r="C9" s="76"/>
      <c r="D9" s="76"/>
      <c r="E9" s="76"/>
      <c r="F9" s="76"/>
      <c r="G9" s="76"/>
      <c r="H9" s="76"/>
      <c r="I9" s="76"/>
      <c r="J9" s="76"/>
      <c r="K9" s="76"/>
      <c r="L9" s="76"/>
      <c r="M9" s="76"/>
      <c r="N9" s="76"/>
      <c r="O9" s="76"/>
      <c r="P9" s="76"/>
      <c r="Q9" s="76"/>
      <c r="R9" s="77"/>
      <c r="S9" s="77"/>
      <c r="T9" s="77"/>
      <c r="U9" s="78"/>
      <c r="V9" s="78"/>
      <c r="W9" s="78"/>
      <c r="X9" s="78"/>
      <c r="Y9" s="79"/>
    </row>
    <row r="10" spans="1:25" x14ac:dyDescent="0.25">
      <c r="A10" s="80" t="s">
        <v>31</v>
      </c>
      <c r="B10" s="81">
        <v>1980.903</v>
      </c>
      <c r="C10" s="82">
        <v>2125.7199999999998</v>
      </c>
      <c r="D10" s="81">
        <v>2508.5345000000002</v>
      </c>
      <c r="E10" s="81">
        <v>2736.5390000000002</v>
      </c>
      <c r="F10" s="81">
        <v>3440.953</v>
      </c>
      <c r="G10" s="81">
        <v>3822.7154999999998</v>
      </c>
      <c r="H10" s="81">
        <v>3906.4175</v>
      </c>
      <c r="I10" s="81">
        <v>4765.134</v>
      </c>
      <c r="J10" s="81">
        <v>4999.4165000000003</v>
      </c>
      <c r="K10" s="81">
        <v>5823.0540000000001</v>
      </c>
      <c r="L10" s="81">
        <v>9404.1494999999995</v>
      </c>
      <c r="M10" s="81">
        <v>13930.706</v>
      </c>
      <c r="N10" s="81">
        <v>14472.136</v>
      </c>
      <c r="O10" s="81">
        <v>12146.074500000001</v>
      </c>
      <c r="P10" s="81">
        <v>10738.8655</v>
      </c>
      <c r="Q10" s="81">
        <v>10457.486999999999</v>
      </c>
      <c r="R10" s="81">
        <v>10495.206</v>
      </c>
      <c r="S10" s="81">
        <v>10832.4295</v>
      </c>
      <c r="T10" s="81">
        <v>13748.824000000001</v>
      </c>
      <c r="U10" s="81">
        <v>18235.948</v>
      </c>
      <c r="V10" s="81">
        <v>18560.539000000001</v>
      </c>
      <c r="W10" s="81">
        <v>16309.069</v>
      </c>
      <c r="X10" s="81">
        <v>19813.21</v>
      </c>
      <c r="Y10" s="83">
        <v>21386.0095</v>
      </c>
    </row>
    <row r="11" spans="1:25" x14ac:dyDescent="0.25">
      <c r="A11" s="80" t="s">
        <v>33</v>
      </c>
      <c r="B11" s="81">
        <v>3591.9324999999999</v>
      </c>
      <c r="C11" s="82">
        <v>4656.5010000000002</v>
      </c>
      <c r="D11" s="81">
        <v>6281.3024999999998</v>
      </c>
      <c r="E11" s="81">
        <v>8013.0140000000001</v>
      </c>
      <c r="F11" s="81">
        <v>9964.7415000000001</v>
      </c>
      <c r="G11" s="81">
        <v>11267.2935</v>
      </c>
      <c r="H11" s="81">
        <v>12515.4745</v>
      </c>
      <c r="I11" s="81">
        <v>16434.758000000002</v>
      </c>
      <c r="J11" s="81">
        <v>16407.035500000002</v>
      </c>
      <c r="K11" s="81">
        <v>19009.374500000002</v>
      </c>
      <c r="L11" s="81">
        <v>23654.228999999999</v>
      </c>
      <c r="M11" s="81">
        <v>28898.308499999999</v>
      </c>
      <c r="N11" s="81">
        <v>30327.357499999998</v>
      </c>
      <c r="O11" s="81">
        <v>29529.9745</v>
      </c>
      <c r="P11" s="81">
        <v>26156.500499999998</v>
      </c>
      <c r="Q11" s="81">
        <v>23643.488499999999</v>
      </c>
      <c r="R11" s="81">
        <v>25216.638500000001</v>
      </c>
      <c r="S11" s="81">
        <v>28241.190999999999</v>
      </c>
      <c r="T11" s="81">
        <v>30841.903999999999</v>
      </c>
      <c r="U11" s="81">
        <v>33583.470999999998</v>
      </c>
      <c r="V11" s="81">
        <v>33017.194000000003</v>
      </c>
      <c r="W11" s="81">
        <v>36117.694000000003</v>
      </c>
      <c r="X11" s="81">
        <v>35414.424500000001</v>
      </c>
      <c r="Y11" s="83">
        <v>38374.993000000002</v>
      </c>
    </row>
    <row r="12" spans="1:25" x14ac:dyDescent="0.25">
      <c r="A12" s="80" t="s">
        <v>35</v>
      </c>
      <c r="B12" s="81">
        <v>2114.4564999999998</v>
      </c>
      <c r="C12" s="82">
        <v>1227.8285000000001</v>
      </c>
      <c r="D12" s="81">
        <v>1632.579</v>
      </c>
      <c r="E12" s="81">
        <v>2233.6875</v>
      </c>
      <c r="F12" s="81">
        <v>2382.5535</v>
      </c>
      <c r="G12" s="81">
        <v>2756.9735000000001</v>
      </c>
      <c r="H12" s="81">
        <v>2945.4994999999999</v>
      </c>
      <c r="I12" s="81">
        <v>3899.395</v>
      </c>
      <c r="J12" s="81">
        <v>3272.7604999999999</v>
      </c>
      <c r="K12" s="81">
        <v>3503.4535000000001</v>
      </c>
      <c r="L12" s="81">
        <v>4412.0479999999998</v>
      </c>
      <c r="M12" s="81">
        <v>4817.8530000000001</v>
      </c>
      <c r="N12" s="81">
        <v>6809.7304999999997</v>
      </c>
      <c r="O12" s="81">
        <v>7620.2325000000001</v>
      </c>
      <c r="P12" s="81">
        <v>6864.0280000000002</v>
      </c>
      <c r="Q12" s="81">
        <v>6178.6785</v>
      </c>
      <c r="R12" s="81">
        <v>5958.5124999999998</v>
      </c>
      <c r="S12" s="81">
        <v>5798.1869999999999</v>
      </c>
      <c r="T12" s="81">
        <v>5840.7749999999996</v>
      </c>
      <c r="U12" s="81">
        <v>5755.2924999999996</v>
      </c>
      <c r="V12" s="81">
        <v>5796.7524999999996</v>
      </c>
      <c r="W12" s="81">
        <v>6281.65</v>
      </c>
      <c r="X12" s="81">
        <v>6554.7290000000003</v>
      </c>
      <c r="Y12" s="83">
        <v>6278.2044999999998</v>
      </c>
    </row>
    <row r="13" spans="1:25" x14ac:dyDescent="0.25">
      <c r="A13" s="80" t="s">
        <v>37</v>
      </c>
      <c r="B13" s="81">
        <v>2316.2020000000002</v>
      </c>
      <c r="C13" s="82">
        <v>2552.8150000000001</v>
      </c>
      <c r="D13" s="81">
        <v>3062.5259999999998</v>
      </c>
      <c r="E13" s="81">
        <v>2177.9265</v>
      </c>
      <c r="F13" s="81">
        <v>2314.1165000000001</v>
      </c>
      <c r="G13" s="81">
        <v>2631.9395</v>
      </c>
      <c r="H13" s="81">
        <v>2577.5990000000002</v>
      </c>
      <c r="I13" s="81">
        <v>2277.7420000000002</v>
      </c>
      <c r="J13" s="81">
        <v>2909.6509999999998</v>
      </c>
      <c r="K13" s="81">
        <v>3474.5250000000001</v>
      </c>
      <c r="L13" s="81">
        <v>4286.3509999999997</v>
      </c>
      <c r="M13" s="81">
        <v>5467.2849999999999</v>
      </c>
      <c r="N13" s="81">
        <v>4399.0344999999998</v>
      </c>
      <c r="O13" s="81">
        <v>3507.1559999999999</v>
      </c>
      <c r="P13" s="81">
        <v>2988.7055</v>
      </c>
      <c r="Q13" s="81">
        <v>3244.9119999999998</v>
      </c>
      <c r="R13" s="81">
        <v>3807.7395000000001</v>
      </c>
      <c r="S13" s="81">
        <v>4885.6989999999996</v>
      </c>
      <c r="T13" s="81">
        <v>3864.9315000000001</v>
      </c>
      <c r="U13" s="81">
        <v>3693.0194999999999</v>
      </c>
      <c r="V13" s="81">
        <v>4106.0649999999996</v>
      </c>
      <c r="W13" s="81">
        <v>5330.1184999999996</v>
      </c>
      <c r="X13" s="81">
        <v>5260.5370000000003</v>
      </c>
      <c r="Y13" s="83">
        <v>4612.2209999999995</v>
      </c>
    </row>
    <row r="14" spans="1:25" x14ac:dyDescent="0.25">
      <c r="A14" s="84" t="s">
        <v>39</v>
      </c>
      <c r="B14" s="85">
        <v>10003.494000000001</v>
      </c>
      <c r="C14" s="85">
        <v>10562.8645</v>
      </c>
      <c r="D14" s="85">
        <v>13484.941999999999</v>
      </c>
      <c r="E14" s="85">
        <v>15161.166999999999</v>
      </c>
      <c r="F14" s="85">
        <v>18102.3645</v>
      </c>
      <c r="G14" s="85">
        <v>20478.921999999999</v>
      </c>
      <c r="H14" s="85">
        <v>21944.9905</v>
      </c>
      <c r="I14" s="85">
        <v>27377.028999999999</v>
      </c>
      <c r="J14" s="85">
        <v>27588.863499999999</v>
      </c>
      <c r="K14" s="85">
        <v>31810.406999999999</v>
      </c>
      <c r="L14" s="85">
        <v>41756.777499999997</v>
      </c>
      <c r="M14" s="85">
        <v>53114.152499999997</v>
      </c>
      <c r="N14" s="85">
        <v>56008.258500000004</v>
      </c>
      <c r="O14" s="85">
        <v>52803.4375</v>
      </c>
      <c r="P14" s="85">
        <v>46748.099499999997</v>
      </c>
      <c r="Q14" s="85">
        <v>43524.565999999999</v>
      </c>
      <c r="R14" s="85">
        <v>45478.0965</v>
      </c>
      <c r="S14" s="85">
        <v>49757.506500000003</v>
      </c>
      <c r="T14" s="85">
        <v>54296.434500000003</v>
      </c>
      <c r="U14" s="85">
        <v>61267.731</v>
      </c>
      <c r="V14" s="85">
        <v>61480.550499999998</v>
      </c>
      <c r="W14" s="85">
        <v>64038.531499999997</v>
      </c>
      <c r="X14" s="85">
        <v>67042.900500000003</v>
      </c>
      <c r="Y14" s="86">
        <v>70651.428</v>
      </c>
    </row>
    <row r="15" spans="1:25" x14ac:dyDescent="0.25">
      <c r="A15" s="75" t="s">
        <v>112</v>
      </c>
      <c r="B15" s="87"/>
      <c r="C15" s="87"/>
      <c r="D15" s="87"/>
      <c r="E15" s="87"/>
      <c r="F15" s="87"/>
      <c r="G15" s="87"/>
      <c r="H15" s="87"/>
      <c r="I15" s="87"/>
      <c r="J15" s="87"/>
      <c r="K15" s="87"/>
      <c r="L15" s="87"/>
      <c r="M15" s="87"/>
      <c r="N15" s="87"/>
      <c r="O15" s="87"/>
      <c r="P15" s="87"/>
      <c r="Q15" s="87"/>
      <c r="R15" s="87"/>
      <c r="S15" s="87"/>
      <c r="T15" s="87"/>
      <c r="U15" s="88"/>
      <c r="V15" s="88"/>
      <c r="W15" s="88"/>
      <c r="X15" s="88"/>
      <c r="Y15" s="89"/>
    </row>
    <row r="16" spans="1:25" x14ac:dyDescent="0.25">
      <c r="A16" s="80" t="s">
        <v>34</v>
      </c>
      <c r="B16" s="81">
        <v>1565.9939999999999</v>
      </c>
      <c r="C16" s="81">
        <v>1742.665</v>
      </c>
      <c r="D16" s="81">
        <v>1643.9335000000001</v>
      </c>
      <c r="E16" s="81">
        <v>1805.127</v>
      </c>
      <c r="F16" s="81">
        <v>1530.1885</v>
      </c>
      <c r="G16" s="81">
        <v>1932.0409999999999</v>
      </c>
      <c r="H16" s="81">
        <v>2544.2159999999999</v>
      </c>
      <c r="I16" s="81">
        <v>2272.1345000000001</v>
      </c>
      <c r="J16" s="81">
        <v>2438.4625000000001</v>
      </c>
      <c r="K16" s="81">
        <v>2677.4270000000001</v>
      </c>
      <c r="L16" s="81">
        <v>3261.1405</v>
      </c>
      <c r="M16" s="81">
        <v>2840.39</v>
      </c>
      <c r="N16" s="81">
        <v>2638.3335000000002</v>
      </c>
      <c r="O16" s="81">
        <v>2496.9865</v>
      </c>
      <c r="P16" s="90">
        <v>2340.3705</v>
      </c>
      <c r="Q16" s="81">
        <v>2998.1725000000001</v>
      </c>
      <c r="R16" s="81">
        <v>3322.4504999999999</v>
      </c>
      <c r="S16" s="81">
        <v>3698.8220000000001</v>
      </c>
      <c r="T16" s="81">
        <v>3277.2849999999999</v>
      </c>
      <c r="U16" s="81">
        <v>3217.2739999999999</v>
      </c>
      <c r="V16" s="81">
        <v>3322.5659999999998</v>
      </c>
      <c r="W16" s="81">
        <v>4422.6345000000001</v>
      </c>
      <c r="X16" s="81">
        <v>5168.3599999999997</v>
      </c>
      <c r="Y16" s="83">
        <v>5461.3085000000001</v>
      </c>
    </row>
    <row r="17" spans="1:25" x14ac:dyDescent="0.25">
      <c r="A17" s="80" t="s">
        <v>45</v>
      </c>
      <c r="B17" s="81">
        <v>428.59249999999997</v>
      </c>
      <c r="C17" s="81">
        <v>457.56700000000001</v>
      </c>
      <c r="D17" s="81">
        <v>471.41950000000003</v>
      </c>
      <c r="E17" s="81">
        <v>513.91150000000005</v>
      </c>
      <c r="F17" s="81">
        <v>607.20299999999997</v>
      </c>
      <c r="G17" s="81">
        <v>750.22299999999996</v>
      </c>
      <c r="H17" s="81">
        <v>975.37099999999998</v>
      </c>
      <c r="I17" s="81">
        <v>884.35649999999998</v>
      </c>
      <c r="J17" s="81">
        <v>739.68100000000004</v>
      </c>
      <c r="K17" s="81">
        <v>857.98699999999997</v>
      </c>
      <c r="L17" s="81">
        <v>1085.598</v>
      </c>
      <c r="M17" s="81">
        <v>962.98099999999999</v>
      </c>
      <c r="N17" s="81">
        <v>510.73500000000001</v>
      </c>
      <c r="O17" s="81">
        <v>597.93550000000005</v>
      </c>
      <c r="P17" s="90">
        <v>858.43499999999995</v>
      </c>
      <c r="Q17" s="81">
        <v>790.28800000000001</v>
      </c>
      <c r="R17" s="81">
        <v>889.62850000000003</v>
      </c>
      <c r="S17" s="81">
        <v>830.31349999999998</v>
      </c>
      <c r="T17" s="81">
        <v>863.11800000000005</v>
      </c>
      <c r="U17" s="81">
        <v>938.86699999999996</v>
      </c>
      <c r="V17" s="81">
        <v>1074.5409999999999</v>
      </c>
      <c r="W17" s="81">
        <v>1229.239</v>
      </c>
      <c r="X17" s="81">
        <v>1361.5239999999999</v>
      </c>
      <c r="Y17" s="83">
        <v>1368.9794999999999</v>
      </c>
    </row>
    <row r="18" spans="1:25" x14ac:dyDescent="0.25">
      <c r="A18" s="80" t="s">
        <v>47</v>
      </c>
      <c r="B18" s="81">
        <v>119.551</v>
      </c>
      <c r="C18" s="81">
        <v>72.396500000000003</v>
      </c>
      <c r="D18" s="81">
        <v>76.454499999999996</v>
      </c>
      <c r="E18" s="81">
        <v>97.786000000000001</v>
      </c>
      <c r="F18" s="81">
        <v>127.173</v>
      </c>
      <c r="G18" s="81">
        <v>137.154</v>
      </c>
      <c r="H18" s="81">
        <v>115.6985</v>
      </c>
      <c r="I18" s="81">
        <v>144.101</v>
      </c>
      <c r="J18" s="81">
        <v>146.78100000000001</v>
      </c>
      <c r="K18" s="81">
        <v>131.1455</v>
      </c>
      <c r="L18" s="81">
        <v>206.6865</v>
      </c>
      <c r="M18" s="81">
        <v>164.9135</v>
      </c>
      <c r="N18" s="81">
        <v>168.72</v>
      </c>
      <c r="O18" s="81">
        <v>171.97300000000001</v>
      </c>
      <c r="P18" s="90">
        <v>170.99100000000001</v>
      </c>
      <c r="Q18" s="81">
        <v>173.7295</v>
      </c>
      <c r="R18" s="81">
        <v>143.3595</v>
      </c>
      <c r="S18" s="81">
        <v>117.34099999999999</v>
      </c>
      <c r="T18" s="81">
        <v>159.6215</v>
      </c>
      <c r="U18" s="81">
        <v>180.5325</v>
      </c>
      <c r="V18" s="81">
        <v>147.5</v>
      </c>
      <c r="W18" s="81">
        <v>27.713000000000001</v>
      </c>
      <c r="X18" s="81">
        <v>30.521999999999998</v>
      </c>
      <c r="Y18" s="83">
        <v>26.1435</v>
      </c>
    </row>
    <row r="19" spans="1:25" x14ac:dyDescent="0.25">
      <c r="A19" s="91" t="s">
        <v>38</v>
      </c>
      <c r="B19" s="81">
        <v>3983.3454999999999</v>
      </c>
      <c r="C19" s="81">
        <v>4146.0540000000001</v>
      </c>
      <c r="D19" s="81">
        <v>4441.3649999999998</v>
      </c>
      <c r="E19" s="81">
        <v>4072.4504999999999</v>
      </c>
      <c r="F19" s="81">
        <v>4358.6054999999997</v>
      </c>
      <c r="G19" s="81">
        <v>4550.2844999999998</v>
      </c>
      <c r="H19" s="81">
        <v>5006.5029999999997</v>
      </c>
      <c r="I19" s="81">
        <v>4762.4369999999999</v>
      </c>
      <c r="J19" s="81">
        <v>4294.4250000000002</v>
      </c>
      <c r="K19" s="81">
        <v>4476.3720000000003</v>
      </c>
      <c r="L19" s="81">
        <v>4851.4544999999998</v>
      </c>
      <c r="M19" s="81">
        <v>4750.5079999999998</v>
      </c>
      <c r="N19" s="81">
        <v>3922.221</v>
      </c>
      <c r="O19" s="81">
        <v>3999.4625000000001</v>
      </c>
      <c r="P19" s="90">
        <v>4372.1244999999999</v>
      </c>
      <c r="Q19" s="81">
        <v>4137.0285000000003</v>
      </c>
      <c r="R19" s="81">
        <v>4255.4134999999997</v>
      </c>
      <c r="S19" s="81">
        <v>4127.3339999999998</v>
      </c>
      <c r="T19" s="81">
        <v>4507.5664999999999</v>
      </c>
      <c r="U19" s="81">
        <v>4738.0889999999999</v>
      </c>
      <c r="V19" s="81">
        <v>5686.2610000000004</v>
      </c>
      <c r="W19" s="81">
        <v>6634.2295000000004</v>
      </c>
      <c r="X19" s="81">
        <v>6633.4705000000004</v>
      </c>
      <c r="Y19" s="83">
        <v>6989.5010000000002</v>
      </c>
    </row>
    <row r="20" spans="1:25" x14ac:dyDescent="0.25">
      <c r="A20" s="80" t="s">
        <v>32</v>
      </c>
      <c r="B20" s="81">
        <v>2794.31</v>
      </c>
      <c r="C20" s="81">
        <v>2609.2710000000002</v>
      </c>
      <c r="D20" s="81">
        <v>2852.9279999999999</v>
      </c>
      <c r="E20" s="81">
        <v>3199.2215000000001</v>
      </c>
      <c r="F20" s="81">
        <v>3079.1390000000001</v>
      </c>
      <c r="G20" s="81">
        <v>3357.3105</v>
      </c>
      <c r="H20" s="81">
        <v>3789.9555</v>
      </c>
      <c r="I20" s="81">
        <v>2695.1714999999999</v>
      </c>
      <c r="J20" s="81">
        <v>3184.3024999999998</v>
      </c>
      <c r="K20" s="81">
        <v>4047.64</v>
      </c>
      <c r="L20" s="81">
        <v>4235.152</v>
      </c>
      <c r="M20" s="81">
        <v>4210.9939999999997</v>
      </c>
      <c r="N20" s="81">
        <v>3782.0165000000002</v>
      </c>
      <c r="O20" s="81">
        <v>3621.6815000000001</v>
      </c>
      <c r="P20" s="90">
        <v>3646.5825</v>
      </c>
      <c r="Q20" s="81">
        <v>4107.4155000000001</v>
      </c>
      <c r="R20" s="81">
        <v>5357.2790000000005</v>
      </c>
      <c r="S20" s="81">
        <v>6242.4539999999997</v>
      </c>
      <c r="T20" s="81">
        <v>5920.7945</v>
      </c>
      <c r="U20" s="81">
        <v>6384.6445000000003</v>
      </c>
      <c r="V20" s="81">
        <v>6921.3254999999999</v>
      </c>
      <c r="W20" s="81">
        <v>6551.74</v>
      </c>
      <c r="X20" s="81">
        <v>6719.7195000000002</v>
      </c>
      <c r="Y20" s="83">
        <v>7400.9189999999999</v>
      </c>
    </row>
    <row r="21" spans="1:25" x14ac:dyDescent="0.25">
      <c r="A21" s="80" t="s">
        <v>36</v>
      </c>
      <c r="B21" s="81">
        <v>3188.835</v>
      </c>
      <c r="C21" s="81">
        <v>3262.5740000000001</v>
      </c>
      <c r="D21" s="81">
        <v>2891.0124999999998</v>
      </c>
      <c r="E21" s="81">
        <v>2994.2150000000001</v>
      </c>
      <c r="F21" s="81">
        <v>3282.5715</v>
      </c>
      <c r="G21" s="81">
        <v>3652.0349999999999</v>
      </c>
      <c r="H21" s="81">
        <v>4195.5060000000003</v>
      </c>
      <c r="I21" s="81">
        <v>3890.1129999999998</v>
      </c>
      <c r="J21" s="81">
        <v>3440.96</v>
      </c>
      <c r="K21" s="81">
        <v>4077.6975000000002</v>
      </c>
      <c r="L21" s="81">
        <v>4276.4745000000003</v>
      </c>
      <c r="M21" s="81">
        <v>3577.5450000000001</v>
      </c>
      <c r="N21" s="81">
        <v>2511.3074999999999</v>
      </c>
      <c r="O21" s="81">
        <v>1994.9034999999999</v>
      </c>
      <c r="P21" s="90">
        <v>2650.1779999999999</v>
      </c>
      <c r="Q21" s="81">
        <v>3158.7764999999999</v>
      </c>
      <c r="R21" s="81">
        <v>3459.5155</v>
      </c>
      <c r="S21" s="81">
        <v>4071.8744999999999</v>
      </c>
      <c r="T21" s="81">
        <v>4409.7275</v>
      </c>
      <c r="U21" s="81">
        <v>4510.6239999999998</v>
      </c>
      <c r="V21" s="81">
        <v>5467.8305</v>
      </c>
      <c r="W21" s="81">
        <v>6808.2659999999996</v>
      </c>
      <c r="X21" s="81">
        <v>8034.924</v>
      </c>
      <c r="Y21" s="83">
        <v>6495.6755000000003</v>
      </c>
    </row>
    <row r="22" spans="1:25" x14ac:dyDescent="0.25">
      <c r="A22" s="80" t="s">
        <v>40</v>
      </c>
      <c r="B22" s="81">
        <v>789.43650000000002</v>
      </c>
      <c r="C22" s="81">
        <v>1006.283</v>
      </c>
      <c r="D22" s="81">
        <v>1036.0139999999999</v>
      </c>
      <c r="E22" s="81">
        <v>479.85</v>
      </c>
      <c r="F22" s="81">
        <v>163.15450000000001</v>
      </c>
      <c r="G22" s="81">
        <v>227.1275</v>
      </c>
      <c r="H22" s="81">
        <v>649.83199999999999</v>
      </c>
      <c r="I22" s="81">
        <v>497.38350000000003</v>
      </c>
      <c r="J22" s="81">
        <v>680.24149999999997</v>
      </c>
      <c r="K22" s="81">
        <v>918.31449999999995</v>
      </c>
      <c r="L22" s="81">
        <v>1409.527</v>
      </c>
      <c r="M22" s="81">
        <v>2250.4929999999999</v>
      </c>
      <c r="N22" s="81">
        <v>1896.7460000000001</v>
      </c>
      <c r="O22" s="81">
        <v>2020.2380000000001</v>
      </c>
      <c r="P22" s="90">
        <v>1947.972</v>
      </c>
      <c r="Q22" s="81">
        <v>2053.732</v>
      </c>
      <c r="R22" s="81">
        <v>2063.5569999999998</v>
      </c>
      <c r="S22" s="81">
        <v>2368.39</v>
      </c>
      <c r="T22" s="81">
        <v>2566.7444999999998</v>
      </c>
      <c r="U22" s="81">
        <v>2822.6680000000001</v>
      </c>
      <c r="V22" s="81">
        <v>3074.3609999999999</v>
      </c>
      <c r="W22" s="81">
        <v>3319.4780000000001</v>
      </c>
      <c r="X22" s="81">
        <v>3807.6880000000001</v>
      </c>
      <c r="Y22" s="83">
        <v>4387.1239999999998</v>
      </c>
    </row>
    <row r="23" spans="1:25" x14ac:dyDescent="0.25">
      <c r="A23" s="80" t="s">
        <v>142</v>
      </c>
      <c r="B23" s="81">
        <v>0</v>
      </c>
      <c r="C23" s="81">
        <v>0</v>
      </c>
      <c r="D23" s="81">
        <v>0</v>
      </c>
      <c r="E23" s="81">
        <v>0</v>
      </c>
      <c r="F23" s="81">
        <v>0</v>
      </c>
      <c r="G23" s="81">
        <v>0</v>
      </c>
      <c r="H23" s="81">
        <v>0</v>
      </c>
      <c r="I23" s="81">
        <v>0</v>
      </c>
      <c r="J23" s="81">
        <v>0</v>
      </c>
      <c r="K23" s="81">
        <v>0</v>
      </c>
      <c r="L23" s="81">
        <v>0</v>
      </c>
      <c r="M23" s="81">
        <v>0</v>
      </c>
      <c r="N23" s="81">
        <v>0</v>
      </c>
      <c r="O23" s="81">
        <v>0</v>
      </c>
      <c r="P23" s="90">
        <v>0</v>
      </c>
      <c r="Q23" s="81">
        <v>0</v>
      </c>
      <c r="R23" s="81">
        <v>0</v>
      </c>
      <c r="S23" s="81">
        <v>0</v>
      </c>
      <c r="T23" s="81">
        <v>0</v>
      </c>
      <c r="U23" s="81">
        <v>0</v>
      </c>
      <c r="V23" s="81">
        <v>0</v>
      </c>
      <c r="W23" s="81">
        <v>175.17150000000001</v>
      </c>
      <c r="X23" s="81">
        <v>634.90099999999995</v>
      </c>
      <c r="Y23" s="83">
        <v>181.90799999999999</v>
      </c>
    </row>
    <row r="24" spans="1:25" x14ac:dyDescent="0.25">
      <c r="A24" s="80" t="s">
        <v>41</v>
      </c>
      <c r="B24" s="81">
        <v>59.594999999999999</v>
      </c>
      <c r="C24" s="81">
        <v>61.539499999999997</v>
      </c>
      <c r="D24" s="81">
        <v>70.497</v>
      </c>
      <c r="E24" s="81">
        <v>383.12200000000001</v>
      </c>
      <c r="F24" s="81">
        <v>1285.2619999999999</v>
      </c>
      <c r="G24" s="81">
        <v>2859.05</v>
      </c>
      <c r="H24" s="81">
        <v>1635.8475000000001</v>
      </c>
      <c r="I24" s="81">
        <v>892.72199999999998</v>
      </c>
      <c r="J24" s="81">
        <v>150.35499999999999</v>
      </c>
      <c r="K24" s="81">
        <v>823.12549999999999</v>
      </c>
      <c r="L24" s="81">
        <v>971.98850000000004</v>
      </c>
      <c r="M24" s="81">
        <v>855.79449999999997</v>
      </c>
      <c r="N24" s="81">
        <v>768.61099999999999</v>
      </c>
      <c r="O24" s="81">
        <v>663.48900000000003</v>
      </c>
      <c r="P24" s="90">
        <v>632.88149999999996</v>
      </c>
      <c r="Q24" s="81">
        <v>822.476</v>
      </c>
      <c r="R24" s="81">
        <v>456.14249999999998</v>
      </c>
      <c r="S24" s="81">
        <v>412.15449999999998</v>
      </c>
      <c r="T24" s="81">
        <v>755.274</v>
      </c>
      <c r="U24" s="81">
        <v>1283.9295</v>
      </c>
      <c r="V24" s="81">
        <v>1312.527</v>
      </c>
      <c r="W24" s="81">
        <v>1361.4815000000001</v>
      </c>
      <c r="X24" s="81">
        <v>1298.6959999999999</v>
      </c>
      <c r="Y24" s="83">
        <v>198.18899999999999</v>
      </c>
    </row>
    <row r="25" spans="1:25" x14ac:dyDescent="0.25">
      <c r="A25" s="91" t="s">
        <v>43</v>
      </c>
      <c r="B25" s="81">
        <v>1846.3264999999999</v>
      </c>
      <c r="C25" s="81">
        <v>1791.511</v>
      </c>
      <c r="D25" s="81">
        <v>1854.6020000000001</v>
      </c>
      <c r="E25" s="81">
        <v>2355.0365000000002</v>
      </c>
      <c r="F25" s="81">
        <v>2584.4569999999999</v>
      </c>
      <c r="G25" s="81">
        <v>2586.3739999999998</v>
      </c>
      <c r="H25" s="81">
        <v>2331.2824999999998</v>
      </c>
      <c r="I25" s="81">
        <v>2528.8649999999998</v>
      </c>
      <c r="J25" s="81">
        <v>2319.8955000000001</v>
      </c>
      <c r="K25" s="81">
        <v>2854.9749999999999</v>
      </c>
      <c r="L25" s="81">
        <v>2471.1795000000002</v>
      </c>
      <c r="M25" s="81">
        <v>2088.127</v>
      </c>
      <c r="N25" s="90">
        <v>1710.8240000000001</v>
      </c>
      <c r="O25" s="90">
        <v>1555.2684999999999</v>
      </c>
      <c r="P25" s="90">
        <v>1388.8554999999999</v>
      </c>
      <c r="Q25" s="90">
        <v>1844.155</v>
      </c>
      <c r="R25" s="90">
        <v>1810.2660000000001</v>
      </c>
      <c r="S25" s="90">
        <v>1992.077</v>
      </c>
      <c r="T25" s="90">
        <v>2503.8609999999999</v>
      </c>
      <c r="U25" s="81">
        <v>3127.8125</v>
      </c>
      <c r="V25" s="81">
        <v>3158.172</v>
      </c>
      <c r="W25" s="81">
        <v>3485.1260000000002</v>
      </c>
      <c r="X25" s="81">
        <v>4373.2875000000004</v>
      </c>
      <c r="Y25" s="83">
        <v>2430.3820000000001</v>
      </c>
    </row>
    <row r="26" spans="1:25" x14ac:dyDescent="0.25">
      <c r="A26" s="84" t="s">
        <v>49</v>
      </c>
      <c r="B26" s="85">
        <v>14775.986000000001</v>
      </c>
      <c r="C26" s="85">
        <v>15149.861000000001</v>
      </c>
      <c r="D26" s="85">
        <v>15338.226000000001</v>
      </c>
      <c r="E26" s="85">
        <v>15900.72</v>
      </c>
      <c r="F26" s="85">
        <v>17017.754000000001</v>
      </c>
      <c r="G26" s="85">
        <v>20051.5995</v>
      </c>
      <c r="H26" s="85">
        <v>21244.212</v>
      </c>
      <c r="I26" s="85">
        <v>18567.284</v>
      </c>
      <c r="J26" s="85">
        <v>17395.103999999999</v>
      </c>
      <c r="K26" s="85">
        <v>20864.684000000001</v>
      </c>
      <c r="L26" s="85">
        <v>22769.201000000001</v>
      </c>
      <c r="M26" s="85">
        <v>21701.745999999999</v>
      </c>
      <c r="N26" s="85">
        <v>17909.514500000001</v>
      </c>
      <c r="O26" s="85">
        <v>17121.937999999998</v>
      </c>
      <c r="P26" s="85">
        <v>18008.390500000001</v>
      </c>
      <c r="Q26" s="85">
        <v>20085.773499999999</v>
      </c>
      <c r="R26" s="85">
        <v>21757.612000000001</v>
      </c>
      <c r="S26" s="85">
        <v>23860.7605</v>
      </c>
      <c r="T26" s="85">
        <v>24963.9925</v>
      </c>
      <c r="U26" s="85">
        <v>27204.440999999999</v>
      </c>
      <c r="V26" s="85">
        <v>30165.083999999999</v>
      </c>
      <c r="W26" s="85">
        <v>34015.078999999998</v>
      </c>
      <c r="X26" s="85">
        <v>38063.092499999999</v>
      </c>
      <c r="Y26" s="86">
        <v>34940.129999999997</v>
      </c>
    </row>
    <row r="27" spans="1:25" x14ac:dyDescent="0.25">
      <c r="A27" s="75" t="s">
        <v>113</v>
      </c>
      <c r="B27" s="93"/>
      <c r="C27" s="93"/>
      <c r="D27" s="93"/>
      <c r="E27" s="93"/>
      <c r="F27" s="93"/>
      <c r="G27" s="93"/>
      <c r="H27" s="93"/>
      <c r="I27" s="93"/>
      <c r="J27" s="93"/>
      <c r="K27" s="93"/>
      <c r="L27" s="93"/>
      <c r="M27" s="93"/>
      <c r="N27" s="93"/>
      <c r="O27" s="93"/>
      <c r="P27" s="93"/>
      <c r="Q27" s="93"/>
      <c r="R27" s="93"/>
      <c r="S27" s="93"/>
      <c r="T27" s="93"/>
      <c r="U27" s="93"/>
      <c r="V27" s="93"/>
      <c r="W27" s="93"/>
      <c r="X27" s="93"/>
      <c r="Y27" s="94"/>
    </row>
    <row r="28" spans="1:25" x14ac:dyDescent="0.25">
      <c r="A28" s="80" t="s">
        <v>143</v>
      </c>
      <c r="B28" s="81">
        <v>275.56599999999997</v>
      </c>
      <c r="C28" s="81">
        <v>35.329500000000003</v>
      </c>
      <c r="D28" s="81">
        <v>33.475999999999999</v>
      </c>
      <c r="E28" s="81">
        <v>25.434000000000001</v>
      </c>
      <c r="F28" s="81">
        <v>40.265000000000001</v>
      </c>
      <c r="G28" s="81">
        <v>615.93100000000004</v>
      </c>
      <c r="H28" s="81">
        <v>1606.7149999999999</v>
      </c>
      <c r="I28" s="81">
        <v>4202.5514999999996</v>
      </c>
      <c r="J28" s="81">
        <v>2145.2894999999999</v>
      </c>
      <c r="K28" s="81">
        <v>1862.1224999999999</v>
      </c>
      <c r="L28" s="81">
        <v>2243.2809999999999</v>
      </c>
      <c r="M28" s="81">
        <v>2178.1804999999999</v>
      </c>
      <c r="N28" s="81">
        <v>2142.5765000000001</v>
      </c>
      <c r="O28" s="81">
        <v>2180.1895</v>
      </c>
      <c r="P28" s="81">
        <v>2007.68</v>
      </c>
      <c r="Q28" s="81">
        <v>2099.5245</v>
      </c>
      <c r="R28" s="81">
        <v>2099.6354999999999</v>
      </c>
      <c r="S28" s="81">
        <v>2150.0704999999998</v>
      </c>
      <c r="T28" s="81">
        <v>2231.2325000000001</v>
      </c>
      <c r="U28" s="81">
        <v>2073.8620000000001</v>
      </c>
      <c r="V28" s="81">
        <v>1879.5895</v>
      </c>
      <c r="W28" s="81">
        <v>1891.2155</v>
      </c>
      <c r="X28" s="81">
        <v>2072.9225000000001</v>
      </c>
      <c r="Y28" s="83">
        <v>2124.4549999999999</v>
      </c>
    </row>
    <row r="29" spans="1:25" x14ac:dyDescent="0.25">
      <c r="A29" s="80" t="s">
        <v>144</v>
      </c>
      <c r="B29" s="81">
        <v>0</v>
      </c>
      <c r="C29" s="81">
        <v>0</v>
      </c>
      <c r="D29" s="81">
        <v>0</v>
      </c>
      <c r="E29" s="81">
        <v>0</v>
      </c>
      <c r="F29" s="81">
        <v>0</v>
      </c>
      <c r="G29" s="81">
        <v>0</v>
      </c>
      <c r="H29" s="81">
        <v>0</v>
      </c>
      <c r="I29" s="81">
        <v>0</v>
      </c>
      <c r="J29" s="81">
        <v>6.9000000000000006E-2</v>
      </c>
      <c r="K29" s="81">
        <v>1.502</v>
      </c>
      <c r="L29" s="81">
        <v>2.2374999999999998</v>
      </c>
      <c r="M29" s="81">
        <v>2.1835</v>
      </c>
      <c r="N29" s="81">
        <v>1.7430000000000001</v>
      </c>
      <c r="O29" s="81">
        <v>2.2414999999999998</v>
      </c>
      <c r="P29" s="81">
        <v>1.3115000000000001</v>
      </c>
      <c r="Q29" s="81">
        <v>0.86499999999999999</v>
      </c>
      <c r="R29" s="81">
        <v>0.88649999999999995</v>
      </c>
      <c r="S29" s="81">
        <v>1.5894999999999999</v>
      </c>
      <c r="T29" s="81">
        <v>1.054</v>
      </c>
      <c r="U29" s="81">
        <v>1.0165</v>
      </c>
      <c r="V29" s="81">
        <v>0.92749999999999999</v>
      </c>
      <c r="W29" s="81">
        <v>0.96</v>
      </c>
      <c r="X29" s="81">
        <v>0.94799999999999995</v>
      </c>
      <c r="Y29" s="83">
        <v>1.5055000000000001</v>
      </c>
    </row>
    <row r="30" spans="1:25" x14ac:dyDescent="0.25">
      <c r="A30" s="80" t="s">
        <v>145</v>
      </c>
      <c r="B30" s="81">
        <v>1950.4804999999999</v>
      </c>
      <c r="C30" s="81">
        <v>1936.9005</v>
      </c>
      <c r="D30" s="81">
        <v>1985.0235</v>
      </c>
      <c r="E30" s="81">
        <v>2708.48</v>
      </c>
      <c r="F30" s="81">
        <v>3355.1435000000001</v>
      </c>
      <c r="G30" s="81">
        <v>2441.7150000000001</v>
      </c>
      <c r="H30" s="81">
        <v>2459.8035</v>
      </c>
      <c r="I30" s="81">
        <v>2466.194</v>
      </c>
      <c r="J30" s="81">
        <v>2304.3164999999999</v>
      </c>
      <c r="K30" s="81">
        <v>2433.6585</v>
      </c>
      <c r="L30" s="81">
        <v>2546.0100000000002</v>
      </c>
      <c r="M30" s="81">
        <v>2454.096</v>
      </c>
      <c r="N30" s="81">
        <v>2336.1194999999998</v>
      </c>
      <c r="O30" s="81">
        <v>2218.8960000000002</v>
      </c>
      <c r="P30" s="81">
        <v>2115.241</v>
      </c>
      <c r="Q30" s="81">
        <v>1929.3130000000001</v>
      </c>
      <c r="R30" s="81">
        <v>2199.15</v>
      </c>
      <c r="S30" s="81">
        <v>2210.1909999999998</v>
      </c>
      <c r="T30" s="81">
        <v>2079.5509999999999</v>
      </c>
      <c r="U30" s="81">
        <v>2108.9380000000001</v>
      </c>
      <c r="V30" s="81">
        <v>2158.3029999999999</v>
      </c>
      <c r="W30" s="81">
        <v>2293.5435000000002</v>
      </c>
      <c r="X30" s="81">
        <v>2287.4349999999999</v>
      </c>
      <c r="Y30" s="83">
        <v>2333.2435</v>
      </c>
    </row>
    <row r="31" spans="1:25" x14ac:dyDescent="0.25">
      <c r="A31" s="80" t="s">
        <v>146</v>
      </c>
      <c r="B31" s="81">
        <v>24.252500000000001</v>
      </c>
      <c r="C31" s="81">
        <v>27.36</v>
      </c>
      <c r="D31" s="81">
        <v>30.038499999999999</v>
      </c>
      <c r="E31" s="81">
        <v>33.579500000000003</v>
      </c>
      <c r="F31" s="81">
        <v>45.213000000000001</v>
      </c>
      <c r="G31" s="81">
        <v>50.651000000000003</v>
      </c>
      <c r="H31" s="81">
        <v>53.359499999999997</v>
      </c>
      <c r="I31" s="81">
        <v>54.116</v>
      </c>
      <c r="J31" s="81">
        <v>39.491500000000002</v>
      </c>
      <c r="K31" s="81">
        <v>37.085500000000003</v>
      </c>
      <c r="L31" s="81">
        <v>39.810499999999998</v>
      </c>
      <c r="M31" s="81">
        <v>40.316000000000003</v>
      </c>
      <c r="N31" s="81">
        <v>41.697499999999998</v>
      </c>
      <c r="O31" s="81">
        <v>66.102500000000006</v>
      </c>
      <c r="P31" s="81">
        <v>150.32300000000001</v>
      </c>
      <c r="Q31" s="81">
        <v>164.2835</v>
      </c>
      <c r="R31" s="81">
        <v>169.89150000000001</v>
      </c>
      <c r="S31" s="81">
        <v>166.928</v>
      </c>
      <c r="T31" s="81">
        <v>122.69199999999999</v>
      </c>
      <c r="U31" s="81">
        <v>113.221</v>
      </c>
      <c r="V31" s="81">
        <v>114.0115</v>
      </c>
      <c r="W31" s="81">
        <v>108.03700000000001</v>
      </c>
      <c r="X31" s="81">
        <v>113.60899999999999</v>
      </c>
      <c r="Y31" s="83">
        <v>125.358</v>
      </c>
    </row>
    <row r="32" spans="1:25" x14ac:dyDescent="0.25">
      <c r="A32" s="80" t="s">
        <v>147</v>
      </c>
      <c r="B32" s="81">
        <v>1201.1224999999999</v>
      </c>
      <c r="C32" s="81">
        <v>1185.7895000000001</v>
      </c>
      <c r="D32" s="81">
        <v>1173.325</v>
      </c>
      <c r="E32" s="81">
        <v>1219.9224999999999</v>
      </c>
      <c r="F32" s="81">
        <v>1474.9684999999999</v>
      </c>
      <c r="G32" s="81">
        <v>1817.499</v>
      </c>
      <c r="H32" s="81">
        <v>1659.8030000000001</v>
      </c>
      <c r="I32" s="81">
        <v>1384.4670000000001</v>
      </c>
      <c r="J32" s="81">
        <v>1352.58</v>
      </c>
      <c r="K32" s="81">
        <v>1401.4455</v>
      </c>
      <c r="L32" s="81">
        <v>1373.4594999999999</v>
      </c>
      <c r="M32" s="81">
        <v>1233.0395000000001</v>
      </c>
      <c r="N32" s="81">
        <v>1306.4295</v>
      </c>
      <c r="O32" s="81">
        <v>1237.4055000000001</v>
      </c>
      <c r="P32" s="81">
        <v>1121.5754999999999</v>
      </c>
      <c r="Q32" s="81">
        <v>1054.9770000000001</v>
      </c>
      <c r="R32" s="81">
        <v>1020.866</v>
      </c>
      <c r="S32" s="81">
        <v>1127.165</v>
      </c>
      <c r="T32" s="81">
        <v>1191.5840000000001</v>
      </c>
      <c r="U32" s="81">
        <v>1300.6565000000001</v>
      </c>
      <c r="V32" s="81">
        <v>1133.575</v>
      </c>
      <c r="W32" s="81">
        <v>1263.7194999999999</v>
      </c>
      <c r="X32" s="81">
        <v>1315.461</v>
      </c>
      <c r="Y32" s="83">
        <v>1385.9435000000001</v>
      </c>
    </row>
    <row r="33" spans="1:25" x14ac:dyDescent="0.25">
      <c r="A33" s="84" t="s">
        <v>82</v>
      </c>
      <c r="B33" s="85">
        <v>3451.4214999999999</v>
      </c>
      <c r="C33" s="85">
        <v>3185.3795</v>
      </c>
      <c r="D33" s="85">
        <v>3221.8629999999998</v>
      </c>
      <c r="E33" s="85">
        <v>3987.4160000000002</v>
      </c>
      <c r="F33" s="85">
        <v>4915.59</v>
      </c>
      <c r="G33" s="85">
        <v>4925.7960000000003</v>
      </c>
      <c r="H33" s="85">
        <v>5779.6809999999996</v>
      </c>
      <c r="I33" s="85">
        <v>8107.3284999999996</v>
      </c>
      <c r="J33" s="85">
        <v>5841.7465000000002</v>
      </c>
      <c r="K33" s="85">
        <v>5735.8140000000003</v>
      </c>
      <c r="L33" s="85">
        <v>6204.7984999999999</v>
      </c>
      <c r="M33" s="85">
        <v>5907.8154999999997</v>
      </c>
      <c r="N33" s="85">
        <v>5828.5659999999998</v>
      </c>
      <c r="O33" s="85">
        <v>5704.835</v>
      </c>
      <c r="P33" s="85">
        <v>5396.1310000000003</v>
      </c>
      <c r="Q33" s="85">
        <v>5248.9629999999997</v>
      </c>
      <c r="R33" s="85">
        <v>5490.4295000000002</v>
      </c>
      <c r="S33" s="85">
        <v>5655.9440000000004</v>
      </c>
      <c r="T33" s="85">
        <v>5626.1135000000004</v>
      </c>
      <c r="U33" s="85">
        <v>5597.6940000000004</v>
      </c>
      <c r="V33" s="85">
        <v>5286.4065000000001</v>
      </c>
      <c r="W33" s="85">
        <v>5557.4754999999996</v>
      </c>
      <c r="X33" s="85">
        <v>5790.3755000000001</v>
      </c>
      <c r="Y33" s="86">
        <v>5970.5055000000002</v>
      </c>
    </row>
    <row r="34" spans="1:25" x14ac:dyDescent="0.25">
      <c r="A34" s="75" t="s">
        <v>114</v>
      </c>
      <c r="B34" s="93"/>
      <c r="C34" s="93"/>
      <c r="D34" s="93"/>
      <c r="E34" s="93"/>
      <c r="F34" s="93"/>
      <c r="G34" s="93"/>
      <c r="H34" s="93"/>
      <c r="I34" s="93"/>
      <c r="J34" s="93"/>
      <c r="K34" s="93"/>
      <c r="L34" s="93"/>
      <c r="M34" s="93"/>
      <c r="N34" s="93"/>
      <c r="O34" s="93"/>
      <c r="P34" s="93"/>
      <c r="Q34" s="93"/>
      <c r="R34" s="93"/>
      <c r="S34" s="93"/>
      <c r="T34" s="93"/>
      <c r="U34" s="93"/>
      <c r="V34" s="93"/>
      <c r="W34" s="93"/>
      <c r="X34" s="93"/>
      <c r="Y34" s="94"/>
    </row>
    <row r="35" spans="1:25" x14ac:dyDescent="0.25">
      <c r="A35" s="91" t="s">
        <v>74</v>
      </c>
      <c r="B35" s="81">
        <v>360.67599999999999</v>
      </c>
      <c r="C35" s="81">
        <v>352.7115</v>
      </c>
      <c r="D35" s="81">
        <v>365.75850000000003</v>
      </c>
      <c r="E35" s="81">
        <v>355.41399999999999</v>
      </c>
      <c r="F35" s="81">
        <v>433.08249999999998</v>
      </c>
      <c r="G35" s="81">
        <v>418.9135</v>
      </c>
      <c r="H35" s="81">
        <v>398.36149999999998</v>
      </c>
      <c r="I35" s="81">
        <v>395.17250000000001</v>
      </c>
      <c r="J35" s="81">
        <v>235.62950000000001</v>
      </c>
      <c r="K35" s="81">
        <v>32.709499999999998</v>
      </c>
      <c r="L35" s="81">
        <v>183.32849999999999</v>
      </c>
      <c r="M35" s="81">
        <v>182.98750000000001</v>
      </c>
      <c r="N35" s="81">
        <v>58.761499999999998</v>
      </c>
      <c r="O35" s="81">
        <v>55.496499999999997</v>
      </c>
      <c r="P35" s="81">
        <v>61.032499999999999</v>
      </c>
      <c r="Q35" s="81">
        <v>56.661499999999997</v>
      </c>
      <c r="R35" s="81">
        <v>86.043499999999995</v>
      </c>
      <c r="S35" s="81">
        <v>73.904499999999999</v>
      </c>
      <c r="T35" s="81">
        <v>82.474000000000004</v>
      </c>
      <c r="U35" s="81">
        <v>86.436000000000007</v>
      </c>
      <c r="V35" s="81">
        <v>136.15899999999999</v>
      </c>
      <c r="W35" s="81">
        <v>143.75649999999999</v>
      </c>
      <c r="X35" s="81">
        <v>183.84700000000001</v>
      </c>
      <c r="Y35" s="83">
        <v>287.84449999999998</v>
      </c>
    </row>
    <row r="36" spans="1:25" x14ac:dyDescent="0.25">
      <c r="A36" s="91" t="s">
        <v>148</v>
      </c>
      <c r="B36" s="81">
        <v>0</v>
      </c>
      <c r="C36" s="81">
        <v>0</v>
      </c>
      <c r="D36" s="81">
        <v>0</v>
      </c>
      <c r="E36" s="81">
        <v>0</v>
      </c>
      <c r="F36" s="81">
        <v>0</v>
      </c>
      <c r="G36" s="81">
        <v>0</v>
      </c>
      <c r="H36" s="81">
        <v>0</v>
      </c>
      <c r="I36" s="81">
        <v>0</v>
      </c>
      <c r="J36" s="81">
        <v>0</v>
      </c>
      <c r="K36" s="81">
        <v>0</v>
      </c>
      <c r="L36" s="81">
        <v>0</v>
      </c>
      <c r="M36" s="81">
        <v>0</v>
      </c>
      <c r="N36" s="81">
        <v>0</v>
      </c>
      <c r="O36" s="81">
        <v>0</v>
      </c>
      <c r="P36" s="81">
        <v>0</v>
      </c>
      <c r="Q36" s="81">
        <v>4.9500000000000002E-2</v>
      </c>
      <c r="R36" s="81">
        <v>0</v>
      </c>
      <c r="S36" s="81">
        <v>0</v>
      </c>
      <c r="T36" s="81">
        <v>0</v>
      </c>
      <c r="U36" s="81">
        <v>0</v>
      </c>
      <c r="V36" s="81">
        <v>0</v>
      </c>
      <c r="W36" s="81">
        <v>0</v>
      </c>
      <c r="X36" s="81">
        <v>0</v>
      </c>
      <c r="Y36" s="83">
        <v>0</v>
      </c>
    </row>
    <row r="37" spans="1:25" x14ac:dyDescent="0.25">
      <c r="A37" s="91" t="s">
        <v>76</v>
      </c>
      <c r="B37" s="81">
        <v>0</v>
      </c>
      <c r="C37" s="81">
        <v>0</v>
      </c>
      <c r="D37" s="81">
        <v>0</v>
      </c>
      <c r="E37" s="81">
        <v>0</v>
      </c>
      <c r="F37" s="81">
        <v>0</v>
      </c>
      <c r="G37" s="81">
        <v>0</v>
      </c>
      <c r="H37" s="81">
        <v>0</v>
      </c>
      <c r="I37" s="81">
        <v>0</v>
      </c>
      <c r="J37" s="81">
        <v>0</v>
      </c>
      <c r="K37" s="81">
        <v>0</v>
      </c>
      <c r="L37" s="81">
        <v>0</v>
      </c>
      <c r="M37" s="81">
        <v>0</v>
      </c>
      <c r="N37" s="81">
        <v>0</v>
      </c>
      <c r="O37" s="81">
        <v>2.2120000000000002</v>
      </c>
      <c r="P37" s="81">
        <v>3.633</v>
      </c>
      <c r="Q37" s="81">
        <v>4.1795</v>
      </c>
      <c r="R37" s="81">
        <v>3.7690000000000001</v>
      </c>
      <c r="S37" s="81">
        <v>3.97</v>
      </c>
      <c r="T37" s="81">
        <v>4.133</v>
      </c>
      <c r="U37" s="81">
        <v>3.903</v>
      </c>
      <c r="V37" s="81">
        <v>3.1785000000000001</v>
      </c>
      <c r="W37" s="81">
        <v>3.5345</v>
      </c>
      <c r="X37" s="81">
        <v>2.2490000000000001</v>
      </c>
      <c r="Y37" s="83">
        <v>1.8714999999999999</v>
      </c>
    </row>
    <row r="38" spans="1:25" x14ac:dyDescent="0.25">
      <c r="A38" s="91" t="s">
        <v>67</v>
      </c>
      <c r="B38" s="81">
        <v>566.53700000000003</v>
      </c>
      <c r="C38" s="81">
        <v>378.702</v>
      </c>
      <c r="D38" s="81">
        <v>27.7285</v>
      </c>
      <c r="E38" s="81">
        <v>27.130500000000001</v>
      </c>
      <c r="F38" s="81">
        <v>92.405500000000004</v>
      </c>
      <c r="G38" s="81">
        <v>57.423000000000002</v>
      </c>
      <c r="H38" s="81">
        <v>5.8265000000000002</v>
      </c>
      <c r="I38" s="81">
        <v>159.85149999999999</v>
      </c>
      <c r="J38" s="81">
        <v>143.85499999999999</v>
      </c>
      <c r="K38" s="81">
        <v>48.384999999999998</v>
      </c>
      <c r="L38" s="81">
        <v>92.179500000000004</v>
      </c>
      <c r="M38" s="81">
        <v>520.30899999999997</v>
      </c>
      <c r="N38" s="81">
        <v>213.107</v>
      </c>
      <c r="O38" s="81">
        <v>47.788499999999999</v>
      </c>
      <c r="P38" s="81">
        <v>42.892000000000003</v>
      </c>
      <c r="Q38" s="81">
        <v>170.97499999999999</v>
      </c>
      <c r="R38" s="81">
        <v>207.608</v>
      </c>
      <c r="S38" s="81">
        <v>490.10550000000001</v>
      </c>
      <c r="T38" s="81">
        <v>623.20799999999997</v>
      </c>
      <c r="U38" s="81">
        <v>793.29650000000004</v>
      </c>
      <c r="V38" s="81">
        <v>918.40099999999995</v>
      </c>
      <c r="W38" s="81">
        <v>672.38049999999998</v>
      </c>
      <c r="X38" s="81">
        <v>782.60050000000001</v>
      </c>
      <c r="Y38" s="83">
        <v>856.24549999999999</v>
      </c>
    </row>
    <row r="39" spans="1:25" x14ac:dyDescent="0.25">
      <c r="A39" s="91" t="s">
        <v>149</v>
      </c>
      <c r="B39" s="81">
        <v>439.50299999999999</v>
      </c>
      <c r="C39" s="81">
        <v>358.96449999999999</v>
      </c>
      <c r="D39" s="81">
        <v>588.202</v>
      </c>
      <c r="E39" s="81">
        <v>597.78300000000002</v>
      </c>
      <c r="F39" s="81">
        <v>704.99149999999997</v>
      </c>
      <c r="G39" s="81">
        <v>760.61400000000003</v>
      </c>
      <c r="H39" s="81">
        <v>758.69799999999998</v>
      </c>
      <c r="I39" s="81">
        <v>708.19550000000004</v>
      </c>
      <c r="J39" s="81">
        <v>676.21749999999997</v>
      </c>
      <c r="K39" s="81">
        <v>717.25450000000001</v>
      </c>
      <c r="L39" s="81">
        <v>832.87800000000004</v>
      </c>
      <c r="M39" s="81">
        <v>619.13649999999996</v>
      </c>
      <c r="N39" s="81">
        <v>528.9</v>
      </c>
      <c r="O39" s="81">
        <v>321.79000000000002</v>
      </c>
      <c r="P39" s="81">
        <v>303.81549999999999</v>
      </c>
      <c r="Q39" s="81">
        <v>298.08</v>
      </c>
      <c r="R39" s="81">
        <v>308.8295</v>
      </c>
      <c r="S39" s="81">
        <v>339.38749999999999</v>
      </c>
      <c r="T39" s="81">
        <v>341.63200000000001</v>
      </c>
      <c r="U39" s="81">
        <v>320.8655</v>
      </c>
      <c r="V39" s="81">
        <v>348.8535</v>
      </c>
      <c r="W39" s="81">
        <v>318.98050000000001</v>
      </c>
      <c r="X39" s="81">
        <v>321.93599999999998</v>
      </c>
      <c r="Y39" s="83">
        <v>300.62049999999999</v>
      </c>
    </row>
    <row r="40" spans="1:25" x14ac:dyDescent="0.25">
      <c r="A40" s="91" t="s">
        <v>77</v>
      </c>
      <c r="B40" s="81">
        <v>17.175000000000001</v>
      </c>
      <c r="C40" s="81">
        <v>16.523499999999999</v>
      </c>
      <c r="D40" s="81">
        <v>17.556000000000001</v>
      </c>
      <c r="E40" s="81">
        <v>14.532</v>
      </c>
      <c r="F40" s="81">
        <v>11.153</v>
      </c>
      <c r="G40" s="81">
        <v>12.361000000000001</v>
      </c>
      <c r="H40" s="81">
        <v>14.8695</v>
      </c>
      <c r="I40" s="81">
        <v>12.9795</v>
      </c>
      <c r="J40" s="81">
        <v>11.845499999999999</v>
      </c>
      <c r="K40" s="81">
        <v>16.902999999999999</v>
      </c>
      <c r="L40" s="81">
        <v>17.38</v>
      </c>
      <c r="M40" s="81">
        <v>19.635999999999999</v>
      </c>
      <c r="N40" s="81">
        <v>17.406500000000001</v>
      </c>
      <c r="O40" s="81">
        <v>17.276499999999999</v>
      </c>
      <c r="P40" s="81">
        <v>18.528500000000001</v>
      </c>
      <c r="Q40" s="81">
        <v>18.541</v>
      </c>
      <c r="R40" s="81">
        <v>21.293500000000002</v>
      </c>
      <c r="S40" s="81">
        <v>32.119500000000002</v>
      </c>
      <c r="T40" s="81">
        <v>23.164000000000001</v>
      </c>
      <c r="U40" s="81">
        <v>35.192999999999998</v>
      </c>
      <c r="V40" s="81">
        <v>34.749000000000002</v>
      </c>
      <c r="W40" s="81">
        <v>31.974499999999999</v>
      </c>
      <c r="X40" s="81">
        <v>23.056000000000001</v>
      </c>
      <c r="Y40" s="83">
        <v>27.1875</v>
      </c>
    </row>
    <row r="41" spans="1:25" x14ac:dyDescent="0.25">
      <c r="A41" s="91" t="s">
        <v>64</v>
      </c>
      <c r="B41" s="81">
        <v>1115.1075000000001</v>
      </c>
      <c r="C41" s="81">
        <v>1168.8775000000001</v>
      </c>
      <c r="D41" s="81">
        <v>1069.3889999999999</v>
      </c>
      <c r="E41" s="81">
        <v>881.70699999999999</v>
      </c>
      <c r="F41" s="81">
        <v>797.89549999999997</v>
      </c>
      <c r="G41" s="81">
        <v>976.61749999999995</v>
      </c>
      <c r="H41" s="81">
        <v>922.4375</v>
      </c>
      <c r="I41" s="81">
        <v>696.50400000000002</v>
      </c>
      <c r="J41" s="81">
        <v>633.66600000000005</v>
      </c>
      <c r="K41" s="81">
        <v>876.6155</v>
      </c>
      <c r="L41" s="81">
        <v>1464.6914999999999</v>
      </c>
      <c r="M41" s="81">
        <v>1664.4469999999999</v>
      </c>
      <c r="N41" s="81">
        <v>1308.3875</v>
      </c>
      <c r="O41" s="81">
        <v>1228.386</v>
      </c>
      <c r="P41" s="81">
        <v>1560.9414999999999</v>
      </c>
      <c r="Q41" s="81">
        <v>1594.0315000000001</v>
      </c>
      <c r="R41" s="81">
        <v>1943.1614999999999</v>
      </c>
      <c r="S41" s="81">
        <v>1851.076</v>
      </c>
      <c r="T41" s="81">
        <v>1868.249</v>
      </c>
      <c r="U41" s="81">
        <v>2285.5445</v>
      </c>
      <c r="V41" s="81">
        <v>2422.1010000000001</v>
      </c>
      <c r="W41" s="81">
        <v>2348.2370000000001</v>
      </c>
      <c r="X41" s="81">
        <v>2129.259</v>
      </c>
      <c r="Y41" s="83">
        <v>2377.7130000000002</v>
      </c>
    </row>
    <row r="42" spans="1:25" x14ac:dyDescent="0.25">
      <c r="A42" s="91" t="s">
        <v>150</v>
      </c>
      <c r="B42" s="81">
        <v>0</v>
      </c>
      <c r="C42" s="81">
        <v>0</v>
      </c>
      <c r="D42" s="81">
        <v>0</v>
      </c>
      <c r="E42" s="81">
        <v>0</v>
      </c>
      <c r="F42" s="81">
        <v>0</v>
      </c>
      <c r="G42" s="81">
        <v>0</v>
      </c>
      <c r="H42" s="81">
        <v>0</v>
      </c>
      <c r="I42" s="81">
        <v>0</v>
      </c>
      <c r="J42" s="81">
        <v>22.116499999999998</v>
      </c>
      <c r="K42" s="81">
        <v>103.944</v>
      </c>
      <c r="L42" s="81">
        <v>170.97300000000001</v>
      </c>
      <c r="M42" s="81">
        <v>91.53</v>
      </c>
      <c r="N42" s="81">
        <v>10.43</v>
      </c>
      <c r="O42" s="81">
        <v>9.2479999999999993</v>
      </c>
      <c r="P42" s="81">
        <v>0.03</v>
      </c>
      <c r="Q42" s="81">
        <v>0</v>
      </c>
      <c r="R42" s="81">
        <v>0</v>
      </c>
      <c r="S42" s="81">
        <v>0</v>
      </c>
      <c r="T42" s="81">
        <v>0</v>
      </c>
      <c r="U42" s="81">
        <v>0</v>
      </c>
      <c r="V42" s="81">
        <v>0</v>
      </c>
      <c r="W42" s="81">
        <v>0</v>
      </c>
      <c r="X42" s="81">
        <v>0.125</v>
      </c>
      <c r="Y42" s="83">
        <v>0</v>
      </c>
    </row>
    <row r="43" spans="1:25" x14ac:dyDescent="0.25">
      <c r="A43" s="91" t="s">
        <v>69</v>
      </c>
      <c r="B43" s="81">
        <v>19.579499999999999</v>
      </c>
      <c r="C43" s="81">
        <v>174.345</v>
      </c>
      <c r="D43" s="81">
        <v>149.458</v>
      </c>
      <c r="E43" s="81">
        <v>156.119</v>
      </c>
      <c r="F43" s="81">
        <v>85.247</v>
      </c>
      <c r="G43" s="81">
        <v>51.851500000000001</v>
      </c>
      <c r="H43" s="81">
        <v>61.271000000000001</v>
      </c>
      <c r="I43" s="81">
        <v>9.1110000000000007</v>
      </c>
      <c r="J43" s="81">
        <v>0.379</v>
      </c>
      <c r="K43" s="81">
        <v>6.577</v>
      </c>
      <c r="L43" s="81">
        <v>8.2889999999999997</v>
      </c>
      <c r="M43" s="81">
        <v>5.9305000000000003</v>
      </c>
      <c r="N43" s="81">
        <v>2.3824999999999998</v>
      </c>
      <c r="O43" s="81">
        <v>1.4295</v>
      </c>
      <c r="P43" s="81">
        <v>0.90249999999999997</v>
      </c>
      <c r="Q43" s="81">
        <v>51.942500000000003</v>
      </c>
      <c r="R43" s="81">
        <v>308.09100000000001</v>
      </c>
      <c r="S43" s="81">
        <v>472.71600000000001</v>
      </c>
      <c r="T43" s="81">
        <v>802.19500000000005</v>
      </c>
      <c r="U43" s="81">
        <v>845.07500000000005</v>
      </c>
      <c r="V43" s="81">
        <v>765.54</v>
      </c>
      <c r="W43" s="81">
        <v>308.99549999999999</v>
      </c>
      <c r="X43" s="81">
        <v>208.77850000000001</v>
      </c>
      <c r="Y43" s="83">
        <v>262.06799999999998</v>
      </c>
    </row>
    <row r="44" spans="1:25" x14ac:dyDescent="0.25">
      <c r="A44" s="91" t="s">
        <v>78</v>
      </c>
      <c r="B44" s="81">
        <v>0</v>
      </c>
      <c r="C44" s="81">
        <v>0</v>
      </c>
      <c r="D44" s="81">
        <v>0</v>
      </c>
      <c r="E44" s="81">
        <v>0</v>
      </c>
      <c r="F44" s="81">
        <v>0</v>
      </c>
      <c r="G44" s="81">
        <v>122.92400000000001</v>
      </c>
      <c r="H44" s="81">
        <v>197.17349999999999</v>
      </c>
      <c r="I44" s="81">
        <v>203.155</v>
      </c>
      <c r="J44" s="81">
        <v>266.92750000000001</v>
      </c>
      <c r="K44" s="81">
        <v>253.90299999999999</v>
      </c>
      <c r="L44" s="81">
        <v>131.99600000000001</v>
      </c>
      <c r="M44" s="81">
        <v>28.176500000000001</v>
      </c>
      <c r="N44" s="81">
        <v>7.2294999999999998</v>
      </c>
      <c r="O44" s="81">
        <v>8.9540000000000006</v>
      </c>
      <c r="P44" s="81">
        <v>11.493</v>
      </c>
      <c r="Q44" s="81">
        <v>6.9675000000000002</v>
      </c>
      <c r="R44" s="81">
        <v>6.4189999999999996</v>
      </c>
      <c r="S44" s="81">
        <v>6.1974999999999998</v>
      </c>
      <c r="T44" s="81">
        <v>15.381</v>
      </c>
      <c r="U44" s="81">
        <v>13.1965</v>
      </c>
      <c r="V44" s="81">
        <v>1.839</v>
      </c>
      <c r="W44" s="81">
        <v>1.7655000000000001</v>
      </c>
      <c r="X44" s="81">
        <v>15.2005</v>
      </c>
      <c r="Y44" s="83">
        <v>1.6745000000000001</v>
      </c>
    </row>
    <row r="45" spans="1:25" x14ac:dyDescent="0.25">
      <c r="A45" s="91" t="s">
        <v>72</v>
      </c>
      <c r="B45" s="81">
        <v>18.098500000000001</v>
      </c>
      <c r="C45" s="81">
        <v>18.198499999999999</v>
      </c>
      <c r="D45" s="81">
        <v>23.2685</v>
      </c>
      <c r="E45" s="81">
        <v>23.689499999999999</v>
      </c>
      <c r="F45" s="81">
        <v>25.860499999999998</v>
      </c>
      <c r="G45" s="81">
        <v>30.584</v>
      </c>
      <c r="H45" s="81">
        <v>32.747</v>
      </c>
      <c r="I45" s="81">
        <v>33.1235</v>
      </c>
      <c r="J45" s="81">
        <v>32.377499999999998</v>
      </c>
      <c r="K45" s="81">
        <v>27.403500000000001</v>
      </c>
      <c r="L45" s="81">
        <v>31.064</v>
      </c>
      <c r="M45" s="81">
        <v>38.911999999999999</v>
      </c>
      <c r="N45" s="81">
        <v>46.072000000000003</v>
      </c>
      <c r="O45" s="81">
        <v>44.588000000000001</v>
      </c>
      <c r="P45" s="81">
        <v>47.365000000000002</v>
      </c>
      <c r="Q45" s="81">
        <v>54.173499999999997</v>
      </c>
      <c r="R45" s="81">
        <v>60.549500000000002</v>
      </c>
      <c r="S45" s="81">
        <v>63.502499999999998</v>
      </c>
      <c r="T45" s="81">
        <v>74.394999999999996</v>
      </c>
      <c r="U45" s="81">
        <v>67.983000000000004</v>
      </c>
      <c r="V45" s="81">
        <v>159.8835</v>
      </c>
      <c r="W45" s="81">
        <v>215.9555</v>
      </c>
      <c r="X45" s="81">
        <v>252.541</v>
      </c>
      <c r="Y45" s="83">
        <v>266.35550000000001</v>
      </c>
    </row>
    <row r="46" spans="1:25" x14ac:dyDescent="0.25">
      <c r="A46" s="91" t="s">
        <v>63</v>
      </c>
      <c r="B46" s="81">
        <v>0</v>
      </c>
      <c r="C46" s="81">
        <v>0</v>
      </c>
      <c r="D46" s="81">
        <v>0</v>
      </c>
      <c r="E46" s="81">
        <v>0</v>
      </c>
      <c r="F46" s="81">
        <v>0</v>
      </c>
      <c r="G46" s="81">
        <v>0</v>
      </c>
      <c r="H46" s="81">
        <v>0</v>
      </c>
      <c r="I46" s="81">
        <v>0</v>
      </c>
      <c r="J46" s="81">
        <v>0</v>
      </c>
      <c r="K46" s="81">
        <v>108.8695</v>
      </c>
      <c r="L46" s="81">
        <v>356.9</v>
      </c>
      <c r="M46" s="81">
        <v>1425.0795000000001</v>
      </c>
      <c r="N46" s="81">
        <v>1611.4114999999999</v>
      </c>
      <c r="O46" s="81">
        <v>1676.665</v>
      </c>
      <c r="P46" s="81">
        <v>1221.5930000000001</v>
      </c>
      <c r="Q46" s="81">
        <v>1175.4665</v>
      </c>
      <c r="R46" s="81">
        <v>1172.2565</v>
      </c>
      <c r="S46" s="81">
        <v>1282.5374999999999</v>
      </c>
      <c r="T46" s="81">
        <v>1337.296</v>
      </c>
      <c r="U46" s="81">
        <v>1500.4369999999999</v>
      </c>
      <c r="V46" s="81">
        <v>1550.4245000000001</v>
      </c>
      <c r="W46" s="81">
        <v>1763.6945000000001</v>
      </c>
      <c r="X46" s="81">
        <v>1685.7515000000001</v>
      </c>
      <c r="Y46" s="83">
        <v>1880.1695</v>
      </c>
    </row>
    <row r="47" spans="1:25" x14ac:dyDescent="0.25">
      <c r="A47" s="91" t="s">
        <v>151</v>
      </c>
      <c r="B47" s="81">
        <v>405.452</v>
      </c>
      <c r="C47" s="81">
        <v>327.53199999999998</v>
      </c>
      <c r="D47" s="81">
        <v>233.28649999999999</v>
      </c>
      <c r="E47" s="81">
        <v>174.59</v>
      </c>
      <c r="F47" s="81">
        <v>122.41800000000001</v>
      </c>
      <c r="G47" s="81">
        <v>137.839</v>
      </c>
      <c r="H47" s="81">
        <v>119.0085</v>
      </c>
      <c r="I47" s="81">
        <v>238.46700000000001</v>
      </c>
      <c r="J47" s="81">
        <v>118.05249999999999</v>
      </c>
      <c r="K47" s="81">
        <v>183.99350000000001</v>
      </c>
      <c r="L47" s="81">
        <v>324.71100000000001</v>
      </c>
      <c r="M47" s="81">
        <v>262.96050000000002</v>
      </c>
      <c r="N47" s="81">
        <v>281.8535</v>
      </c>
      <c r="O47" s="81">
        <v>73.361000000000004</v>
      </c>
      <c r="P47" s="81">
        <v>7.13</v>
      </c>
      <c r="Q47" s="81">
        <v>13.903</v>
      </c>
      <c r="R47" s="81">
        <v>18.277000000000001</v>
      </c>
      <c r="S47" s="81">
        <v>16.5825</v>
      </c>
      <c r="T47" s="81">
        <v>7.61</v>
      </c>
      <c r="U47" s="81">
        <v>11.795</v>
      </c>
      <c r="V47" s="81">
        <v>97.120999999999995</v>
      </c>
      <c r="W47" s="81">
        <v>117.67749999999999</v>
      </c>
      <c r="X47" s="81">
        <v>108.7355</v>
      </c>
      <c r="Y47" s="83">
        <v>127.14749999999999</v>
      </c>
    </row>
    <row r="48" spans="1:25" x14ac:dyDescent="0.25">
      <c r="A48" s="91" t="s">
        <v>152</v>
      </c>
      <c r="B48" s="81">
        <v>57.093000000000004</v>
      </c>
      <c r="C48" s="81">
        <v>68.037000000000006</v>
      </c>
      <c r="D48" s="81">
        <v>65.3245</v>
      </c>
      <c r="E48" s="81">
        <v>81.004999999999995</v>
      </c>
      <c r="F48" s="81">
        <v>80.106999999999999</v>
      </c>
      <c r="G48" s="81">
        <v>51.294499999999999</v>
      </c>
      <c r="H48" s="81">
        <v>45.013500000000001</v>
      </c>
      <c r="I48" s="81">
        <v>32.57</v>
      </c>
      <c r="J48" s="81">
        <v>38.868000000000002</v>
      </c>
      <c r="K48" s="81">
        <v>26.5</v>
      </c>
      <c r="L48" s="81">
        <v>21.513999999999999</v>
      </c>
      <c r="M48" s="81">
        <v>16.603999999999999</v>
      </c>
      <c r="N48" s="81">
        <v>18.707000000000001</v>
      </c>
      <c r="O48" s="81">
        <v>25.487500000000001</v>
      </c>
      <c r="P48" s="81">
        <v>20.71</v>
      </c>
      <c r="Q48" s="81">
        <v>24.338999999999999</v>
      </c>
      <c r="R48" s="81">
        <v>25.885000000000002</v>
      </c>
      <c r="S48" s="81">
        <v>24.524000000000001</v>
      </c>
      <c r="T48" s="81">
        <v>21.5535</v>
      </c>
      <c r="U48" s="81">
        <v>12.101000000000001</v>
      </c>
      <c r="V48" s="81">
        <v>17.528500000000001</v>
      </c>
      <c r="W48" s="81">
        <v>17.682500000000001</v>
      </c>
      <c r="X48" s="81">
        <v>14.579000000000001</v>
      </c>
      <c r="Y48" s="83">
        <v>17.0915</v>
      </c>
    </row>
    <row r="49" spans="1:25" x14ac:dyDescent="0.25">
      <c r="A49" s="91" t="s">
        <v>66</v>
      </c>
      <c r="B49" s="81">
        <v>953.46400000000006</v>
      </c>
      <c r="C49" s="81">
        <v>1028.9204999999999</v>
      </c>
      <c r="D49" s="81">
        <v>1106.4490000000001</v>
      </c>
      <c r="E49" s="81">
        <v>1016.976</v>
      </c>
      <c r="F49" s="81">
        <v>1119.4065000000001</v>
      </c>
      <c r="G49" s="81">
        <v>1259.2615000000001</v>
      </c>
      <c r="H49" s="81">
        <v>1206.5934999999999</v>
      </c>
      <c r="I49" s="81">
        <v>891.86850000000004</v>
      </c>
      <c r="J49" s="81">
        <v>810.10850000000005</v>
      </c>
      <c r="K49" s="81">
        <v>1068.7674999999999</v>
      </c>
      <c r="L49" s="81">
        <v>1404.3934999999999</v>
      </c>
      <c r="M49" s="81">
        <v>1372.106</v>
      </c>
      <c r="N49" s="81">
        <v>1489.297</v>
      </c>
      <c r="O49" s="81">
        <v>1400.6144999999999</v>
      </c>
      <c r="P49" s="81">
        <v>1393.626</v>
      </c>
      <c r="Q49" s="81">
        <v>1498.3125</v>
      </c>
      <c r="R49" s="81">
        <v>1658.8315</v>
      </c>
      <c r="S49" s="81">
        <v>1717.518</v>
      </c>
      <c r="T49" s="81">
        <v>1680.0119999999999</v>
      </c>
      <c r="U49" s="81">
        <v>1790.2170000000001</v>
      </c>
      <c r="V49" s="81">
        <v>1684.4349999999999</v>
      </c>
      <c r="W49" s="81">
        <v>1705.3644999999999</v>
      </c>
      <c r="X49" s="81">
        <v>1735.3895</v>
      </c>
      <c r="Y49" s="83">
        <v>2088.4340000000002</v>
      </c>
    </row>
    <row r="50" spans="1:25" x14ac:dyDescent="0.25">
      <c r="A50" s="84" t="s">
        <v>79</v>
      </c>
      <c r="B50" s="85">
        <v>3952.6855</v>
      </c>
      <c r="C50" s="85">
        <v>3892.8119999999999</v>
      </c>
      <c r="D50" s="85">
        <v>3646.4205000000002</v>
      </c>
      <c r="E50" s="85">
        <v>3328.9459999999999</v>
      </c>
      <c r="F50" s="85">
        <v>3472.567</v>
      </c>
      <c r="G50" s="85">
        <v>3879.6835000000001</v>
      </c>
      <c r="H50" s="85">
        <v>3762</v>
      </c>
      <c r="I50" s="85">
        <v>3380.998</v>
      </c>
      <c r="J50" s="85">
        <v>2990.0430000000001</v>
      </c>
      <c r="K50" s="85">
        <v>3471.8254999999999</v>
      </c>
      <c r="L50" s="85">
        <v>5040.2979999999998</v>
      </c>
      <c r="M50" s="85">
        <v>6247.8149999999996</v>
      </c>
      <c r="N50" s="85">
        <v>5593.9454999999998</v>
      </c>
      <c r="O50" s="85">
        <v>4913.2969999999996</v>
      </c>
      <c r="P50" s="85">
        <v>4693.6925000000001</v>
      </c>
      <c r="Q50" s="85">
        <v>4967.6225000000004</v>
      </c>
      <c r="R50" s="85">
        <v>5821.0145000000002</v>
      </c>
      <c r="S50" s="85">
        <v>6374.1409999999996</v>
      </c>
      <c r="T50" s="85">
        <v>6881.3024999999998</v>
      </c>
      <c r="U50" s="85">
        <v>7766.0429999999997</v>
      </c>
      <c r="V50" s="85">
        <v>8140.2134999999998</v>
      </c>
      <c r="W50" s="85">
        <v>7649.9989999999998</v>
      </c>
      <c r="X50" s="85">
        <v>7464.0479999999998</v>
      </c>
      <c r="Y50" s="86">
        <v>8494.4230000000007</v>
      </c>
    </row>
    <row r="51" spans="1:25" x14ac:dyDescent="0.25">
      <c r="A51" s="75" t="s">
        <v>118</v>
      </c>
      <c r="B51" s="93"/>
      <c r="C51" s="93"/>
      <c r="D51" s="93"/>
      <c r="E51" s="93"/>
      <c r="F51" s="93"/>
      <c r="G51" s="93"/>
      <c r="H51" s="93"/>
      <c r="I51" s="93"/>
      <c r="J51" s="93"/>
      <c r="K51" s="93"/>
      <c r="L51" s="93"/>
      <c r="M51" s="93"/>
      <c r="N51" s="93"/>
      <c r="O51" s="93"/>
      <c r="P51" s="93"/>
      <c r="Q51" s="93"/>
      <c r="R51" s="93"/>
      <c r="S51" s="93"/>
      <c r="T51" s="93"/>
      <c r="U51" s="93"/>
      <c r="V51" s="93"/>
      <c r="W51" s="93"/>
      <c r="X51" s="93"/>
      <c r="Y51" s="94"/>
    </row>
    <row r="52" spans="1:25" x14ac:dyDescent="0.25">
      <c r="A52" s="1" t="s">
        <v>153</v>
      </c>
      <c r="B52" s="81">
        <v>39.274000000000001</v>
      </c>
      <c r="C52" s="81">
        <v>36.716500000000003</v>
      </c>
      <c r="D52" s="81">
        <v>6.2510000000000003</v>
      </c>
      <c r="E52" s="81">
        <v>3.0634999999999999</v>
      </c>
      <c r="F52" s="81">
        <v>2.0874999999999999</v>
      </c>
      <c r="G52" s="81">
        <v>2.6204999999999998</v>
      </c>
      <c r="H52" s="81">
        <v>2.3574999999999999</v>
      </c>
      <c r="I52" s="81">
        <v>3.9544999999999999</v>
      </c>
      <c r="J52" s="81">
        <v>4.194</v>
      </c>
      <c r="K52" s="81">
        <v>2.6739999999999999</v>
      </c>
      <c r="L52" s="81">
        <v>2.96</v>
      </c>
      <c r="M52" s="81">
        <v>2.9550000000000001</v>
      </c>
      <c r="N52" s="81">
        <v>6.2125000000000004</v>
      </c>
      <c r="O52" s="81">
        <v>8.5495000000000001</v>
      </c>
      <c r="P52" s="81">
        <v>10.0665</v>
      </c>
      <c r="Q52" s="81">
        <v>9.1735000000000007</v>
      </c>
      <c r="R52" s="81">
        <v>9.4420000000000002</v>
      </c>
      <c r="S52" s="81">
        <v>8.1464999999999996</v>
      </c>
      <c r="T52" s="81">
        <v>7.6204999999999998</v>
      </c>
      <c r="U52" s="81">
        <v>8.1044999999999998</v>
      </c>
      <c r="V52" s="81">
        <v>8.2575000000000003</v>
      </c>
      <c r="W52" s="81">
        <v>4.8754999999999997</v>
      </c>
      <c r="X52" s="81">
        <v>6.57</v>
      </c>
      <c r="Y52" s="83">
        <v>6.38</v>
      </c>
    </row>
    <row r="53" spans="1:25" x14ac:dyDescent="0.25">
      <c r="A53" s="1" t="s">
        <v>154</v>
      </c>
      <c r="B53" s="81">
        <v>419.66399999999999</v>
      </c>
      <c r="C53" s="81">
        <v>297.63400000000001</v>
      </c>
      <c r="D53" s="81">
        <v>291.54199999999997</v>
      </c>
      <c r="E53" s="81">
        <v>328.24</v>
      </c>
      <c r="F53" s="81">
        <v>312.23149999999998</v>
      </c>
      <c r="G53" s="81">
        <v>188.72649999999999</v>
      </c>
      <c r="H53" s="81">
        <v>208.68299999999999</v>
      </c>
      <c r="I53" s="81">
        <v>225.13149999999999</v>
      </c>
      <c r="J53" s="81">
        <v>177.2765</v>
      </c>
      <c r="K53" s="81">
        <v>229.71850000000001</v>
      </c>
      <c r="L53" s="81">
        <v>322.5985</v>
      </c>
      <c r="M53" s="81">
        <v>253.374</v>
      </c>
      <c r="N53" s="81">
        <v>248.55500000000001</v>
      </c>
      <c r="O53" s="81">
        <v>244.67349999999999</v>
      </c>
      <c r="P53" s="81">
        <v>235.65049999999999</v>
      </c>
      <c r="Q53" s="81">
        <v>134.81299999999999</v>
      </c>
      <c r="R53" s="81">
        <v>208.41149999999999</v>
      </c>
      <c r="S53" s="81">
        <v>294.64350000000002</v>
      </c>
      <c r="T53" s="81">
        <v>266.70499999999998</v>
      </c>
      <c r="U53" s="81">
        <v>206.684</v>
      </c>
      <c r="V53" s="81">
        <v>298.72050000000002</v>
      </c>
      <c r="W53" s="81">
        <v>380.53149999999999</v>
      </c>
      <c r="X53" s="81">
        <v>596.00850000000003</v>
      </c>
      <c r="Y53" s="83">
        <v>742.34400000000005</v>
      </c>
    </row>
    <row r="54" spans="1:25" x14ac:dyDescent="0.25">
      <c r="A54" s="1" t="s">
        <v>155</v>
      </c>
      <c r="B54" s="81">
        <v>271.78750000000002</v>
      </c>
      <c r="C54" s="81">
        <v>237.6925</v>
      </c>
      <c r="D54" s="81">
        <v>223.7345</v>
      </c>
      <c r="E54" s="81">
        <v>208.7645</v>
      </c>
      <c r="F54" s="81">
        <v>211.7535</v>
      </c>
      <c r="G54" s="81">
        <v>238.09299999999999</v>
      </c>
      <c r="H54" s="81">
        <v>232.69300000000001</v>
      </c>
      <c r="I54" s="81">
        <v>229.9495</v>
      </c>
      <c r="J54" s="81">
        <v>208.84800000000001</v>
      </c>
      <c r="K54" s="81">
        <v>128.20099999999999</v>
      </c>
      <c r="L54" s="81">
        <v>156.86850000000001</v>
      </c>
      <c r="M54" s="81">
        <v>165.45</v>
      </c>
      <c r="N54" s="81">
        <v>148.815</v>
      </c>
      <c r="O54" s="81">
        <v>154.04150000000001</v>
      </c>
      <c r="P54" s="81">
        <v>173.1825</v>
      </c>
      <c r="Q54" s="81">
        <v>334.70600000000002</v>
      </c>
      <c r="R54" s="81">
        <v>558.13250000000005</v>
      </c>
      <c r="S54" s="81">
        <v>1048.3844999999999</v>
      </c>
      <c r="T54" s="81">
        <v>752.53700000000003</v>
      </c>
      <c r="U54" s="81">
        <v>537.05200000000002</v>
      </c>
      <c r="V54" s="81">
        <v>869.46900000000005</v>
      </c>
      <c r="W54" s="81">
        <v>1504.8785</v>
      </c>
      <c r="X54" s="81">
        <v>1794.2940000000001</v>
      </c>
      <c r="Y54" s="83">
        <v>2169.2689999999998</v>
      </c>
    </row>
    <row r="55" spans="1:25" x14ac:dyDescent="0.25">
      <c r="A55" s="1" t="s">
        <v>156</v>
      </c>
      <c r="B55" s="81">
        <v>0</v>
      </c>
      <c r="C55" s="81">
        <v>0</v>
      </c>
      <c r="D55" s="81">
        <v>0</v>
      </c>
      <c r="E55" s="81">
        <v>0</v>
      </c>
      <c r="F55" s="81">
        <v>0</v>
      </c>
      <c r="G55" s="81">
        <v>0</v>
      </c>
      <c r="H55" s="81">
        <v>4.2999999999999997E-2</v>
      </c>
      <c r="I55" s="81">
        <v>0.16900000000000001</v>
      </c>
      <c r="J55" s="81">
        <v>7.1499999999999994E-2</v>
      </c>
      <c r="K55" s="81">
        <v>1.95E-2</v>
      </c>
      <c r="L55" s="81">
        <v>0.29449999999999998</v>
      </c>
      <c r="M55" s="81">
        <v>1.728</v>
      </c>
      <c r="N55" s="81">
        <v>2.2044999999999999</v>
      </c>
      <c r="O55" s="81">
        <v>3.4079999999999999</v>
      </c>
      <c r="P55" s="81">
        <v>6.2145000000000001</v>
      </c>
      <c r="Q55" s="81">
        <v>33.358499999999999</v>
      </c>
      <c r="R55" s="81">
        <v>52.176499999999997</v>
      </c>
      <c r="S55" s="81">
        <v>66.073499999999996</v>
      </c>
      <c r="T55" s="81">
        <v>66.961500000000001</v>
      </c>
      <c r="U55" s="81">
        <v>44.811999999999998</v>
      </c>
      <c r="V55" s="81">
        <v>55.236499999999999</v>
      </c>
      <c r="W55" s="81">
        <v>65.741</v>
      </c>
      <c r="X55" s="81">
        <v>69.698499999999996</v>
      </c>
      <c r="Y55" s="83">
        <v>69.019499999999994</v>
      </c>
    </row>
    <row r="56" spans="1:25" x14ac:dyDescent="0.25">
      <c r="A56" s="1" t="s">
        <v>157</v>
      </c>
      <c r="B56" s="81">
        <v>668.23099999999999</v>
      </c>
      <c r="C56" s="81">
        <v>501.05849999999998</v>
      </c>
      <c r="D56" s="81">
        <v>572.72299999999996</v>
      </c>
      <c r="E56" s="81">
        <v>571.56349999999998</v>
      </c>
      <c r="F56" s="81">
        <v>645.7165</v>
      </c>
      <c r="G56" s="81">
        <v>695.37049999999999</v>
      </c>
      <c r="H56" s="81">
        <v>666.79750000000001</v>
      </c>
      <c r="I56" s="81">
        <v>449.77749999999997</v>
      </c>
      <c r="J56" s="81">
        <v>222.06049999999999</v>
      </c>
      <c r="K56" s="81">
        <v>288.90300000000002</v>
      </c>
      <c r="L56" s="81">
        <v>495.00200000000001</v>
      </c>
      <c r="M56" s="81">
        <v>375.91</v>
      </c>
      <c r="N56" s="81">
        <v>215.28049999999999</v>
      </c>
      <c r="O56" s="81">
        <v>277.11799999999999</v>
      </c>
      <c r="P56" s="81">
        <v>408.07549999999998</v>
      </c>
      <c r="Q56" s="81">
        <v>422.66550000000001</v>
      </c>
      <c r="R56" s="81">
        <v>372.58350000000002</v>
      </c>
      <c r="S56" s="81">
        <v>376.23149999999998</v>
      </c>
      <c r="T56" s="81">
        <v>336.06299999999999</v>
      </c>
      <c r="U56" s="81">
        <v>297.09100000000001</v>
      </c>
      <c r="V56" s="81">
        <v>356.45100000000002</v>
      </c>
      <c r="W56" s="81">
        <v>380.05799999999999</v>
      </c>
      <c r="X56" s="81">
        <v>389.82799999999997</v>
      </c>
      <c r="Y56" s="83">
        <v>298.95999999999998</v>
      </c>
    </row>
    <row r="57" spans="1:25" x14ac:dyDescent="0.25">
      <c r="A57" s="1" t="s">
        <v>158</v>
      </c>
      <c r="B57" s="81">
        <v>1984.3965000000001</v>
      </c>
      <c r="C57" s="81">
        <v>1985.4010000000001</v>
      </c>
      <c r="D57" s="81">
        <v>2197.9029999999998</v>
      </c>
      <c r="E57" s="81">
        <v>2563.2674999999999</v>
      </c>
      <c r="F57" s="81">
        <v>3171.4050000000002</v>
      </c>
      <c r="G57" s="81">
        <v>2643.4459999999999</v>
      </c>
      <c r="H57" s="81">
        <v>2569.8854999999999</v>
      </c>
      <c r="I57" s="81">
        <v>3012.8110000000001</v>
      </c>
      <c r="J57" s="81">
        <v>3953.6954999999998</v>
      </c>
      <c r="K57" s="81">
        <v>6023.5529999999999</v>
      </c>
      <c r="L57" s="81">
        <v>5396.7865000000002</v>
      </c>
      <c r="M57" s="81">
        <v>2803.7510000000002</v>
      </c>
      <c r="N57" s="81">
        <v>2726.1190000000001</v>
      </c>
      <c r="O57" s="81">
        <v>2784.5385000000001</v>
      </c>
      <c r="P57" s="81">
        <v>2637.2235000000001</v>
      </c>
      <c r="Q57" s="81">
        <v>2331.3000000000002</v>
      </c>
      <c r="R57" s="81">
        <v>2362.3474999999999</v>
      </c>
      <c r="S57" s="81">
        <v>2558.4090000000001</v>
      </c>
      <c r="T57" s="81">
        <v>2414.9504999999999</v>
      </c>
      <c r="U57" s="81">
        <v>2314.3775000000001</v>
      </c>
      <c r="V57" s="81">
        <v>2303.1185</v>
      </c>
      <c r="W57" s="81">
        <v>2629.4430000000002</v>
      </c>
      <c r="X57" s="81">
        <v>2711.7565</v>
      </c>
      <c r="Y57" s="83">
        <v>2782.288</v>
      </c>
    </row>
    <row r="58" spans="1:25" x14ac:dyDescent="0.25">
      <c r="A58" s="1" t="s">
        <v>159</v>
      </c>
      <c r="B58" s="81">
        <v>53.954999999999998</v>
      </c>
      <c r="C58" s="81">
        <v>59.549500000000002</v>
      </c>
      <c r="D58" s="81">
        <v>73.850999999999999</v>
      </c>
      <c r="E58" s="81">
        <v>94.333500000000001</v>
      </c>
      <c r="F58" s="81">
        <v>104.3485</v>
      </c>
      <c r="G58" s="81">
        <v>106.22499999999999</v>
      </c>
      <c r="H58" s="81">
        <v>99.171000000000006</v>
      </c>
      <c r="I58" s="81">
        <v>116.041</v>
      </c>
      <c r="J58" s="81">
        <v>138.47450000000001</v>
      </c>
      <c r="K58" s="81">
        <v>140.55250000000001</v>
      </c>
      <c r="L58" s="81">
        <v>146.95050000000001</v>
      </c>
      <c r="M58" s="81">
        <v>154.09950000000001</v>
      </c>
      <c r="N58" s="81">
        <v>130.02449999999999</v>
      </c>
      <c r="O58" s="81">
        <v>151.76599999999999</v>
      </c>
      <c r="P58" s="81">
        <v>120.6675</v>
      </c>
      <c r="Q58" s="81">
        <v>45.393999999999998</v>
      </c>
      <c r="R58" s="81">
        <v>0</v>
      </c>
      <c r="S58" s="81">
        <v>0</v>
      </c>
      <c r="T58" s="81">
        <v>0</v>
      </c>
      <c r="U58" s="81">
        <v>0</v>
      </c>
      <c r="V58" s="81">
        <v>0</v>
      </c>
      <c r="W58" s="81">
        <v>0</v>
      </c>
      <c r="X58" s="81">
        <v>0</v>
      </c>
      <c r="Y58" s="83">
        <v>0</v>
      </c>
    </row>
    <row r="59" spans="1:25" x14ac:dyDescent="0.25">
      <c r="A59" s="1" t="s">
        <v>160</v>
      </c>
      <c r="B59" s="81">
        <v>0</v>
      </c>
      <c r="C59" s="81">
        <v>0</v>
      </c>
      <c r="D59" s="81">
        <v>0</v>
      </c>
      <c r="E59" s="81">
        <v>0</v>
      </c>
      <c r="F59" s="81">
        <v>0</v>
      </c>
      <c r="G59" s="81">
        <v>0</v>
      </c>
      <c r="H59" s="81">
        <v>0</v>
      </c>
      <c r="I59" s="81">
        <v>0</v>
      </c>
      <c r="J59" s="81">
        <v>0</v>
      </c>
      <c r="K59" s="81">
        <v>0</v>
      </c>
      <c r="L59" s="81">
        <v>0.52100000000000002</v>
      </c>
      <c r="M59" s="81">
        <v>2.6549999999999998</v>
      </c>
      <c r="N59" s="81">
        <v>3.282</v>
      </c>
      <c r="O59" s="81">
        <v>3.2269999999999999</v>
      </c>
      <c r="P59" s="81">
        <v>3.7519999999999998</v>
      </c>
      <c r="Q59" s="81">
        <v>3.3565</v>
      </c>
      <c r="R59" s="81">
        <v>4.2240000000000002</v>
      </c>
      <c r="S59" s="81">
        <v>3.641</v>
      </c>
      <c r="T59" s="81">
        <v>3.0590000000000002</v>
      </c>
      <c r="U59" s="81">
        <v>3.9590000000000001</v>
      </c>
      <c r="V59" s="81">
        <v>3.3410000000000002</v>
      </c>
      <c r="W59" s="81">
        <v>1.1865000000000001</v>
      </c>
      <c r="X59" s="81">
        <v>0.69499999999999995</v>
      </c>
      <c r="Y59" s="83">
        <v>0.3165</v>
      </c>
    </row>
    <row r="60" spans="1:25" x14ac:dyDescent="0.25">
      <c r="A60" s="1" t="s">
        <v>50</v>
      </c>
      <c r="B60" s="81">
        <v>372.20049999999998</v>
      </c>
      <c r="C60" s="81">
        <v>406.863</v>
      </c>
      <c r="D60" s="81">
        <v>435.54050000000001</v>
      </c>
      <c r="E60" s="81">
        <v>453.97500000000002</v>
      </c>
      <c r="F60" s="81">
        <v>455.815</v>
      </c>
      <c r="G60" s="81">
        <v>467.09899999999999</v>
      </c>
      <c r="H60" s="81">
        <v>498.20350000000002</v>
      </c>
      <c r="I60" s="81">
        <v>501.35300000000001</v>
      </c>
      <c r="J60" s="81">
        <v>598.05399999999997</v>
      </c>
      <c r="K60" s="81">
        <v>780.30449999999996</v>
      </c>
      <c r="L60" s="81">
        <v>937.63699999999994</v>
      </c>
      <c r="M60" s="81">
        <v>599.42100000000005</v>
      </c>
      <c r="N60" s="81">
        <v>624.45249999999999</v>
      </c>
      <c r="O60" s="81">
        <v>672.8075</v>
      </c>
      <c r="P60" s="81">
        <v>648.25</v>
      </c>
      <c r="Q60" s="81">
        <v>649.71849999999995</v>
      </c>
      <c r="R60" s="81">
        <v>656.51850000000002</v>
      </c>
      <c r="S60" s="81">
        <v>686.553</v>
      </c>
      <c r="T60" s="81">
        <v>677.65049999999997</v>
      </c>
      <c r="U60" s="81">
        <v>659.82600000000002</v>
      </c>
      <c r="V60" s="81">
        <v>728.19349999999997</v>
      </c>
      <c r="W60" s="81">
        <v>760.93499999999995</v>
      </c>
      <c r="X60" s="81">
        <v>821.47</v>
      </c>
      <c r="Y60" s="83">
        <v>989.91949999999997</v>
      </c>
    </row>
    <row r="61" spans="1:25" x14ac:dyDescent="0.25">
      <c r="A61" s="84" t="s">
        <v>51</v>
      </c>
      <c r="B61" s="85">
        <v>3809.5084999999999</v>
      </c>
      <c r="C61" s="85">
        <v>3524.915</v>
      </c>
      <c r="D61" s="85">
        <v>3801.5450000000001</v>
      </c>
      <c r="E61" s="85">
        <v>4223.2075000000004</v>
      </c>
      <c r="F61" s="85">
        <v>4903.3575000000001</v>
      </c>
      <c r="G61" s="85">
        <v>4341.5805</v>
      </c>
      <c r="H61" s="85">
        <v>4277.8339999999998</v>
      </c>
      <c r="I61" s="85">
        <v>4539.1869999999999</v>
      </c>
      <c r="J61" s="85">
        <v>5302.6745000000001</v>
      </c>
      <c r="K61" s="85">
        <v>7593.9260000000004</v>
      </c>
      <c r="L61" s="85">
        <v>7459.6184999999996</v>
      </c>
      <c r="M61" s="85">
        <v>4359.3434999999999</v>
      </c>
      <c r="N61" s="85">
        <v>4104.9454999999998</v>
      </c>
      <c r="O61" s="85">
        <v>4300.1295</v>
      </c>
      <c r="P61" s="85">
        <v>4243.0825000000004</v>
      </c>
      <c r="Q61" s="85">
        <v>3964.4854999999998</v>
      </c>
      <c r="R61" s="85">
        <v>4223.8360000000002</v>
      </c>
      <c r="S61" s="85">
        <v>5042.0825000000004</v>
      </c>
      <c r="T61" s="85">
        <v>4525.5469999999996</v>
      </c>
      <c r="U61" s="85">
        <v>4071.9059999999999</v>
      </c>
      <c r="V61" s="85">
        <v>4622.7875000000004</v>
      </c>
      <c r="W61" s="85">
        <v>5727.6490000000003</v>
      </c>
      <c r="X61" s="85">
        <v>6390.3204999999998</v>
      </c>
      <c r="Y61" s="86">
        <v>7058.4965000000002</v>
      </c>
    </row>
    <row r="62" spans="1:25" x14ac:dyDescent="0.25">
      <c r="A62" s="75" t="s">
        <v>161</v>
      </c>
      <c r="B62" s="93"/>
      <c r="C62" s="93"/>
      <c r="D62" s="93"/>
      <c r="E62" s="93"/>
      <c r="F62" s="93"/>
      <c r="G62" s="93"/>
      <c r="H62" s="93"/>
      <c r="I62" s="93"/>
      <c r="J62" s="93"/>
      <c r="K62" s="93"/>
      <c r="L62" s="93"/>
      <c r="M62" s="93"/>
      <c r="N62" s="93"/>
      <c r="O62" s="93"/>
      <c r="P62" s="93"/>
      <c r="Q62" s="93"/>
      <c r="R62" s="93"/>
      <c r="S62" s="93"/>
      <c r="T62" s="93"/>
      <c r="U62" s="93"/>
      <c r="V62" s="93"/>
      <c r="W62" s="93"/>
      <c r="X62" s="93"/>
      <c r="Y62" s="94"/>
    </row>
    <row r="63" spans="1:25" x14ac:dyDescent="0.25">
      <c r="A63" s="91" t="s">
        <v>162</v>
      </c>
      <c r="B63" s="81">
        <v>26.968499999999999</v>
      </c>
      <c r="C63" s="81">
        <v>25.971</v>
      </c>
      <c r="D63" s="81">
        <v>32.858499999999999</v>
      </c>
      <c r="E63" s="81">
        <v>35.391500000000001</v>
      </c>
      <c r="F63" s="81">
        <v>32.845500000000001</v>
      </c>
      <c r="G63" s="81">
        <v>24.2165</v>
      </c>
      <c r="H63" s="81">
        <v>23.081</v>
      </c>
      <c r="I63" s="81">
        <v>29.760999999999999</v>
      </c>
      <c r="J63" s="81">
        <v>32.453000000000003</v>
      </c>
      <c r="K63" s="81">
        <v>34.89</v>
      </c>
      <c r="L63" s="81">
        <v>87.808000000000007</v>
      </c>
      <c r="M63" s="81">
        <v>93.534000000000006</v>
      </c>
      <c r="N63" s="81">
        <v>68.200999999999993</v>
      </c>
      <c r="O63" s="81">
        <v>60.136499999999998</v>
      </c>
      <c r="P63" s="81">
        <v>43.46</v>
      </c>
      <c r="Q63" s="81">
        <v>49.35</v>
      </c>
      <c r="R63" s="81">
        <v>68.638499999999993</v>
      </c>
      <c r="S63" s="81">
        <v>82.7</v>
      </c>
      <c r="T63" s="81">
        <v>76.870500000000007</v>
      </c>
      <c r="U63" s="81">
        <v>82.891000000000005</v>
      </c>
      <c r="V63" s="81">
        <v>94.514499999999998</v>
      </c>
      <c r="W63" s="81">
        <v>99.228499999999997</v>
      </c>
      <c r="X63" s="81">
        <v>57.3005</v>
      </c>
      <c r="Y63" s="83">
        <v>0.2185</v>
      </c>
    </row>
    <row r="64" spans="1:25" x14ac:dyDescent="0.25">
      <c r="A64" s="91" t="s">
        <v>163</v>
      </c>
      <c r="B64" s="81">
        <v>68.470500000000001</v>
      </c>
      <c r="C64" s="81">
        <v>95.495500000000007</v>
      </c>
      <c r="D64" s="81">
        <v>110.393</v>
      </c>
      <c r="E64" s="81">
        <v>116.18600000000001</v>
      </c>
      <c r="F64" s="81">
        <v>106.4605</v>
      </c>
      <c r="G64" s="81">
        <v>110.2265</v>
      </c>
      <c r="H64" s="81">
        <v>106.387</v>
      </c>
      <c r="I64" s="81">
        <v>105.49</v>
      </c>
      <c r="J64" s="81">
        <v>99.284000000000006</v>
      </c>
      <c r="K64" s="81">
        <v>77.963499999999996</v>
      </c>
      <c r="L64" s="81">
        <v>85.634</v>
      </c>
      <c r="M64" s="81">
        <v>106.4015</v>
      </c>
      <c r="N64" s="81">
        <v>106.42749999999999</v>
      </c>
      <c r="O64" s="81">
        <v>89.019000000000005</v>
      </c>
      <c r="P64" s="81">
        <v>91.756</v>
      </c>
      <c r="Q64" s="81">
        <v>108.5085</v>
      </c>
      <c r="R64" s="81">
        <v>93.567499999999995</v>
      </c>
      <c r="S64" s="81">
        <v>92.287000000000006</v>
      </c>
      <c r="T64" s="81">
        <v>98.503500000000003</v>
      </c>
      <c r="U64" s="81">
        <v>86.593000000000004</v>
      </c>
      <c r="V64" s="81">
        <v>95.566999999999993</v>
      </c>
      <c r="W64" s="81">
        <v>115.0795</v>
      </c>
      <c r="X64" s="81">
        <v>69.369500000000002</v>
      </c>
      <c r="Y64" s="83">
        <v>0</v>
      </c>
    </row>
    <row r="65" spans="1:25" x14ac:dyDescent="0.25">
      <c r="A65" s="91" t="s">
        <v>164</v>
      </c>
      <c r="B65" s="81">
        <v>14.9</v>
      </c>
      <c r="C65" s="81">
        <v>14.891500000000001</v>
      </c>
      <c r="D65" s="81">
        <v>14.667999999999999</v>
      </c>
      <c r="E65" s="81">
        <v>14.499000000000001</v>
      </c>
      <c r="F65" s="81">
        <v>14.77</v>
      </c>
      <c r="G65" s="81">
        <v>14.895</v>
      </c>
      <c r="H65" s="81">
        <v>16.3645</v>
      </c>
      <c r="I65" s="81">
        <v>14.778</v>
      </c>
      <c r="J65" s="81">
        <v>13.721</v>
      </c>
      <c r="K65" s="81">
        <v>15.734</v>
      </c>
      <c r="L65" s="81">
        <v>16.0305</v>
      </c>
      <c r="M65" s="81">
        <v>13.5015</v>
      </c>
      <c r="N65" s="81">
        <v>11.624499999999999</v>
      </c>
      <c r="O65" s="81">
        <v>10.817</v>
      </c>
      <c r="P65" s="81">
        <v>9.9885000000000002</v>
      </c>
      <c r="Q65" s="81">
        <v>9.1784999999999997</v>
      </c>
      <c r="R65" s="81">
        <v>8.9390000000000001</v>
      </c>
      <c r="S65" s="81">
        <v>8.3469999999999995</v>
      </c>
      <c r="T65" s="81">
        <v>0</v>
      </c>
      <c r="U65" s="81">
        <v>0</v>
      </c>
      <c r="V65" s="81">
        <v>0</v>
      </c>
      <c r="W65" s="81">
        <v>0</v>
      </c>
      <c r="X65" s="81">
        <v>0</v>
      </c>
      <c r="Y65" s="83">
        <v>0</v>
      </c>
    </row>
    <row r="66" spans="1:25" x14ac:dyDescent="0.25">
      <c r="A66" s="91" t="s">
        <v>21</v>
      </c>
      <c r="B66" s="81">
        <v>71.782499999999999</v>
      </c>
      <c r="C66" s="81">
        <v>71.157499999999999</v>
      </c>
      <c r="D66" s="81">
        <v>78.064999999999998</v>
      </c>
      <c r="E66" s="81">
        <v>76.173000000000002</v>
      </c>
      <c r="F66" s="81">
        <v>66.828999999999994</v>
      </c>
      <c r="G66" s="81">
        <v>63.735999999999997</v>
      </c>
      <c r="H66" s="81">
        <v>58.642499999999998</v>
      </c>
      <c r="I66" s="81">
        <v>42.372500000000002</v>
      </c>
      <c r="J66" s="81">
        <v>37.727499999999999</v>
      </c>
      <c r="K66" s="81">
        <v>33.191000000000003</v>
      </c>
      <c r="L66" s="81">
        <v>35.804499999999997</v>
      </c>
      <c r="M66" s="81">
        <v>32.673000000000002</v>
      </c>
      <c r="N66" s="81">
        <v>25.341999999999999</v>
      </c>
      <c r="O66" s="81">
        <v>18.519500000000001</v>
      </c>
      <c r="P66" s="81">
        <v>20.629000000000001</v>
      </c>
      <c r="Q66" s="81">
        <v>25.15</v>
      </c>
      <c r="R66" s="81">
        <v>23.029499999999999</v>
      </c>
      <c r="S66" s="81">
        <v>24.977499999999999</v>
      </c>
      <c r="T66" s="81">
        <v>26.760999999999999</v>
      </c>
      <c r="U66" s="81">
        <v>19.6525</v>
      </c>
      <c r="V66" s="81">
        <v>18.077999999999999</v>
      </c>
      <c r="W66" s="81">
        <v>10.986000000000001</v>
      </c>
      <c r="X66" s="81">
        <v>25.607500000000002</v>
      </c>
      <c r="Y66" s="83">
        <v>17.404499999999999</v>
      </c>
    </row>
    <row r="67" spans="1:25" x14ac:dyDescent="0.25">
      <c r="A67" s="91" t="s">
        <v>165</v>
      </c>
      <c r="B67" s="81">
        <v>3.7160000000000002</v>
      </c>
      <c r="C67" s="81">
        <v>4.3665000000000003</v>
      </c>
      <c r="D67" s="81">
        <v>2.8410000000000002</v>
      </c>
      <c r="E67" s="81">
        <v>3.2385000000000002</v>
      </c>
      <c r="F67" s="81">
        <v>3.4664999999999999</v>
      </c>
      <c r="G67" s="81">
        <v>3.355</v>
      </c>
      <c r="H67" s="81">
        <v>2.9744999999999999</v>
      </c>
      <c r="I67" s="81">
        <v>2.7915000000000001</v>
      </c>
      <c r="J67" s="81">
        <v>2.9089999999999998</v>
      </c>
      <c r="K67" s="81">
        <v>2.919</v>
      </c>
      <c r="L67" s="81">
        <v>2.8650000000000002</v>
      </c>
      <c r="M67" s="81">
        <v>2.6779999999999999</v>
      </c>
      <c r="N67" s="81">
        <v>2.8140000000000001</v>
      </c>
      <c r="O67" s="81">
        <v>2.7444999999999999</v>
      </c>
      <c r="P67" s="81">
        <v>2.7404999999999999</v>
      </c>
      <c r="Q67" s="81">
        <v>2.73</v>
      </c>
      <c r="R67" s="81">
        <v>2.7685</v>
      </c>
      <c r="S67" s="81">
        <v>2.8155000000000001</v>
      </c>
      <c r="T67" s="81">
        <v>2.6070000000000002</v>
      </c>
      <c r="U67" s="81">
        <v>2.4889999999999999</v>
      </c>
      <c r="V67" s="81">
        <v>2.8340000000000001</v>
      </c>
      <c r="W67" s="81">
        <v>2.3239999999999998</v>
      </c>
      <c r="X67" s="81">
        <v>3.0139999999999998</v>
      </c>
      <c r="Y67" s="83">
        <v>4.99</v>
      </c>
    </row>
    <row r="68" spans="1:25" x14ac:dyDescent="0.25">
      <c r="A68" s="91" t="s">
        <v>166</v>
      </c>
      <c r="B68" s="81">
        <v>50.112499999999997</v>
      </c>
      <c r="C68" s="81">
        <v>61.5015</v>
      </c>
      <c r="D68" s="81">
        <v>64.084500000000006</v>
      </c>
      <c r="E68" s="81">
        <v>73.017499999999998</v>
      </c>
      <c r="F68" s="81">
        <v>75.287999999999997</v>
      </c>
      <c r="G68" s="81">
        <v>73.912499999999994</v>
      </c>
      <c r="H68" s="81">
        <v>79.149000000000001</v>
      </c>
      <c r="I68" s="81">
        <v>83.826499999999996</v>
      </c>
      <c r="J68" s="81">
        <v>89.017499999999998</v>
      </c>
      <c r="K68" s="81">
        <v>91.450500000000005</v>
      </c>
      <c r="L68" s="81">
        <v>89.469499999999996</v>
      </c>
      <c r="M68" s="81">
        <v>99.138999999999996</v>
      </c>
      <c r="N68" s="81">
        <v>102.831</v>
      </c>
      <c r="O68" s="81">
        <v>108.785</v>
      </c>
      <c r="P68" s="81">
        <v>141.60499999999999</v>
      </c>
      <c r="Q68" s="81">
        <v>254.09049999999999</v>
      </c>
      <c r="R68" s="81">
        <v>191.32650000000001</v>
      </c>
      <c r="S68" s="81">
        <v>166.78800000000001</v>
      </c>
      <c r="T68" s="81">
        <v>137.029</v>
      </c>
      <c r="U68" s="81">
        <v>114.3335</v>
      </c>
      <c r="V68" s="81">
        <v>125.9425</v>
      </c>
      <c r="W68" s="81">
        <v>106.3045</v>
      </c>
      <c r="X68" s="81">
        <v>90.863</v>
      </c>
      <c r="Y68" s="83">
        <v>82.784000000000006</v>
      </c>
    </row>
    <row r="69" spans="1:25" x14ac:dyDescent="0.25">
      <c r="A69" s="91" t="s">
        <v>25</v>
      </c>
      <c r="B69" s="81">
        <v>1528.431</v>
      </c>
      <c r="C69" s="81">
        <v>1766.9525000000001</v>
      </c>
      <c r="D69" s="81">
        <v>2008.0409999999999</v>
      </c>
      <c r="E69" s="81">
        <v>2351.5414999999998</v>
      </c>
      <c r="F69" s="81">
        <v>1884.8520000000001</v>
      </c>
      <c r="G69" s="81">
        <v>2015.5325</v>
      </c>
      <c r="H69" s="81">
        <v>2035.4485</v>
      </c>
      <c r="I69" s="81">
        <v>1994.547</v>
      </c>
      <c r="J69" s="81">
        <v>1593.0174999999999</v>
      </c>
      <c r="K69" s="81">
        <v>1583.7360000000001</v>
      </c>
      <c r="L69" s="81">
        <v>1441.71</v>
      </c>
      <c r="M69" s="81">
        <v>1345.3440000000001</v>
      </c>
      <c r="N69" s="81">
        <v>1349.4114999999999</v>
      </c>
      <c r="O69" s="81">
        <v>1300.0094999999999</v>
      </c>
      <c r="P69" s="81">
        <v>1310.2674999999999</v>
      </c>
      <c r="Q69" s="81">
        <v>1293.4614999999999</v>
      </c>
      <c r="R69" s="81">
        <v>1320.778</v>
      </c>
      <c r="S69" s="81">
        <v>1381.1994999999999</v>
      </c>
      <c r="T69" s="81">
        <v>1417.902</v>
      </c>
      <c r="U69" s="81">
        <v>1418.1365000000001</v>
      </c>
      <c r="V69" s="81">
        <v>1561.309</v>
      </c>
      <c r="W69" s="81">
        <v>2010.1410000000001</v>
      </c>
      <c r="X69" s="81">
        <v>2289.7894999999999</v>
      </c>
      <c r="Y69" s="83">
        <v>1296.992</v>
      </c>
    </row>
    <row r="70" spans="1:25" x14ac:dyDescent="0.25">
      <c r="A70" s="91" t="s">
        <v>167</v>
      </c>
      <c r="B70" s="81">
        <v>0</v>
      </c>
      <c r="C70" s="81">
        <v>0</v>
      </c>
      <c r="D70" s="81">
        <v>0</v>
      </c>
      <c r="E70" s="81">
        <v>0</v>
      </c>
      <c r="F70" s="81">
        <v>0</v>
      </c>
      <c r="G70" s="81">
        <v>0</v>
      </c>
      <c r="H70" s="81">
        <v>0</v>
      </c>
      <c r="I70" s="81">
        <v>0</v>
      </c>
      <c r="J70" s="81">
        <v>0</v>
      </c>
      <c r="K70" s="81">
        <v>0</v>
      </c>
      <c r="L70" s="81">
        <v>0</v>
      </c>
      <c r="M70" s="81">
        <v>0.21</v>
      </c>
      <c r="N70" s="81">
        <v>2.52</v>
      </c>
      <c r="O70" s="81">
        <v>3.4235000000000002</v>
      </c>
      <c r="P70" s="81">
        <v>4.0940000000000003</v>
      </c>
      <c r="Q70" s="81">
        <v>4.5274999999999999</v>
      </c>
      <c r="R70" s="81">
        <v>5.8760000000000003</v>
      </c>
      <c r="S70" s="81">
        <v>4.8520000000000003</v>
      </c>
      <c r="T70" s="81">
        <v>4.819</v>
      </c>
      <c r="U70" s="81">
        <v>7.1529999999999996</v>
      </c>
      <c r="V70" s="81">
        <v>7.6239999999999997</v>
      </c>
      <c r="W70" s="81">
        <v>8.1630000000000003</v>
      </c>
      <c r="X70" s="81">
        <v>8.8179999999999996</v>
      </c>
      <c r="Y70" s="83">
        <v>7.8090000000000002</v>
      </c>
    </row>
    <row r="71" spans="1:25" x14ac:dyDescent="0.25">
      <c r="A71" s="91" t="s">
        <v>168</v>
      </c>
      <c r="B71" s="81">
        <v>564.30799999999999</v>
      </c>
      <c r="C71" s="81">
        <v>528.75199999999995</v>
      </c>
      <c r="D71" s="81">
        <v>620.27200000000005</v>
      </c>
      <c r="E71" s="81">
        <v>579.51250000000005</v>
      </c>
      <c r="F71" s="81">
        <v>648.09550000000002</v>
      </c>
      <c r="G71" s="81">
        <v>810.19299999999998</v>
      </c>
      <c r="H71" s="81">
        <v>664.23850000000004</v>
      </c>
      <c r="I71" s="81">
        <v>685.87450000000001</v>
      </c>
      <c r="J71" s="81">
        <v>581.37649999999996</v>
      </c>
      <c r="K71" s="81">
        <v>661.55849999999998</v>
      </c>
      <c r="L71" s="81">
        <v>732.34</v>
      </c>
      <c r="M71" s="81">
        <v>592.13300000000004</v>
      </c>
      <c r="N71" s="81">
        <v>487.49650000000003</v>
      </c>
      <c r="O71" s="81">
        <v>533.4325</v>
      </c>
      <c r="P71" s="81">
        <v>529.57650000000001</v>
      </c>
      <c r="Q71" s="81">
        <v>499.34750000000003</v>
      </c>
      <c r="R71" s="81">
        <v>554.31949999999995</v>
      </c>
      <c r="S71" s="81">
        <v>604.51750000000004</v>
      </c>
      <c r="T71" s="81">
        <v>728.18299999999999</v>
      </c>
      <c r="U71" s="81">
        <v>677.63499999999999</v>
      </c>
      <c r="V71" s="81">
        <v>606.66</v>
      </c>
      <c r="W71" s="81">
        <v>641.36149999999998</v>
      </c>
      <c r="X71" s="81">
        <v>707.7885</v>
      </c>
      <c r="Y71" s="83">
        <v>466.62849999999997</v>
      </c>
    </row>
    <row r="72" spans="1:25" x14ac:dyDescent="0.25">
      <c r="A72" s="91" t="s">
        <v>169</v>
      </c>
      <c r="B72" s="81">
        <v>5.3440000000000003</v>
      </c>
      <c r="C72" s="81">
        <v>6.7880000000000003</v>
      </c>
      <c r="D72" s="81">
        <v>3.8584999999999998</v>
      </c>
      <c r="E72" s="81">
        <v>3.3639999999999999</v>
      </c>
      <c r="F72" s="81">
        <v>1.3640000000000001</v>
      </c>
      <c r="G72" s="81">
        <v>7.0000000000000007E-2</v>
      </c>
      <c r="H72" s="81">
        <v>0</v>
      </c>
      <c r="I72" s="81">
        <v>0</v>
      </c>
      <c r="J72" s="81">
        <v>0</v>
      </c>
      <c r="K72" s="81">
        <v>0</v>
      </c>
      <c r="L72" s="81">
        <v>0</v>
      </c>
      <c r="M72" s="81">
        <v>0</v>
      </c>
      <c r="N72" s="81">
        <v>0</v>
      </c>
      <c r="O72" s="81">
        <v>0</v>
      </c>
      <c r="P72" s="81">
        <v>0</v>
      </c>
      <c r="Q72" s="81">
        <v>0</v>
      </c>
      <c r="R72" s="81">
        <v>0</v>
      </c>
      <c r="S72" s="81">
        <v>0</v>
      </c>
      <c r="T72" s="81">
        <v>0</v>
      </c>
      <c r="U72" s="81">
        <v>0</v>
      </c>
      <c r="V72" s="81">
        <v>0</v>
      </c>
      <c r="W72" s="81">
        <v>0</v>
      </c>
      <c r="X72" s="81">
        <v>0</v>
      </c>
      <c r="Y72" s="83">
        <v>0</v>
      </c>
    </row>
    <row r="73" spans="1:25" x14ac:dyDescent="0.25">
      <c r="A73" s="91" t="s">
        <v>170</v>
      </c>
      <c r="B73" s="81">
        <v>69.881</v>
      </c>
      <c r="C73" s="81">
        <v>66.046999999999997</v>
      </c>
      <c r="D73" s="81">
        <v>64.551500000000004</v>
      </c>
      <c r="E73" s="81">
        <v>71.0625</v>
      </c>
      <c r="F73" s="81">
        <v>72.085499999999996</v>
      </c>
      <c r="G73" s="81">
        <v>87.328500000000005</v>
      </c>
      <c r="H73" s="81">
        <v>97.144999999999996</v>
      </c>
      <c r="I73" s="81">
        <v>103.73650000000001</v>
      </c>
      <c r="J73" s="81">
        <v>90.665000000000006</v>
      </c>
      <c r="K73" s="81">
        <v>91.009500000000003</v>
      </c>
      <c r="L73" s="81">
        <v>74.747500000000002</v>
      </c>
      <c r="M73" s="81">
        <v>70.293999999999997</v>
      </c>
      <c r="N73" s="81">
        <v>71.563999999999993</v>
      </c>
      <c r="O73" s="81">
        <v>65.38</v>
      </c>
      <c r="P73" s="81">
        <v>66.564499999999995</v>
      </c>
      <c r="Q73" s="81">
        <v>108.0385</v>
      </c>
      <c r="R73" s="81">
        <v>114.7315</v>
      </c>
      <c r="S73" s="81">
        <v>97.090500000000006</v>
      </c>
      <c r="T73" s="81">
        <v>89.364000000000004</v>
      </c>
      <c r="U73" s="81">
        <v>95.734999999999999</v>
      </c>
      <c r="V73" s="81">
        <v>98.072500000000005</v>
      </c>
      <c r="W73" s="81">
        <v>112.17700000000001</v>
      </c>
      <c r="X73" s="81">
        <v>94.914500000000004</v>
      </c>
      <c r="Y73" s="83">
        <v>93.468000000000004</v>
      </c>
    </row>
    <row r="74" spans="1:25" x14ac:dyDescent="0.25">
      <c r="A74" s="91" t="s">
        <v>23</v>
      </c>
      <c r="B74" s="81">
        <v>118.127</v>
      </c>
      <c r="C74" s="81">
        <v>108.7175</v>
      </c>
      <c r="D74" s="81">
        <v>103.0975</v>
      </c>
      <c r="E74" s="81">
        <v>99.921499999999995</v>
      </c>
      <c r="F74" s="81">
        <v>145.346</v>
      </c>
      <c r="G74" s="81">
        <v>157.65899999999999</v>
      </c>
      <c r="H74" s="81">
        <v>163.96950000000001</v>
      </c>
      <c r="I74" s="81">
        <v>141.58850000000001</v>
      </c>
      <c r="J74" s="81">
        <v>128.5565</v>
      </c>
      <c r="K74" s="81">
        <v>100.6825</v>
      </c>
      <c r="L74" s="81">
        <v>88.328999999999994</v>
      </c>
      <c r="M74" s="81">
        <v>88.822500000000005</v>
      </c>
      <c r="N74" s="81">
        <v>91.637</v>
      </c>
      <c r="O74" s="81">
        <v>96.635000000000005</v>
      </c>
      <c r="P74" s="81">
        <v>134.17349999999999</v>
      </c>
      <c r="Q74" s="81">
        <v>94.498500000000007</v>
      </c>
      <c r="R74" s="81">
        <v>88.715500000000006</v>
      </c>
      <c r="S74" s="81">
        <v>83.665000000000006</v>
      </c>
      <c r="T74" s="81">
        <v>77.547499999999999</v>
      </c>
      <c r="U74" s="81">
        <v>90.787499999999994</v>
      </c>
      <c r="V74" s="81">
        <v>105.5175</v>
      </c>
      <c r="W74" s="81">
        <v>87.260999999999996</v>
      </c>
      <c r="X74" s="81">
        <v>95.695999999999998</v>
      </c>
      <c r="Y74" s="83">
        <v>108.89400000000001</v>
      </c>
    </row>
    <row r="75" spans="1:25" x14ac:dyDescent="0.25">
      <c r="A75" s="95" t="s">
        <v>27</v>
      </c>
      <c r="B75" s="85">
        <v>2522.0410000000002</v>
      </c>
      <c r="C75" s="85">
        <v>2750.6405</v>
      </c>
      <c r="D75" s="85">
        <v>3102.7305000000001</v>
      </c>
      <c r="E75" s="85">
        <v>3423.9074999999998</v>
      </c>
      <c r="F75" s="85">
        <v>3051.4025000000001</v>
      </c>
      <c r="G75" s="85">
        <v>3361.1244999999999</v>
      </c>
      <c r="H75" s="85">
        <v>3247.4</v>
      </c>
      <c r="I75" s="85">
        <v>3204.7660000000001</v>
      </c>
      <c r="J75" s="85">
        <v>2668.7275</v>
      </c>
      <c r="K75" s="85">
        <v>2693.1345000000001</v>
      </c>
      <c r="L75" s="85">
        <v>2654.7379999999998</v>
      </c>
      <c r="M75" s="85">
        <v>2444.7305000000001</v>
      </c>
      <c r="N75" s="85">
        <v>2319.8690000000001</v>
      </c>
      <c r="O75" s="85">
        <v>2288.902</v>
      </c>
      <c r="P75" s="85">
        <v>2354.855</v>
      </c>
      <c r="Q75" s="85">
        <v>2448.8809999999999</v>
      </c>
      <c r="R75" s="85">
        <v>2472.69</v>
      </c>
      <c r="S75" s="85">
        <v>2549.2395000000001</v>
      </c>
      <c r="T75" s="85">
        <v>2659.5864999999999</v>
      </c>
      <c r="U75" s="85">
        <v>2595.4059999999999</v>
      </c>
      <c r="V75" s="85">
        <v>2716.1190000000001</v>
      </c>
      <c r="W75" s="85">
        <v>3193.0259999999998</v>
      </c>
      <c r="X75" s="85">
        <v>3443.1610000000001</v>
      </c>
      <c r="Y75" s="86">
        <v>2079.1885000000002</v>
      </c>
    </row>
    <row r="76" spans="1:25" x14ac:dyDescent="0.25">
      <c r="A76" s="75" t="s">
        <v>116</v>
      </c>
      <c r="B76" s="93"/>
      <c r="C76" s="93"/>
      <c r="D76" s="93"/>
      <c r="E76" s="93"/>
      <c r="F76" s="93"/>
      <c r="G76" s="93"/>
      <c r="H76" s="93"/>
      <c r="I76" s="93"/>
      <c r="J76" s="93"/>
      <c r="K76" s="93"/>
      <c r="L76" s="93"/>
      <c r="M76" s="93"/>
      <c r="N76" s="93"/>
      <c r="O76" s="93"/>
      <c r="P76" s="93"/>
      <c r="Q76" s="93"/>
      <c r="R76" s="93"/>
      <c r="S76" s="93"/>
      <c r="T76" s="93"/>
      <c r="U76" s="93"/>
      <c r="V76" s="93"/>
      <c r="W76" s="93"/>
      <c r="X76" s="93"/>
      <c r="Y76" s="94"/>
    </row>
    <row r="77" spans="1:25" x14ac:dyDescent="0.25">
      <c r="A77" s="1" t="s">
        <v>171</v>
      </c>
      <c r="B77" s="81">
        <v>0</v>
      </c>
      <c r="C77" s="81">
        <v>0</v>
      </c>
      <c r="D77" s="81">
        <v>0</v>
      </c>
      <c r="E77" s="81">
        <v>0</v>
      </c>
      <c r="F77" s="81">
        <v>0</v>
      </c>
      <c r="G77" s="81">
        <v>0</v>
      </c>
      <c r="H77" s="81">
        <v>0</v>
      </c>
      <c r="I77" s="81">
        <v>0</v>
      </c>
      <c r="J77" s="81">
        <v>0</v>
      </c>
      <c r="K77" s="81">
        <v>0</v>
      </c>
      <c r="L77" s="81">
        <v>0</v>
      </c>
      <c r="M77" s="81">
        <v>3.1E-2</v>
      </c>
      <c r="N77" s="81">
        <v>1.4999999999999999E-2</v>
      </c>
      <c r="O77" s="81">
        <v>6.0499999999999998E-2</v>
      </c>
      <c r="P77" s="81">
        <v>5.2999999999999999E-2</v>
      </c>
      <c r="Q77" s="81">
        <v>6.7500000000000004E-2</v>
      </c>
      <c r="R77" s="81">
        <v>7.7499999999999999E-2</v>
      </c>
      <c r="S77" s="81">
        <v>3.5999999999999997E-2</v>
      </c>
      <c r="T77" s="81">
        <v>0.18099999999999999</v>
      </c>
      <c r="U77" s="81">
        <v>1.0674999999999999</v>
      </c>
      <c r="V77" s="81">
        <v>5.7000000000000002E-2</v>
      </c>
      <c r="W77" s="81">
        <v>0.159</v>
      </c>
      <c r="X77" s="81">
        <v>6.4000000000000001E-2</v>
      </c>
      <c r="Y77" s="83">
        <v>6.8000000000000005E-2</v>
      </c>
    </row>
    <row r="78" spans="1:25" x14ac:dyDescent="0.25">
      <c r="A78" s="1" t="s">
        <v>428</v>
      </c>
      <c r="B78" s="81">
        <v>0</v>
      </c>
      <c r="C78" s="81">
        <v>0</v>
      </c>
      <c r="D78" s="81">
        <v>0</v>
      </c>
      <c r="E78" s="81">
        <v>0</v>
      </c>
      <c r="F78" s="81">
        <v>0</v>
      </c>
      <c r="G78" s="81">
        <v>0</v>
      </c>
      <c r="H78" s="81">
        <v>0</v>
      </c>
      <c r="I78" s="81">
        <v>0</v>
      </c>
      <c r="J78" s="81">
        <v>0</v>
      </c>
      <c r="K78" s="81">
        <v>0</v>
      </c>
      <c r="L78" s="81">
        <v>0</v>
      </c>
      <c r="M78" s="81">
        <v>0</v>
      </c>
      <c r="N78" s="81">
        <v>0</v>
      </c>
      <c r="O78" s="81">
        <v>0</v>
      </c>
      <c r="P78" s="81">
        <v>0</v>
      </c>
      <c r="Q78" s="81">
        <v>0</v>
      </c>
      <c r="R78" s="81">
        <v>0</v>
      </c>
      <c r="S78" s="81">
        <v>0</v>
      </c>
      <c r="T78" s="81">
        <v>0</v>
      </c>
      <c r="U78" s="81">
        <v>0</v>
      </c>
      <c r="V78" s="81">
        <v>0</v>
      </c>
      <c r="W78" s="81">
        <v>0</v>
      </c>
      <c r="X78" s="81">
        <v>0</v>
      </c>
      <c r="Y78" s="83">
        <v>0.39600000000000002</v>
      </c>
    </row>
    <row r="79" spans="1:25" x14ac:dyDescent="0.25">
      <c r="A79" s="1" t="s">
        <v>172</v>
      </c>
      <c r="B79" s="81">
        <v>249.1515</v>
      </c>
      <c r="C79" s="81">
        <v>216.09299999999999</v>
      </c>
      <c r="D79" s="81">
        <v>194.12200000000001</v>
      </c>
      <c r="E79" s="81">
        <v>203.51249999999999</v>
      </c>
      <c r="F79" s="81">
        <v>203.84</v>
      </c>
      <c r="G79" s="81">
        <v>252.28800000000001</v>
      </c>
      <c r="H79" s="81">
        <v>219.55</v>
      </c>
      <c r="I79" s="81">
        <v>226.25</v>
      </c>
      <c r="J79" s="81">
        <v>252.16550000000001</v>
      </c>
      <c r="K79" s="81">
        <v>269.1345</v>
      </c>
      <c r="L79" s="81">
        <v>248.62</v>
      </c>
      <c r="M79" s="81">
        <v>253.72749999999999</v>
      </c>
      <c r="N79" s="81">
        <v>327.05549999999999</v>
      </c>
      <c r="O79" s="81">
        <v>231.399</v>
      </c>
      <c r="P79" s="81">
        <v>211.155</v>
      </c>
      <c r="Q79" s="81">
        <v>204.613</v>
      </c>
      <c r="R79" s="81">
        <v>253.822</v>
      </c>
      <c r="S79" s="81">
        <v>219.46250000000001</v>
      </c>
      <c r="T79" s="81">
        <v>216.16399999999999</v>
      </c>
      <c r="U79" s="81">
        <v>266.74450000000002</v>
      </c>
      <c r="V79" s="81">
        <v>191.91</v>
      </c>
      <c r="W79" s="81">
        <v>189.44800000000001</v>
      </c>
      <c r="X79" s="81">
        <v>196.3305</v>
      </c>
      <c r="Y79" s="83">
        <v>202.87049999999999</v>
      </c>
    </row>
    <row r="80" spans="1:25" x14ac:dyDescent="0.25">
      <c r="A80" s="1" t="s">
        <v>173</v>
      </c>
      <c r="B80" s="81">
        <v>0</v>
      </c>
      <c r="C80" s="81">
        <v>0</v>
      </c>
      <c r="D80" s="81">
        <v>0</v>
      </c>
      <c r="E80" s="81">
        <v>0</v>
      </c>
      <c r="F80" s="81">
        <v>0</v>
      </c>
      <c r="G80" s="81">
        <v>0</v>
      </c>
      <c r="H80" s="81">
        <v>0</v>
      </c>
      <c r="I80" s="81">
        <v>0</v>
      </c>
      <c r="J80" s="81">
        <v>0</v>
      </c>
      <c r="K80" s="81">
        <v>0</v>
      </c>
      <c r="L80" s="81">
        <v>0</v>
      </c>
      <c r="M80" s="81">
        <v>0</v>
      </c>
      <c r="N80" s="81">
        <v>0</v>
      </c>
      <c r="O80" s="81">
        <v>0</v>
      </c>
      <c r="P80" s="81">
        <v>0</v>
      </c>
      <c r="Q80" s="81">
        <v>0</v>
      </c>
      <c r="R80" s="81">
        <v>0</v>
      </c>
      <c r="S80" s="81">
        <v>0</v>
      </c>
      <c r="T80" s="81">
        <v>0</v>
      </c>
      <c r="U80" s="81">
        <v>0.24</v>
      </c>
      <c r="V80" s="81">
        <v>0</v>
      </c>
      <c r="W80" s="81">
        <v>0</v>
      </c>
      <c r="X80" s="81">
        <v>0</v>
      </c>
      <c r="Y80" s="83">
        <v>0</v>
      </c>
    </row>
    <row r="81" spans="1:25" x14ac:dyDescent="0.25">
      <c r="A81" s="1" t="s">
        <v>174</v>
      </c>
      <c r="B81" s="81">
        <v>0</v>
      </c>
      <c r="C81" s="81">
        <v>0</v>
      </c>
      <c r="D81" s="81">
        <v>0</v>
      </c>
      <c r="E81" s="81">
        <v>0</v>
      </c>
      <c r="F81" s="81">
        <v>0</v>
      </c>
      <c r="G81" s="81">
        <v>0</v>
      </c>
      <c r="H81" s="81">
        <v>0</v>
      </c>
      <c r="I81" s="81">
        <v>0</v>
      </c>
      <c r="J81" s="81">
        <v>0</v>
      </c>
      <c r="K81" s="81">
        <v>5.1660000000000004</v>
      </c>
      <c r="L81" s="81">
        <v>0.66100000000000003</v>
      </c>
      <c r="M81" s="81">
        <v>0</v>
      </c>
      <c r="N81" s="81">
        <v>0</v>
      </c>
      <c r="O81" s="81">
        <v>1.413</v>
      </c>
      <c r="P81" s="81">
        <v>1.0680000000000001</v>
      </c>
      <c r="Q81" s="81">
        <v>2.0764999999999998</v>
      </c>
      <c r="R81" s="81">
        <v>2.0234999999999999</v>
      </c>
      <c r="S81" s="81">
        <v>1.9870000000000001</v>
      </c>
      <c r="T81" s="81">
        <v>1.7090000000000001</v>
      </c>
      <c r="U81" s="81">
        <v>1.7589999999999999</v>
      </c>
      <c r="V81" s="81">
        <v>1.9635</v>
      </c>
      <c r="W81" s="81">
        <v>1.9670000000000001</v>
      </c>
      <c r="X81" s="81">
        <v>1.9624999999999999</v>
      </c>
      <c r="Y81" s="83">
        <v>1.9795</v>
      </c>
    </row>
    <row r="82" spans="1:25" x14ac:dyDescent="0.25">
      <c r="A82" s="1" t="s">
        <v>58</v>
      </c>
      <c r="B82" s="81">
        <v>315.50599999999997</v>
      </c>
      <c r="C82" s="81">
        <v>316.39049999999997</v>
      </c>
      <c r="D82" s="81">
        <v>330.85449999999997</v>
      </c>
      <c r="E82" s="81">
        <v>329.11599999999999</v>
      </c>
      <c r="F82" s="81">
        <v>325.12849999999997</v>
      </c>
      <c r="G82" s="81">
        <v>279.19600000000003</v>
      </c>
      <c r="H82" s="81">
        <v>308.42700000000002</v>
      </c>
      <c r="I82" s="81">
        <v>388.70699999999999</v>
      </c>
      <c r="J82" s="81">
        <v>357.47699999999998</v>
      </c>
      <c r="K82" s="81">
        <v>334.99349999999998</v>
      </c>
      <c r="L82" s="81">
        <v>376.89350000000002</v>
      </c>
      <c r="M82" s="81">
        <v>326.16000000000003</v>
      </c>
      <c r="N82" s="81">
        <v>370.72300000000001</v>
      </c>
      <c r="O82" s="81">
        <v>319.43700000000001</v>
      </c>
      <c r="P82" s="81">
        <v>216.7595</v>
      </c>
      <c r="Q82" s="81">
        <v>166.04</v>
      </c>
      <c r="R82" s="81">
        <v>263.54500000000002</v>
      </c>
      <c r="S82" s="81">
        <v>604.85550000000001</v>
      </c>
      <c r="T82" s="81">
        <v>552.37800000000004</v>
      </c>
      <c r="U82" s="81">
        <v>559.46500000000003</v>
      </c>
      <c r="V82" s="81">
        <v>596.1105</v>
      </c>
      <c r="W82" s="81">
        <v>647.21</v>
      </c>
      <c r="X82" s="81">
        <v>796.06100000000004</v>
      </c>
      <c r="Y82" s="83">
        <v>791.61149999999998</v>
      </c>
    </row>
    <row r="83" spans="1:25" x14ac:dyDescent="0.25">
      <c r="A83" s="1" t="s">
        <v>175</v>
      </c>
      <c r="B83" s="81">
        <v>0</v>
      </c>
      <c r="C83" s="81">
        <v>0</v>
      </c>
      <c r="D83" s="81">
        <v>0</v>
      </c>
      <c r="E83" s="81">
        <v>0</v>
      </c>
      <c r="F83" s="81">
        <v>0</v>
      </c>
      <c r="G83" s="81">
        <v>0</v>
      </c>
      <c r="H83" s="81">
        <v>0</v>
      </c>
      <c r="I83" s="81">
        <v>0</v>
      </c>
      <c r="J83" s="81">
        <v>0</v>
      </c>
      <c r="K83" s="81">
        <v>0</v>
      </c>
      <c r="L83" s="81">
        <v>0</v>
      </c>
      <c r="M83" s="81">
        <v>0</v>
      </c>
      <c r="N83" s="81">
        <v>0</v>
      </c>
      <c r="O83" s="81">
        <v>0</v>
      </c>
      <c r="P83" s="81">
        <v>0</v>
      </c>
      <c r="Q83" s="81">
        <v>5.5750000000000002</v>
      </c>
      <c r="R83" s="81">
        <v>4.4695</v>
      </c>
      <c r="S83" s="81">
        <v>1.6459999999999999</v>
      </c>
      <c r="T83" s="81">
        <v>1.198</v>
      </c>
      <c r="U83" s="81">
        <v>7.0999999999999994E-2</v>
      </c>
      <c r="V83" s="81">
        <v>3.3500000000000002E-2</v>
      </c>
      <c r="W83" s="81">
        <v>3.15E-2</v>
      </c>
      <c r="X83" s="81">
        <v>6.3500000000000001E-2</v>
      </c>
      <c r="Y83" s="83">
        <v>0.19550000000000001</v>
      </c>
    </row>
    <row r="84" spans="1:25" x14ac:dyDescent="0.25">
      <c r="A84" s="1" t="s">
        <v>176</v>
      </c>
      <c r="B84" s="81">
        <v>16.298500000000001</v>
      </c>
      <c r="C84" s="81">
        <v>21.509</v>
      </c>
      <c r="D84" s="81">
        <v>41.277999999999999</v>
      </c>
      <c r="E84" s="81">
        <v>78.673000000000002</v>
      </c>
      <c r="F84" s="81">
        <v>139.75</v>
      </c>
      <c r="G84" s="81">
        <v>145.78899999999999</v>
      </c>
      <c r="H84" s="81">
        <v>139.54349999999999</v>
      </c>
      <c r="I84" s="81">
        <v>125.08150000000001</v>
      </c>
      <c r="J84" s="81">
        <v>35.9345</v>
      </c>
      <c r="K84" s="81">
        <v>31.275500000000001</v>
      </c>
      <c r="L84" s="81">
        <v>34.393500000000003</v>
      </c>
      <c r="M84" s="81">
        <v>36.89</v>
      </c>
      <c r="N84" s="81">
        <v>34.564</v>
      </c>
      <c r="O84" s="81">
        <v>34.6205</v>
      </c>
      <c r="P84" s="81">
        <v>32.671999999999997</v>
      </c>
      <c r="Q84" s="81">
        <v>22.511500000000002</v>
      </c>
      <c r="R84" s="81">
        <v>29.9085</v>
      </c>
      <c r="S84" s="81">
        <v>206.59700000000001</v>
      </c>
      <c r="T84" s="81">
        <v>239.714</v>
      </c>
      <c r="U84" s="81">
        <v>231.61</v>
      </c>
      <c r="V84" s="81">
        <v>222.31200000000001</v>
      </c>
      <c r="W84" s="81">
        <v>196.22049999999999</v>
      </c>
      <c r="X84" s="81">
        <v>47.915500000000002</v>
      </c>
      <c r="Y84" s="83">
        <v>25.957999999999998</v>
      </c>
    </row>
    <row r="85" spans="1:25" x14ac:dyDescent="0.25">
      <c r="A85" s="1" t="s">
        <v>177</v>
      </c>
      <c r="B85" s="81">
        <v>0</v>
      </c>
      <c r="C85" s="81">
        <v>0</v>
      </c>
      <c r="D85" s="81">
        <v>0</v>
      </c>
      <c r="E85" s="81">
        <v>0</v>
      </c>
      <c r="F85" s="81">
        <v>0</v>
      </c>
      <c r="G85" s="81">
        <v>0</v>
      </c>
      <c r="H85" s="81">
        <v>0</v>
      </c>
      <c r="I85" s="81">
        <v>0</v>
      </c>
      <c r="J85" s="81">
        <v>0</v>
      </c>
      <c r="K85" s="81">
        <v>0</v>
      </c>
      <c r="L85" s="81">
        <v>0</v>
      </c>
      <c r="M85" s="81">
        <v>0</v>
      </c>
      <c r="N85" s="81">
        <v>0</v>
      </c>
      <c r="O85" s="81">
        <v>0</v>
      </c>
      <c r="P85" s="81">
        <v>0</v>
      </c>
      <c r="Q85" s="81">
        <v>0</v>
      </c>
      <c r="R85" s="81">
        <v>0</v>
      </c>
      <c r="S85" s="81">
        <v>0</v>
      </c>
      <c r="T85" s="81">
        <v>0</v>
      </c>
      <c r="U85" s="81">
        <v>7.7499999999999999E-2</v>
      </c>
      <c r="V85" s="81">
        <v>0.17150000000000001</v>
      </c>
      <c r="W85" s="81">
        <v>0.215</v>
      </c>
      <c r="X85" s="81">
        <v>0.22</v>
      </c>
      <c r="Y85" s="83">
        <v>0.21149999999999999</v>
      </c>
    </row>
    <row r="86" spans="1:25" x14ac:dyDescent="0.25">
      <c r="A86" s="1" t="s">
        <v>178</v>
      </c>
      <c r="B86" s="81">
        <v>0</v>
      </c>
      <c r="C86" s="81">
        <v>0</v>
      </c>
      <c r="D86" s="81">
        <v>0</v>
      </c>
      <c r="E86" s="81">
        <v>0</v>
      </c>
      <c r="F86" s="81">
        <v>0</v>
      </c>
      <c r="G86" s="81">
        <v>0</v>
      </c>
      <c r="H86" s="81">
        <v>0</v>
      </c>
      <c r="I86" s="81">
        <v>0</v>
      </c>
      <c r="J86" s="81">
        <v>0</v>
      </c>
      <c r="K86" s="81">
        <v>0</v>
      </c>
      <c r="L86" s="81">
        <v>0</v>
      </c>
      <c r="M86" s="81">
        <v>0</v>
      </c>
      <c r="N86" s="81">
        <v>0</v>
      </c>
      <c r="O86" s="81">
        <v>0</v>
      </c>
      <c r="P86" s="81">
        <v>0</v>
      </c>
      <c r="Q86" s="81">
        <v>0</v>
      </c>
      <c r="R86" s="81">
        <v>3.2414999999999998</v>
      </c>
      <c r="S86" s="81">
        <v>3.6894999999999998</v>
      </c>
      <c r="T86" s="81">
        <v>4.9184999999999999</v>
      </c>
      <c r="U86" s="81">
        <v>5.9714999999999998</v>
      </c>
      <c r="V86" s="81">
        <v>9.0869999999999997</v>
      </c>
      <c r="W86" s="81">
        <v>5.492</v>
      </c>
      <c r="X86" s="81">
        <v>5.9175000000000004</v>
      </c>
      <c r="Y86" s="83">
        <v>3.7094999999999998</v>
      </c>
    </row>
    <row r="87" spans="1:25" x14ac:dyDescent="0.25">
      <c r="A87" s="1" t="s">
        <v>179</v>
      </c>
      <c r="B87" s="81">
        <v>0</v>
      </c>
      <c r="C87" s="81">
        <v>0</v>
      </c>
      <c r="D87" s="81">
        <v>0</v>
      </c>
      <c r="E87" s="81">
        <v>28.683499999999999</v>
      </c>
      <c r="F87" s="81">
        <v>93.504499999999993</v>
      </c>
      <c r="G87" s="81">
        <v>149.16900000000001</v>
      </c>
      <c r="H87" s="81">
        <v>198.86</v>
      </c>
      <c r="I87" s="81">
        <v>327.96550000000002</v>
      </c>
      <c r="J87" s="81">
        <v>363.65350000000001</v>
      </c>
      <c r="K87" s="81">
        <v>503.923</v>
      </c>
      <c r="L87" s="81">
        <v>525.61199999999997</v>
      </c>
      <c r="M87" s="81">
        <v>484.77499999999998</v>
      </c>
      <c r="N87" s="81">
        <v>448.7355</v>
      </c>
      <c r="O87" s="81">
        <v>485.61399999999998</v>
      </c>
      <c r="P87" s="81">
        <v>437.71199999999999</v>
      </c>
      <c r="Q87" s="81">
        <v>269.4855</v>
      </c>
      <c r="R87" s="81">
        <v>322.70699999999999</v>
      </c>
      <c r="S87" s="81">
        <v>350.95850000000002</v>
      </c>
      <c r="T87" s="81">
        <v>335.82650000000001</v>
      </c>
      <c r="U87" s="81">
        <v>326.8175</v>
      </c>
      <c r="V87" s="81">
        <v>281.94299999999998</v>
      </c>
      <c r="W87" s="81">
        <v>291.15350000000001</v>
      </c>
      <c r="X87" s="81">
        <v>226.86099999999999</v>
      </c>
      <c r="Y87" s="83">
        <v>38.143999999999998</v>
      </c>
    </row>
    <row r="88" spans="1:25" x14ac:dyDescent="0.25">
      <c r="A88" s="1" t="s">
        <v>65</v>
      </c>
      <c r="B88" s="81">
        <v>0</v>
      </c>
      <c r="C88" s="81">
        <v>0</v>
      </c>
      <c r="D88" s="81">
        <v>0</v>
      </c>
      <c r="E88" s="81">
        <v>0</v>
      </c>
      <c r="F88" s="81">
        <v>0</v>
      </c>
      <c r="G88" s="81">
        <v>0</v>
      </c>
      <c r="H88" s="81">
        <v>0</v>
      </c>
      <c r="I88" s="81">
        <v>0</v>
      </c>
      <c r="J88" s="81">
        <v>0</v>
      </c>
      <c r="K88" s="81">
        <v>0</v>
      </c>
      <c r="L88" s="81">
        <v>0</v>
      </c>
      <c r="M88" s="81">
        <v>0.87150000000000005</v>
      </c>
      <c r="N88" s="81">
        <v>1.2625</v>
      </c>
      <c r="O88" s="81">
        <v>1.26</v>
      </c>
      <c r="P88" s="81">
        <v>1.6180000000000001</v>
      </c>
      <c r="Q88" s="81">
        <v>0.68600000000000005</v>
      </c>
      <c r="R88" s="81">
        <v>0.61950000000000005</v>
      </c>
      <c r="S88" s="81">
        <v>0.8115</v>
      </c>
      <c r="T88" s="81">
        <v>0.42</v>
      </c>
      <c r="U88" s="81">
        <v>0.78349999999999997</v>
      </c>
      <c r="V88" s="81">
        <v>0.91649999999999998</v>
      </c>
      <c r="W88" s="81">
        <v>0.84650000000000003</v>
      </c>
      <c r="X88" s="81">
        <v>0.71750000000000003</v>
      </c>
      <c r="Y88" s="83">
        <v>0.96399999999999997</v>
      </c>
    </row>
    <row r="89" spans="1:25" x14ac:dyDescent="0.25">
      <c r="A89" s="1" t="s">
        <v>180</v>
      </c>
      <c r="B89" s="81">
        <v>0</v>
      </c>
      <c r="C89" s="81">
        <v>0</v>
      </c>
      <c r="D89" s="81">
        <v>0</v>
      </c>
      <c r="E89" s="81">
        <v>0</v>
      </c>
      <c r="F89" s="81">
        <v>0</v>
      </c>
      <c r="G89" s="81">
        <v>0</v>
      </c>
      <c r="H89" s="81">
        <v>0</v>
      </c>
      <c r="I89" s="81">
        <v>0</v>
      </c>
      <c r="J89" s="81">
        <v>0</v>
      </c>
      <c r="K89" s="81">
        <v>0</v>
      </c>
      <c r="L89" s="81">
        <v>0</v>
      </c>
      <c r="M89" s="81">
        <v>0</v>
      </c>
      <c r="N89" s="81">
        <v>0</v>
      </c>
      <c r="O89" s="81">
        <v>0</v>
      </c>
      <c r="P89" s="81">
        <v>26.812999999999999</v>
      </c>
      <c r="Q89" s="81">
        <v>177.41800000000001</v>
      </c>
      <c r="R89" s="81">
        <v>220.89850000000001</v>
      </c>
      <c r="S89" s="81">
        <v>204.2345</v>
      </c>
      <c r="T89" s="81">
        <v>196.07</v>
      </c>
      <c r="U89" s="81">
        <v>200.07749999999999</v>
      </c>
      <c r="V89" s="81">
        <v>192.99850000000001</v>
      </c>
      <c r="W89" s="81">
        <v>205.863</v>
      </c>
      <c r="X89" s="81">
        <v>200.321</v>
      </c>
      <c r="Y89" s="83">
        <v>78.75</v>
      </c>
    </row>
    <row r="90" spans="1:25" x14ac:dyDescent="0.25">
      <c r="A90" s="1" t="s">
        <v>181</v>
      </c>
      <c r="B90" s="81">
        <v>5.3979999999999997</v>
      </c>
      <c r="C90" s="81">
        <v>7.2350000000000003</v>
      </c>
      <c r="D90" s="81">
        <v>5.9524999999999997</v>
      </c>
      <c r="E90" s="81">
        <v>10.207000000000001</v>
      </c>
      <c r="F90" s="81">
        <v>7.6035000000000004</v>
      </c>
      <c r="G90" s="81">
        <v>10.765000000000001</v>
      </c>
      <c r="H90" s="81">
        <v>11.3925</v>
      </c>
      <c r="I90" s="81">
        <v>13.439</v>
      </c>
      <c r="J90" s="81">
        <v>11.771000000000001</v>
      </c>
      <c r="K90" s="81">
        <v>16.715</v>
      </c>
      <c r="L90" s="81">
        <v>18.819500000000001</v>
      </c>
      <c r="M90" s="81">
        <v>25.458500000000001</v>
      </c>
      <c r="N90" s="81">
        <v>17.598500000000001</v>
      </c>
      <c r="O90" s="81">
        <v>28.733499999999999</v>
      </c>
      <c r="P90" s="81">
        <v>21.161999999999999</v>
      </c>
      <c r="Q90" s="81">
        <v>23.864999999999998</v>
      </c>
      <c r="R90" s="81">
        <v>20.617000000000001</v>
      </c>
      <c r="S90" s="81">
        <v>16.798999999999999</v>
      </c>
      <c r="T90" s="81">
        <v>13.9125</v>
      </c>
      <c r="U90" s="81">
        <v>12.9765</v>
      </c>
      <c r="V90" s="81">
        <v>13.000999999999999</v>
      </c>
      <c r="W90" s="81">
        <v>14.7875</v>
      </c>
      <c r="X90" s="81">
        <v>19.115500000000001</v>
      </c>
      <c r="Y90" s="83">
        <v>23.259</v>
      </c>
    </row>
    <row r="91" spans="1:25" x14ac:dyDescent="0.25">
      <c r="A91" s="1" t="s">
        <v>182</v>
      </c>
      <c r="B91" s="81">
        <v>0</v>
      </c>
      <c r="C91" s="81">
        <v>0</v>
      </c>
      <c r="D91" s="81">
        <v>0</v>
      </c>
      <c r="E91" s="81">
        <v>0</v>
      </c>
      <c r="F91" s="81">
        <v>0</v>
      </c>
      <c r="G91" s="81">
        <v>0</v>
      </c>
      <c r="H91" s="81">
        <v>0</v>
      </c>
      <c r="I91" s="81">
        <v>0</v>
      </c>
      <c r="J91" s="81">
        <v>0</v>
      </c>
      <c r="K91" s="81">
        <v>0</v>
      </c>
      <c r="L91" s="81">
        <v>0</v>
      </c>
      <c r="M91" s="81">
        <v>0</v>
      </c>
      <c r="N91" s="81">
        <v>0</v>
      </c>
      <c r="O91" s="81">
        <v>0</v>
      </c>
      <c r="P91" s="81">
        <v>0</v>
      </c>
      <c r="Q91" s="81">
        <v>0</v>
      </c>
      <c r="R91" s="81">
        <v>0</v>
      </c>
      <c r="S91" s="81">
        <v>0</v>
      </c>
      <c r="T91" s="81">
        <v>0</v>
      </c>
      <c r="U91" s="81">
        <v>3.4055</v>
      </c>
      <c r="V91" s="81">
        <v>2.5110000000000001</v>
      </c>
      <c r="W91" s="81">
        <v>5.5445000000000002</v>
      </c>
      <c r="X91" s="81">
        <v>11.686</v>
      </c>
      <c r="Y91" s="83">
        <v>11.435</v>
      </c>
    </row>
    <row r="92" spans="1:25" x14ac:dyDescent="0.25">
      <c r="A92" s="1" t="s">
        <v>429</v>
      </c>
      <c r="B92" s="81">
        <v>0</v>
      </c>
      <c r="C92" s="81">
        <v>0</v>
      </c>
      <c r="D92" s="81">
        <v>0</v>
      </c>
      <c r="E92" s="81">
        <v>0</v>
      </c>
      <c r="F92" s="81">
        <v>0</v>
      </c>
      <c r="G92" s="81">
        <v>0</v>
      </c>
      <c r="H92" s="81">
        <v>0</v>
      </c>
      <c r="I92" s="81">
        <v>0</v>
      </c>
      <c r="J92" s="81">
        <v>0</v>
      </c>
      <c r="K92" s="81">
        <v>0</v>
      </c>
      <c r="L92" s="81">
        <v>0</v>
      </c>
      <c r="M92" s="81">
        <v>0</v>
      </c>
      <c r="N92" s="81">
        <v>0</v>
      </c>
      <c r="O92" s="81">
        <v>0</v>
      </c>
      <c r="P92" s="81">
        <v>0</v>
      </c>
      <c r="Q92" s="81">
        <v>0</v>
      </c>
      <c r="R92" s="81">
        <v>0</v>
      </c>
      <c r="S92" s="81">
        <v>0</v>
      </c>
      <c r="T92" s="81">
        <v>0</v>
      </c>
      <c r="U92" s="81">
        <v>0</v>
      </c>
      <c r="V92" s="81">
        <v>0</v>
      </c>
      <c r="W92" s="81">
        <v>0.5635</v>
      </c>
      <c r="X92" s="81">
        <v>0.91549999999999998</v>
      </c>
      <c r="Y92" s="83">
        <v>0.93049999999999999</v>
      </c>
    </row>
    <row r="93" spans="1:25" x14ac:dyDescent="0.25">
      <c r="A93" s="1" t="s">
        <v>183</v>
      </c>
      <c r="B93" s="81">
        <v>0</v>
      </c>
      <c r="C93" s="81">
        <v>0</v>
      </c>
      <c r="D93" s="81">
        <v>0</v>
      </c>
      <c r="E93" s="81">
        <v>0</v>
      </c>
      <c r="F93" s="81">
        <v>0</v>
      </c>
      <c r="G93" s="81">
        <v>0</v>
      </c>
      <c r="H93" s="81">
        <v>0</v>
      </c>
      <c r="I93" s="81">
        <v>0</v>
      </c>
      <c r="J93" s="81">
        <v>0</v>
      </c>
      <c r="K93" s="81">
        <v>0</v>
      </c>
      <c r="L93" s="81">
        <v>0</v>
      </c>
      <c r="M93" s="81">
        <v>0</v>
      </c>
      <c r="N93" s="81">
        <v>0</v>
      </c>
      <c r="O93" s="81">
        <v>0</v>
      </c>
      <c r="P93" s="81">
        <v>0</v>
      </c>
      <c r="Q93" s="81">
        <v>0</v>
      </c>
      <c r="R93" s="81">
        <v>0</v>
      </c>
      <c r="S93" s="81">
        <v>0</v>
      </c>
      <c r="T93" s="81">
        <v>0</v>
      </c>
      <c r="U93" s="81">
        <v>32.475000000000001</v>
      </c>
      <c r="V93" s="81">
        <v>173.001</v>
      </c>
      <c r="W93" s="81">
        <v>134.852</v>
      </c>
      <c r="X93" s="81">
        <v>3.3919999999999999</v>
      </c>
      <c r="Y93" s="83">
        <v>0</v>
      </c>
    </row>
    <row r="94" spans="1:25" x14ac:dyDescent="0.25">
      <c r="A94" s="1" t="s">
        <v>184</v>
      </c>
      <c r="B94" s="81">
        <v>0</v>
      </c>
      <c r="C94" s="81">
        <v>0</v>
      </c>
      <c r="D94" s="81">
        <v>0</v>
      </c>
      <c r="E94" s="81">
        <v>0</v>
      </c>
      <c r="F94" s="81">
        <v>0</v>
      </c>
      <c r="G94" s="81">
        <v>0</v>
      </c>
      <c r="H94" s="81">
        <v>0</v>
      </c>
      <c r="I94" s="81">
        <v>0</v>
      </c>
      <c r="J94" s="81">
        <v>0</v>
      </c>
      <c r="K94" s="81">
        <v>0</v>
      </c>
      <c r="L94" s="81">
        <v>0</v>
      </c>
      <c r="M94" s="81">
        <v>0</v>
      </c>
      <c r="N94" s="81">
        <v>0</v>
      </c>
      <c r="O94" s="81">
        <v>3.4845000000000002</v>
      </c>
      <c r="P94" s="81">
        <v>1.9390000000000001</v>
      </c>
      <c r="Q94" s="81">
        <v>2.0865</v>
      </c>
      <c r="R94" s="81">
        <v>2.7309999999999999</v>
      </c>
      <c r="S94" s="81">
        <v>2.363</v>
      </c>
      <c r="T94" s="81">
        <v>2.448</v>
      </c>
      <c r="U94" s="81">
        <v>2.6185</v>
      </c>
      <c r="V94" s="81">
        <v>2.113</v>
      </c>
      <c r="W94" s="81">
        <v>1.4470000000000001</v>
      </c>
      <c r="X94" s="81">
        <v>3.3614999999999999</v>
      </c>
      <c r="Y94" s="83">
        <v>2.3925000000000001</v>
      </c>
    </row>
    <row r="95" spans="1:25" x14ac:dyDescent="0.25">
      <c r="A95" s="1" t="s">
        <v>185</v>
      </c>
      <c r="B95" s="81">
        <v>29.389500000000002</v>
      </c>
      <c r="C95" s="81">
        <v>29.196000000000002</v>
      </c>
      <c r="D95" s="81">
        <v>29.86</v>
      </c>
      <c r="E95" s="81">
        <v>35.049999999999997</v>
      </c>
      <c r="F95" s="81">
        <v>36.034500000000001</v>
      </c>
      <c r="G95" s="81">
        <v>43.727499999999999</v>
      </c>
      <c r="H95" s="81">
        <v>56.100499999999997</v>
      </c>
      <c r="I95" s="81">
        <v>47.124499999999998</v>
      </c>
      <c r="J95" s="81">
        <v>43.6205</v>
      </c>
      <c r="K95" s="81">
        <v>43.844000000000001</v>
      </c>
      <c r="L95" s="81">
        <v>57.146999999999998</v>
      </c>
      <c r="M95" s="81">
        <v>54.302999999999997</v>
      </c>
      <c r="N95" s="81">
        <v>64.747500000000002</v>
      </c>
      <c r="O95" s="81">
        <v>77.763999999999996</v>
      </c>
      <c r="P95" s="81">
        <v>76.403000000000006</v>
      </c>
      <c r="Q95" s="81">
        <v>84.14</v>
      </c>
      <c r="R95" s="81">
        <v>104.81399999999999</v>
      </c>
      <c r="S95" s="81">
        <v>125.8275</v>
      </c>
      <c r="T95" s="81">
        <v>72.709000000000003</v>
      </c>
      <c r="U95" s="81">
        <v>66.005499999999998</v>
      </c>
      <c r="V95" s="81">
        <v>78.043000000000006</v>
      </c>
      <c r="W95" s="81">
        <v>83.191000000000003</v>
      </c>
      <c r="X95" s="81">
        <v>93.738</v>
      </c>
      <c r="Y95" s="83">
        <v>89.539500000000004</v>
      </c>
    </row>
    <row r="96" spans="1:25" x14ac:dyDescent="0.25">
      <c r="A96" s="1" t="s">
        <v>186</v>
      </c>
      <c r="B96" s="81">
        <v>17.077999999999999</v>
      </c>
      <c r="C96" s="81">
        <v>19.409500000000001</v>
      </c>
      <c r="D96" s="81">
        <v>21.483000000000001</v>
      </c>
      <c r="E96" s="81">
        <v>24.158000000000001</v>
      </c>
      <c r="F96" s="81">
        <v>23.573</v>
      </c>
      <c r="G96" s="81">
        <v>4.0205000000000002</v>
      </c>
      <c r="H96" s="81">
        <v>9.9450000000000003</v>
      </c>
      <c r="I96" s="81">
        <v>10.0525</v>
      </c>
      <c r="J96" s="81">
        <v>20.552499999999998</v>
      </c>
      <c r="K96" s="81">
        <v>10.179500000000001</v>
      </c>
      <c r="L96" s="81">
        <v>11.1355</v>
      </c>
      <c r="M96" s="81">
        <v>10.722</v>
      </c>
      <c r="N96" s="81">
        <v>9.0845000000000002</v>
      </c>
      <c r="O96" s="81">
        <v>23.922999999999998</v>
      </c>
      <c r="P96" s="81">
        <v>25.226500000000001</v>
      </c>
      <c r="Q96" s="81">
        <v>21.015499999999999</v>
      </c>
      <c r="R96" s="81">
        <v>18.356000000000002</v>
      </c>
      <c r="S96" s="81">
        <v>18.459</v>
      </c>
      <c r="T96" s="81">
        <v>14.9785</v>
      </c>
      <c r="U96" s="81">
        <v>17.8385</v>
      </c>
      <c r="V96" s="81">
        <v>19.623999999999999</v>
      </c>
      <c r="W96" s="81">
        <v>15.073499999999999</v>
      </c>
      <c r="X96" s="81">
        <v>15.63</v>
      </c>
      <c r="Y96" s="83">
        <v>15.942500000000001</v>
      </c>
    </row>
    <row r="97" spans="1:25" x14ac:dyDescent="0.25">
      <c r="A97" s="1" t="s">
        <v>187</v>
      </c>
      <c r="B97" s="81">
        <v>0</v>
      </c>
      <c r="C97" s="81">
        <v>0</v>
      </c>
      <c r="D97" s="81">
        <v>0</v>
      </c>
      <c r="E97" s="81">
        <v>0</v>
      </c>
      <c r="F97" s="81">
        <v>0</v>
      </c>
      <c r="G97" s="81">
        <v>0</v>
      </c>
      <c r="H97" s="81">
        <v>0</v>
      </c>
      <c r="I97" s="81">
        <v>0</v>
      </c>
      <c r="J97" s="81">
        <v>0</v>
      </c>
      <c r="K97" s="81">
        <v>0</v>
      </c>
      <c r="L97" s="81">
        <v>0</v>
      </c>
      <c r="M97" s="81">
        <v>2.0745</v>
      </c>
      <c r="N97" s="81">
        <v>4.8514999999999997</v>
      </c>
      <c r="O97" s="81">
        <v>5.8819999999999997</v>
      </c>
      <c r="P97" s="81">
        <v>5.7145000000000001</v>
      </c>
      <c r="Q97" s="81">
        <v>5.3849999999999998</v>
      </c>
      <c r="R97" s="81">
        <v>4.3070000000000004</v>
      </c>
      <c r="S97" s="81">
        <v>1.1005</v>
      </c>
      <c r="T97" s="81">
        <v>1.617</v>
      </c>
      <c r="U97" s="81">
        <v>0.16</v>
      </c>
      <c r="V97" s="81">
        <v>0.09</v>
      </c>
      <c r="W97" s="81">
        <v>0</v>
      </c>
      <c r="X97" s="81">
        <v>0</v>
      </c>
      <c r="Y97" s="83">
        <v>0</v>
      </c>
    </row>
    <row r="98" spans="1:25" x14ac:dyDescent="0.25">
      <c r="A98" s="1" t="s">
        <v>188</v>
      </c>
      <c r="B98" s="81">
        <v>0</v>
      </c>
      <c r="C98" s="81">
        <v>0</v>
      </c>
      <c r="D98" s="81">
        <v>0</v>
      </c>
      <c r="E98" s="81">
        <v>0</v>
      </c>
      <c r="F98" s="81">
        <v>0</v>
      </c>
      <c r="G98" s="81">
        <v>0</v>
      </c>
      <c r="H98" s="81">
        <v>0</v>
      </c>
      <c r="I98" s="81">
        <v>0</v>
      </c>
      <c r="J98" s="81">
        <v>0</v>
      </c>
      <c r="K98" s="81">
        <v>0</v>
      </c>
      <c r="L98" s="81">
        <v>0</v>
      </c>
      <c r="M98" s="81">
        <v>0</v>
      </c>
      <c r="N98" s="81">
        <v>0</v>
      </c>
      <c r="O98" s="81">
        <v>0.73399999999999999</v>
      </c>
      <c r="P98" s="81">
        <v>1.1859999999999999</v>
      </c>
      <c r="Q98" s="81">
        <v>1.6125</v>
      </c>
      <c r="R98" s="81">
        <v>1.6585000000000001</v>
      </c>
      <c r="S98" s="81">
        <v>0.214</v>
      </c>
      <c r="T98" s="81">
        <v>0.20200000000000001</v>
      </c>
      <c r="U98" s="81">
        <v>2.5000000000000001E-2</v>
      </c>
      <c r="V98" s="81">
        <v>8.8999999999999996E-2</v>
      </c>
      <c r="W98" s="81">
        <v>2.1000000000000001E-2</v>
      </c>
      <c r="X98" s="81">
        <v>4.4999999999999997E-3</v>
      </c>
      <c r="Y98" s="83">
        <v>3.3500000000000002E-2</v>
      </c>
    </row>
    <row r="99" spans="1:25" x14ac:dyDescent="0.25">
      <c r="A99" s="1" t="s">
        <v>61</v>
      </c>
      <c r="B99" s="81">
        <v>0</v>
      </c>
      <c r="C99" s="81">
        <v>0</v>
      </c>
      <c r="D99" s="81">
        <v>0</v>
      </c>
      <c r="E99" s="81">
        <v>0</v>
      </c>
      <c r="F99" s="81">
        <v>6.88</v>
      </c>
      <c r="G99" s="81">
        <v>4.702</v>
      </c>
      <c r="H99" s="81">
        <v>1.615</v>
      </c>
      <c r="I99" s="81">
        <v>9.6835000000000004</v>
      </c>
      <c r="J99" s="81">
        <v>220.6875</v>
      </c>
      <c r="K99" s="81">
        <v>275.077</v>
      </c>
      <c r="L99" s="81">
        <v>282.62650000000002</v>
      </c>
      <c r="M99" s="81">
        <v>274.95650000000001</v>
      </c>
      <c r="N99" s="81">
        <v>194.20150000000001</v>
      </c>
      <c r="O99" s="81">
        <v>239.45599999999999</v>
      </c>
      <c r="P99" s="81">
        <v>263.68900000000002</v>
      </c>
      <c r="Q99" s="81">
        <v>289.81</v>
      </c>
      <c r="R99" s="81">
        <v>305.79000000000002</v>
      </c>
      <c r="S99" s="81">
        <v>195.9485</v>
      </c>
      <c r="T99" s="81">
        <v>233.30850000000001</v>
      </c>
      <c r="U99" s="81">
        <v>336.54300000000001</v>
      </c>
      <c r="V99" s="81">
        <v>295.4545</v>
      </c>
      <c r="W99" s="81">
        <v>267.29899999999998</v>
      </c>
      <c r="X99" s="81">
        <v>276.80200000000002</v>
      </c>
      <c r="Y99" s="83">
        <v>175.67850000000001</v>
      </c>
    </row>
    <row r="100" spans="1:25" x14ac:dyDescent="0.25">
      <c r="A100" s="1" t="s">
        <v>189</v>
      </c>
      <c r="B100" s="81">
        <v>0</v>
      </c>
      <c r="C100" s="81">
        <v>0</v>
      </c>
      <c r="D100" s="81">
        <v>0</v>
      </c>
      <c r="E100" s="81">
        <v>0</v>
      </c>
      <c r="F100" s="81">
        <v>0</v>
      </c>
      <c r="G100" s="81">
        <v>0</v>
      </c>
      <c r="H100" s="81">
        <v>0.11799999999999999</v>
      </c>
      <c r="I100" s="81">
        <v>0.41849999999999998</v>
      </c>
      <c r="J100" s="81">
        <v>5.3999999999999999E-2</v>
      </c>
      <c r="K100" s="81">
        <v>0.02</v>
      </c>
      <c r="L100" s="81">
        <v>3.5999999999999997E-2</v>
      </c>
      <c r="M100" s="81">
        <v>2.8000000000000001E-2</v>
      </c>
      <c r="N100" s="81">
        <v>4.0000000000000001E-3</v>
      </c>
      <c r="O100" s="81">
        <v>6.0000000000000001E-3</v>
      </c>
      <c r="P100" s="81">
        <v>0.02</v>
      </c>
      <c r="Q100" s="81">
        <v>0.55049999999999999</v>
      </c>
      <c r="R100" s="81">
        <v>0.13700000000000001</v>
      </c>
      <c r="S100" s="81">
        <v>0.39250000000000002</v>
      </c>
      <c r="T100" s="81">
        <v>0</v>
      </c>
      <c r="U100" s="81">
        <v>5.3994999999999997</v>
      </c>
      <c r="V100" s="81">
        <v>21.329499999999999</v>
      </c>
      <c r="W100" s="81">
        <v>20.861999999999998</v>
      </c>
      <c r="X100" s="81">
        <v>26.0305</v>
      </c>
      <c r="Y100" s="83">
        <v>26.181999999999999</v>
      </c>
    </row>
    <row r="101" spans="1:25" x14ac:dyDescent="0.25">
      <c r="A101" s="1" t="s">
        <v>190</v>
      </c>
      <c r="B101" s="81">
        <v>0</v>
      </c>
      <c r="C101" s="81">
        <v>0</v>
      </c>
      <c r="D101" s="81">
        <v>0</v>
      </c>
      <c r="E101" s="81">
        <v>0</v>
      </c>
      <c r="F101" s="81">
        <v>0</v>
      </c>
      <c r="G101" s="81">
        <v>0</v>
      </c>
      <c r="H101" s="81">
        <v>0</v>
      </c>
      <c r="I101" s="81">
        <v>0</v>
      </c>
      <c r="J101" s="81">
        <v>0</v>
      </c>
      <c r="K101" s="81">
        <v>0</v>
      </c>
      <c r="L101" s="81">
        <v>0</v>
      </c>
      <c r="M101" s="81">
        <v>0</v>
      </c>
      <c r="N101" s="81">
        <v>0</v>
      </c>
      <c r="O101" s="81">
        <v>0.23200000000000001</v>
      </c>
      <c r="P101" s="81">
        <v>9.5000000000000001E-2</v>
      </c>
      <c r="Q101" s="81">
        <v>0.16900000000000001</v>
      </c>
      <c r="R101" s="81">
        <v>0.24399999999999999</v>
      </c>
      <c r="S101" s="81">
        <v>0.2185</v>
      </c>
      <c r="T101" s="81">
        <v>0.13400000000000001</v>
      </c>
      <c r="U101" s="81">
        <v>0.184</v>
      </c>
      <c r="V101" s="81">
        <v>0.32900000000000001</v>
      </c>
      <c r="W101" s="81">
        <v>0.25800000000000001</v>
      </c>
      <c r="X101" s="81">
        <v>0.33500000000000002</v>
      </c>
      <c r="Y101" s="83">
        <v>0.308</v>
      </c>
    </row>
    <row r="102" spans="1:25" x14ac:dyDescent="0.25">
      <c r="A102" s="1" t="s">
        <v>56</v>
      </c>
      <c r="B102" s="81">
        <v>903.702</v>
      </c>
      <c r="C102" s="81">
        <v>870.26549999999997</v>
      </c>
      <c r="D102" s="81">
        <v>843.89549999999997</v>
      </c>
      <c r="E102" s="81">
        <v>827.41</v>
      </c>
      <c r="F102" s="81">
        <v>1043.0205000000001</v>
      </c>
      <c r="G102" s="81">
        <v>1174.4649999999999</v>
      </c>
      <c r="H102" s="81">
        <v>1282.5564999999999</v>
      </c>
      <c r="I102" s="81">
        <v>1228.5815</v>
      </c>
      <c r="J102" s="81">
        <v>1196.9894999999999</v>
      </c>
      <c r="K102" s="81">
        <v>1278.4870000000001</v>
      </c>
      <c r="L102" s="81">
        <v>1716.9349999999999</v>
      </c>
      <c r="M102" s="81">
        <v>1635.5754999999999</v>
      </c>
      <c r="N102" s="81">
        <v>1483.8924999999999</v>
      </c>
      <c r="O102" s="81">
        <v>1345.2135000000001</v>
      </c>
      <c r="P102" s="81">
        <v>1302.8969999999999</v>
      </c>
      <c r="Q102" s="81">
        <v>1551.8364999999999</v>
      </c>
      <c r="R102" s="81">
        <v>1292.0205000000001</v>
      </c>
      <c r="S102" s="81">
        <v>871.89449999999999</v>
      </c>
      <c r="T102" s="81">
        <v>1412.3920000000001</v>
      </c>
      <c r="U102" s="81">
        <v>1712.2325000000001</v>
      </c>
      <c r="V102" s="81">
        <v>2240.1345000000001</v>
      </c>
      <c r="W102" s="81">
        <v>2522.6280000000002</v>
      </c>
      <c r="X102" s="81">
        <v>2316.6475</v>
      </c>
      <c r="Y102" s="83">
        <v>1550.6279999999999</v>
      </c>
    </row>
    <row r="103" spans="1:25" x14ac:dyDescent="0.25">
      <c r="A103" s="84" t="s">
        <v>68</v>
      </c>
      <c r="B103" s="85">
        <v>1536.5235</v>
      </c>
      <c r="C103" s="85">
        <v>1480.0985000000001</v>
      </c>
      <c r="D103" s="85">
        <v>1467.4455</v>
      </c>
      <c r="E103" s="85">
        <v>1536.81</v>
      </c>
      <c r="F103" s="85">
        <v>1879.3344999999999</v>
      </c>
      <c r="G103" s="85">
        <v>2064.1219999999998</v>
      </c>
      <c r="H103" s="85">
        <v>2228.1080000000002</v>
      </c>
      <c r="I103" s="85">
        <v>2377.3035</v>
      </c>
      <c r="J103" s="85">
        <v>2502.9054999999998</v>
      </c>
      <c r="K103" s="85">
        <v>2768.8150000000001</v>
      </c>
      <c r="L103" s="85">
        <v>3272.8795</v>
      </c>
      <c r="M103" s="85">
        <v>3105.5729999999999</v>
      </c>
      <c r="N103" s="85">
        <v>2956.7354999999998</v>
      </c>
      <c r="O103" s="85">
        <v>2799.2325000000001</v>
      </c>
      <c r="P103" s="85">
        <v>2626.1824999999999</v>
      </c>
      <c r="Q103" s="85">
        <v>2828.9434999999999</v>
      </c>
      <c r="R103" s="85">
        <v>2851.9875000000002</v>
      </c>
      <c r="S103" s="85">
        <v>2827.4949999999999</v>
      </c>
      <c r="T103" s="85">
        <v>3300.2804999999998</v>
      </c>
      <c r="U103" s="85">
        <v>3784.5479999999998</v>
      </c>
      <c r="V103" s="85">
        <v>4343.2224999999999</v>
      </c>
      <c r="W103" s="85">
        <v>4605.1329999999998</v>
      </c>
      <c r="X103" s="85">
        <v>4244.0919999999996</v>
      </c>
      <c r="Y103" s="86">
        <v>3041.1869999999999</v>
      </c>
    </row>
    <row r="104" spans="1:25" x14ac:dyDescent="0.25">
      <c r="A104" s="75" t="s">
        <v>117</v>
      </c>
      <c r="B104" s="93"/>
      <c r="C104" s="93"/>
      <c r="D104" s="93"/>
      <c r="E104" s="93"/>
      <c r="F104" s="93"/>
      <c r="G104" s="93"/>
      <c r="H104" s="93"/>
      <c r="I104" s="93"/>
      <c r="J104" s="93"/>
      <c r="K104" s="93"/>
      <c r="L104" s="93"/>
      <c r="M104" s="93"/>
      <c r="N104" s="93"/>
      <c r="O104" s="93"/>
      <c r="P104" s="93"/>
      <c r="Q104" s="93"/>
      <c r="R104" s="93"/>
      <c r="S104" s="93"/>
      <c r="T104" s="93"/>
      <c r="U104" s="93"/>
      <c r="V104" s="93"/>
      <c r="W104" s="93"/>
      <c r="X104" s="93"/>
      <c r="Y104" s="94"/>
    </row>
    <row r="105" spans="1:25" x14ac:dyDescent="0.25">
      <c r="A105" s="80" t="s">
        <v>57</v>
      </c>
      <c r="B105" s="81">
        <v>0.17649999999999999</v>
      </c>
      <c r="C105" s="81">
        <v>0.188</v>
      </c>
      <c r="D105" s="81">
        <v>0.19850000000000001</v>
      </c>
      <c r="E105" s="81">
        <v>0.17050000000000001</v>
      </c>
      <c r="F105" s="81">
        <v>0.14249999999999999</v>
      </c>
      <c r="G105" s="81">
        <v>0.21249999999999999</v>
      </c>
      <c r="H105" s="81">
        <v>0.40899999999999997</v>
      </c>
      <c r="I105" s="81">
        <v>0.1125</v>
      </c>
      <c r="J105" s="81">
        <v>0.06</v>
      </c>
      <c r="K105" s="81">
        <v>5.45E-2</v>
      </c>
      <c r="L105" s="81">
        <v>0.1845</v>
      </c>
      <c r="M105" s="81">
        <v>0.16300000000000001</v>
      </c>
      <c r="N105" s="81">
        <v>0.26050000000000001</v>
      </c>
      <c r="O105" s="81">
        <v>0.51649999999999996</v>
      </c>
      <c r="P105" s="81">
        <v>0.23599999999999999</v>
      </c>
      <c r="Q105" s="81">
        <v>0.17649999999999999</v>
      </c>
      <c r="R105" s="81">
        <v>8.19</v>
      </c>
      <c r="S105" s="81">
        <v>22.334</v>
      </c>
      <c r="T105" s="81">
        <v>4.5380000000000003</v>
      </c>
      <c r="U105" s="81">
        <v>6.2084999999999999</v>
      </c>
      <c r="V105" s="81">
        <v>83.358999999999995</v>
      </c>
      <c r="W105" s="81">
        <v>355.221</v>
      </c>
      <c r="X105" s="81">
        <v>356.85649999999998</v>
      </c>
      <c r="Y105" s="83">
        <v>394.52300000000002</v>
      </c>
    </row>
    <row r="106" spans="1:25" x14ac:dyDescent="0.25">
      <c r="A106" s="80" t="s">
        <v>53</v>
      </c>
      <c r="B106" s="81">
        <v>593.63149999999996</v>
      </c>
      <c r="C106" s="81">
        <v>795.8845</v>
      </c>
      <c r="D106" s="81">
        <v>461.07049999999998</v>
      </c>
      <c r="E106" s="81">
        <v>441.49599999999998</v>
      </c>
      <c r="F106" s="81">
        <v>539.19899999999996</v>
      </c>
      <c r="G106" s="81">
        <v>1215.837</v>
      </c>
      <c r="H106" s="81">
        <v>1539.6534999999999</v>
      </c>
      <c r="I106" s="81">
        <v>1276.6395</v>
      </c>
      <c r="J106" s="81">
        <v>1069.7080000000001</v>
      </c>
      <c r="K106" s="81">
        <v>1264.6030000000001</v>
      </c>
      <c r="L106" s="81">
        <v>1382.605</v>
      </c>
      <c r="M106" s="81">
        <v>1092.7874999999999</v>
      </c>
      <c r="N106" s="81">
        <v>1117.1085</v>
      </c>
      <c r="O106" s="81">
        <v>760.72500000000002</v>
      </c>
      <c r="P106" s="81">
        <v>177.56800000000001</v>
      </c>
      <c r="Q106" s="81">
        <v>50.48</v>
      </c>
      <c r="R106" s="81">
        <v>180.61150000000001</v>
      </c>
      <c r="S106" s="81">
        <v>359.41</v>
      </c>
      <c r="T106" s="81">
        <v>544.23400000000004</v>
      </c>
      <c r="U106" s="81">
        <v>612.00149999999996</v>
      </c>
      <c r="V106" s="81">
        <v>678.00350000000003</v>
      </c>
      <c r="W106" s="81">
        <v>652.34799999999996</v>
      </c>
      <c r="X106" s="81">
        <v>650.86199999999997</v>
      </c>
      <c r="Y106" s="83">
        <v>671.68200000000002</v>
      </c>
    </row>
    <row r="107" spans="1:25" x14ac:dyDescent="0.25">
      <c r="A107" s="80" t="s">
        <v>55</v>
      </c>
      <c r="B107" s="81">
        <v>0</v>
      </c>
      <c r="C107" s="81">
        <v>21.57</v>
      </c>
      <c r="D107" s="81">
        <v>78.023499999999999</v>
      </c>
      <c r="E107" s="81">
        <v>252.76750000000001</v>
      </c>
      <c r="F107" s="81">
        <v>293.53899999999999</v>
      </c>
      <c r="G107" s="81">
        <v>394.56700000000001</v>
      </c>
      <c r="H107" s="81">
        <v>494.24599999999998</v>
      </c>
      <c r="I107" s="81">
        <v>445.77550000000002</v>
      </c>
      <c r="J107" s="81">
        <v>439.45049999999998</v>
      </c>
      <c r="K107" s="81">
        <v>534.875</v>
      </c>
      <c r="L107" s="81">
        <v>534.01</v>
      </c>
      <c r="M107" s="81">
        <v>499.14550000000003</v>
      </c>
      <c r="N107" s="81">
        <v>309.858</v>
      </c>
      <c r="O107" s="81">
        <v>387.61750000000001</v>
      </c>
      <c r="P107" s="81">
        <v>427.36</v>
      </c>
      <c r="Q107" s="81">
        <v>191.08150000000001</v>
      </c>
      <c r="R107" s="81">
        <v>351.45650000000001</v>
      </c>
      <c r="S107" s="81">
        <v>592.52949999999998</v>
      </c>
      <c r="T107" s="81">
        <v>630.7645</v>
      </c>
      <c r="U107" s="81">
        <v>263.53550000000001</v>
      </c>
      <c r="V107" s="81">
        <v>544.74649999999997</v>
      </c>
      <c r="W107" s="81">
        <v>527.05899999999997</v>
      </c>
      <c r="X107" s="81">
        <v>258.488</v>
      </c>
      <c r="Y107" s="83">
        <v>16.292999999999999</v>
      </c>
    </row>
    <row r="108" spans="1:25" x14ac:dyDescent="0.25">
      <c r="A108" s="80" t="s">
        <v>59</v>
      </c>
      <c r="B108" s="81">
        <v>1173.6835000000001</v>
      </c>
      <c r="C108" s="81">
        <v>1134.529</v>
      </c>
      <c r="D108" s="81">
        <v>1132.9010000000001</v>
      </c>
      <c r="E108" s="81">
        <v>1433.3305</v>
      </c>
      <c r="F108" s="81">
        <v>1443.2180000000001</v>
      </c>
      <c r="G108" s="81">
        <v>1650.9939999999999</v>
      </c>
      <c r="H108" s="81">
        <v>2013.7545</v>
      </c>
      <c r="I108" s="81">
        <v>1817.5619999999999</v>
      </c>
      <c r="J108" s="81">
        <v>981.79899999999998</v>
      </c>
      <c r="K108" s="81">
        <v>1407.2059999999999</v>
      </c>
      <c r="L108" s="81">
        <v>2064.7424999999998</v>
      </c>
      <c r="M108" s="81">
        <v>2370.1415000000002</v>
      </c>
      <c r="N108" s="81">
        <v>1417.3135</v>
      </c>
      <c r="O108" s="81">
        <v>1175.2339999999999</v>
      </c>
      <c r="P108" s="81">
        <v>851.76800000000003</v>
      </c>
      <c r="Q108" s="81">
        <v>765.91499999999996</v>
      </c>
      <c r="R108" s="81">
        <v>793.3125</v>
      </c>
      <c r="S108" s="81">
        <v>846.82</v>
      </c>
      <c r="T108" s="81">
        <v>629.94000000000005</v>
      </c>
      <c r="U108" s="81">
        <v>410.84249999999997</v>
      </c>
      <c r="V108" s="81">
        <v>293.572</v>
      </c>
      <c r="W108" s="81">
        <v>356.55500000000001</v>
      </c>
      <c r="X108" s="81">
        <v>405.86849999999998</v>
      </c>
      <c r="Y108" s="83">
        <v>441.95499999999998</v>
      </c>
    </row>
    <row r="109" spans="1:25" x14ac:dyDescent="0.25">
      <c r="A109" s="84" t="s">
        <v>60</v>
      </c>
      <c r="B109" s="85">
        <v>1767.4915000000001</v>
      </c>
      <c r="C109" s="85">
        <v>1952.1714999999999</v>
      </c>
      <c r="D109" s="85">
        <v>1672.1935000000001</v>
      </c>
      <c r="E109" s="85">
        <v>2127.7645000000002</v>
      </c>
      <c r="F109" s="85">
        <v>2276.0985000000001</v>
      </c>
      <c r="G109" s="85">
        <v>3261.6104999999998</v>
      </c>
      <c r="H109" s="85">
        <v>4048.0630000000001</v>
      </c>
      <c r="I109" s="85">
        <v>3540.0895</v>
      </c>
      <c r="J109" s="85">
        <v>2491.0174999999999</v>
      </c>
      <c r="K109" s="85">
        <v>3206.7384999999999</v>
      </c>
      <c r="L109" s="85">
        <v>3981.5419999999999</v>
      </c>
      <c r="M109" s="85">
        <v>3962.2375000000002</v>
      </c>
      <c r="N109" s="85">
        <v>2844.5405000000001</v>
      </c>
      <c r="O109" s="85">
        <v>2324.0929999999998</v>
      </c>
      <c r="P109" s="85">
        <v>1456.932</v>
      </c>
      <c r="Q109" s="85">
        <v>1007.653</v>
      </c>
      <c r="R109" s="85">
        <v>1333.5705</v>
      </c>
      <c r="S109" s="85">
        <v>1821.0934999999999</v>
      </c>
      <c r="T109" s="85">
        <v>1809.4765</v>
      </c>
      <c r="U109" s="85">
        <v>1292.588</v>
      </c>
      <c r="V109" s="85">
        <v>1599.681</v>
      </c>
      <c r="W109" s="85">
        <v>1891.183</v>
      </c>
      <c r="X109" s="85">
        <v>1672.075</v>
      </c>
      <c r="Y109" s="86">
        <v>1524.453</v>
      </c>
    </row>
    <row r="110" spans="1:25" x14ac:dyDescent="0.25">
      <c r="A110" s="75" t="s">
        <v>119</v>
      </c>
      <c r="B110" s="93"/>
      <c r="C110" s="93"/>
      <c r="D110" s="93"/>
      <c r="E110" s="93"/>
      <c r="F110" s="93"/>
      <c r="G110" s="93"/>
      <c r="H110" s="93"/>
      <c r="I110" s="93"/>
      <c r="J110" s="93"/>
      <c r="K110" s="93"/>
      <c r="L110" s="93"/>
      <c r="M110" s="93"/>
      <c r="N110" s="93"/>
      <c r="O110" s="93"/>
      <c r="P110" s="93"/>
      <c r="Q110" s="93"/>
      <c r="R110" s="93"/>
      <c r="S110" s="93"/>
      <c r="T110" s="93"/>
      <c r="U110" s="93"/>
      <c r="V110" s="93"/>
      <c r="W110" s="93"/>
      <c r="X110" s="93"/>
      <c r="Y110" s="94"/>
    </row>
    <row r="111" spans="1:25" x14ac:dyDescent="0.25">
      <c r="A111" s="80" t="s">
        <v>22</v>
      </c>
      <c r="B111" s="81">
        <v>168.48</v>
      </c>
      <c r="C111" s="81">
        <v>146.52699999999999</v>
      </c>
      <c r="D111" s="81">
        <v>135.68299999999999</v>
      </c>
      <c r="E111" s="81">
        <v>133.27000000000001</v>
      </c>
      <c r="F111" s="81">
        <v>146.27000000000001</v>
      </c>
      <c r="G111" s="81">
        <v>147.54599999999999</v>
      </c>
      <c r="H111" s="81">
        <v>144.5625</v>
      </c>
      <c r="I111" s="81">
        <v>153.53299999999999</v>
      </c>
      <c r="J111" s="81">
        <v>177.02099999999999</v>
      </c>
      <c r="K111" s="81">
        <v>186.39150000000001</v>
      </c>
      <c r="L111" s="81">
        <v>209.46100000000001</v>
      </c>
      <c r="M111" s="81">
        <v>163.04300000000001</v>
      </c>
      <c r="N111" s="81">
        <v>194.316</v>
      </c>
      <c r="O111" s="81">
        <v>154.584</v>
      </c>
      <c r="P111" s="81">
        <v>112.267</v>
      </c>
      <c r="Q111" s="81">
        <v>71.018000000000001</v>
      </c>
      <c r="R111" s="81">
        <v>114.94499999999999</v>
      </c>
      <c r="S111" s="81">
        <v>126.306</v>
      </c>
      <c r="T111" s="81">
        <v>134.96199999999999</v>
      </c>
      <c r="U111" s="81">
        <v>105.60250000000001</v>
      </c>
      <c r="V111" s="81">
        <v>138.36500000000001</v>
      </c>
      <c r="W111" s="81">
        <v>173.5155</v>
      </c>
      <c r="X111" s="81">
        <v>172.92500000000001</v>
      </c>
      <c r="Y111" s="83">
        <v>174.11449999999999</v>
      </c>
    </row>
    <row r="112" spans="1:25" x14ac:dyDescent="0.25">
      <c r="A112" s="80" t="s">
        <v>24</v>
      </c>
      <c r="B112" s="81">
        <v>0.14449999999999999</v>
      </c>
      <c r="C112" s="81">
        <v>1.7589999999999999</v>
      </c>
      <c r="D112" s="81">
        <v>0.72099999999999997</v>
      </c>
      <c r="E112" s="81">
        <v>0.77949999999999997</v>
      </c>
      <c r="F112" s="81">
        <v>0.95450000000000002</v>
      </c>
      <c r="G112" s="81">
        <v>1.9185000000000001</v>
      </c>
      <c r="H112" s="81">
        <v>1.4690000000000001</v>
      </c>
      <c r="I112" s="81">
        <v>0.86799999999999999</v>
      </c>
      <c r="J112" s="81">
        <v>1.3754999999999999</v>
      </c>
      <c r="K112" s="81">
        <v>0.438</v>
      </c>
      <c r="L112" s="81">
        <v>0.76549999999999996</v>
      </c>
      <c r="M112" s="81">
        <v>2.8370000000000002</v>
      </c>
      <c r="N112" s="81">
        <v>3.5205000000000002</v>
      </c>
      <c r="O112" s="81">
        <v>9.8230000000000004</v>
      </c>
      <c r="P112" s="81">
        <v>3.4245000000000001</v>
      </c>
      <c r="Q112" s="81">
        <v>3.7115</v>
      </c>
      <c r="R112" s="81">
        <v>3.3759999999999999</v>
      </c>
      <c r="S112" s="81">
        <v>2.0024999999999999</v>
      </c>
      <c r="T112" s="81">
        <v>2.4780000000000002</v>
      </c>
      <c r="U112" s="81">
        <v>1.99</v>
      </c>
      <c r="V112" s="81">
        <v>2.9660000000000002</v>
      </c>
      <c r="W112" s="81">
        <v>3.4289999999999998</v>
      </c>
      <c r="X112" s="81">
        <v>3.887</v>
      </c>
      <c r="Y112" s="83">
        <v>6.3079999999999998</v>
      </c>
    </row>
    <row r="113" spans="1:25" x14ac:dyDescent="0.25">
      <c r="A113" s="80" t="s">
        <v>20</v>
      </c>
      <c r="B113" s="81">
        <v>81.027000000000001</v>
      </c>
      <c r="C113" s="81">
        <v>72.508499999999998</v>
      </c>
      <c r="D113" s="81">
        <v>90.195499999999996</v>
      </c>
      <c r="E113" s="81">
        <v>76.849999999999994</v>
      </c>
      <c r="F113" s="81">
        <v>84.8125</v>
      </c>
      <c r="G113" s="81">
        <v>92.188999999999993</v>
      </c>
      <c r="H113" s="81">
        <v>80.259500000000003</v>
      </c>
      <c r="I113" s="81">
        <v>119.642</v>
      </c>
      <c r="J113" s="81">
        <v>176.3535</v>
      </c>
      <c r="K113" s="81">
        <v>135.7765</v>
      </c>
      <c r="L113" s="81">
        <v>125.9695</v>
      </c>
      <c r="M113" s="81">
        <v>156.518</v>
      </c>
      <c r="N113" s="81">
        <v>91.617000000000004</v>
      </c>
      <c r="O113" s="81">
        <v>79.9495</v>
      </c>
      <c r="P113" s="81">
        <v>81.483500000000006</v>
      </c>
      <c r="Q113" s="81">
        <v>65.945499999999996</v>
      </c>
      <c r="R113" s="81">
        <v>68.531499999999994</v>
      </c>
      <c r="S113" s="81">
        <v>61.1935</v>
      </c>
      <c r="T113" s="81">
        <v>69.325999999999993</v>
      </c>
      <c r="U113" s="81">
        <v>77.070499999999996</v>
      </c>
      <c r="V113" s="81">
        <v>358.7</v>
      </c>
      <c r="W113" s="81">
        <v>476.05799999999999</v>
      </c>
      <c r="X113" s="81">
        <v>396.03800000000001</v>
      </c>
      <c r="Y113" s="83">
        <v>415.149</v>
      </c>
    </row>
    <row r="114" spans="1:25" x14ac:dyDescent="0.25">
      <c r="A114" s="80" t="s">
        <v>26</v>
      </c>
      <c r="B114" s="81">
        <v>0.995</v>
      </c>
      <c r="C114" s="81">
        <v>0</v>
      </c>
      <c r="D114" s="81">
        <v>0</v>
      </c>
      <c r="E114" s="81">
        <v>0</v>
      </c>
      <c r="F114" s="81">
        <v>0</v>
      </c>
      <c r="G114" s="81">
        <v>0</v>
      </c>
      <c r="H114" s="81">
        <v>0</v>
      </c>
      <c r="I114" s="81">
        <v>0</v>
      </c>
      <c r="J114" s="81">
        <v>0</v>
      </c>
      <c r="K114" s="81">
        <v>0</v>
      </c>
      <c r="L114" s="81">
        <v>0</v>
      </c>
      <c r="M114" s="81">
        <v>0</v>
      </c>
      <c r="N114" s="81">
        <v>0</v>
      </c>
      <c r="O114" s="81">
        <v>0</v>
      </c>
      <c r="P114" s="81">
        <v>0</v>
      </c>
      <c r="Q114" s="81">
        <v>0</v>
      </c>
      <c r="R114" s="81">
        <v>0.373</v>
      </c>
      <c r="S114" s="81">
        <v>11.804500000000001</v>
      </c>
      <c r="T114" s="81">
        <v>0</v>
      </c>
      <c r="U114" s="81">
        <v>0</v>
      </c>
      <c r="V114" s="81">
        <v>0.53</v>
      </c>
      <c r="W114" s="81">
        <v>143.40799999999999</v>
      </c>
      <c r="X114" s="81">
        <v>33.194499999999998</v>
      </c>
      <c r="Y114" s="83">
        <v>7.5395000000000003</v>
      </c>
    </row>
    <row r="115" spans="1:25" x14ac:dyDescent="0.25">
      <c r="A115" s="84" t="s">
        <v>28</v>
      </c>
      <c r="B115" s="85">
        <v>250.6465</v>
      </c>
      <c r="C115" s="85">
        <v>220.7945</v>
      </c>
      <c r="D115" s="85">
        <v>226.59950000000001</v>
      </c>
      <c r="E115" s="85">
        <v>210.89949999999999</v>
      </c>
      <c r="F115" s="85">
        <v>232.03700000000001</v>
      </c>
      <c r="G115" s="85">
        <v>241.65350000000001</v>
      </c>
      <c r="H115" s="85">
        <v>226.291</v>
      </c>
      <c r="I115" s="85">
        <v>274.04300000000001</v>
      </c>
      <c r="J115" s="85">
        <v>354.75</v>
      </c>
      <c r="K115" s="85">
        <v>322.60599999999999</v>
      </c>
      <c r="L115" s="85">
        <v>336.19600000000003</v>
      </c>
      <c r="M115" s="85">
        <v>322.39800000000002</v>
      </c>
      <c r="N115" s="85">
        <v>289.45350000000002</v>
      </c>
      <c r="O115" s="85">
        <v>244.35650000000001</v>
      </c>
      <c r="P115" s="85">
        <v>197.17500000000001</v>
      </c>
      <c r="Q115" s="85">
        <v>140.67500000000001</v>
      </c>
      <c r="R115" s="85">
        <v>187.22550000000001</v>
      </c>
      <c r="S115" s="85">
        <v>201.3065</v>
      </c>
      <c r="T115" s="85">
        <v>206.76599999999999</v>
      </c>
      <c r="U115" s="85">
        <v>184.66300000000001</v>
      </c>
      <c r="V115" s="85">
        <v>500.56099999999998</v>
      </c>
      <c r="W115" s="85">
        <v>796.41049999999996</v>
      </c>
      <c r="X115" s="85">
        <v>606.04449999999997</v>
      </c>
      <c r="Y115" s="86">
        <v>603.11099999999999</v>
      </c>
    </row>
    <row r="116" spans="1:25" x14ac:dyDescent="0.25">
      <c r="A116" s="75" t="s">
        <v>191</v>
      </c>
      <c r="B116" s="93"/>
      <c r="C116" s="93"/>
      <c r="D116" s="93"/>
      <c r="E116" s="93"/>
      <c r="F116" s="93"/>
      <c r="G116" s="93"/>
      <c r="H116" s="93"/>
      <c r="I116" s="93"/>
      <c r="J116" s="93"/>
      <c r="K116" s="93"/>
      <c r="L116" s="93"/>
      <c r="M116" s="93"/>
      <c r="N116" s="93"/>
      <c r="O116" s="93"/>
      <c r="P116" s="93"/>
      <c r="Q116" s="93"/>
      <c r="R116" s="93"/>
      <c r="S116" s="93"/>
      <c r="T116" s="93"/>
      <c r="U116" s="93"/>
      <c r="V116" s="93"/>
      <c r="W116" s="93"/>
      <c r="X116" s="93"/>
      <c r="Y116" s="94"/>
    </row>
    <row r="117" spans="1:25" x14ac:dyDescent="0.25">
      <c r="A117" s="80" t="s">
        <v>192</v>
      </c>
      <c r="B117" s="81">
        <v>151.959</v>
      </c>
      <c r="C117" s="81">
        <v>175.23249999999999</v>
      </c>
      <c r="D117" s="81">
        <v>134.26300000000001</v>
      </c>
      <c r="E117" s="81">
        <v>148.87649999999999</v>
      </c>
      <c r="F117" s="81">
        <v>167.18899999999999</v>
      </c>
      <c r="G117" s="81">
        <v>157.56049999999999</v>
      </c>
      <c r="H117" s="81">
        <v>168.48949999999999</v>
      </c>
      <c r="I117" s="81">
        <v>144.50200000000001</v>
      </c>
      <c r="J117" s="81">
        <v>147.90350000000001</v>
      </c>
      <c r="K117" s="81">
        <v>172.0805</v>
      </c>
      <c r="L117" s="81">
        <v>170.90450000000001</v>
      </c>
      <c r="M117" s="81">
        <v>176.0635</v>
      </c>
      <c r="N117" s="81">
        <v>180.6865</v>
      </c>
      <c r="O117" s="81">
        <v>180.8535</v>
      </c>
      <c r="P117" s="81">
        <v>188.9325</v>
      </c>
      <c r="Q117" s="81">
        <v>174.44399999999999</v>
      </c>
      <c r="R117" s="81">
        <v>162.6885</v>
      </c>
      <c r="S117" s="81">
        <v>157.51650000000001</v>
      </c>
      <c r="T117" s="81">
        <v>115.28700000000001</v>
      </c>
      <c r="U117" s="81">
        <v>124.3215</v>
      </c>
      <c r="V117" s="81">
        <v>149.17949999999999</v>
      </c>
      <c r="W117" s="81">
        <v>116.9525</v>
      </c>
      <c r="X117" s="81">
        <v>173.19649999999999</v>
      </c>
      <c r="Y117" s="83">
        <v>191.37950000000001</v>
      </c>
    </row>
    <row r="118" spans="1:25" x14ac:dyDescent="0.25">
      <c r="A118" s="84" t="s">
        <v>193</v>
      </c>
      <c r="B118" s="85">
        <v>151.959</v>
      </c>
      <c r="C118" s="85">
        <v>175.23249999999999</v>
      </c>
      <c r="D118" s="85">
        <v>134.26300000000001</v>
      </c>
      <c r="E118" s="85">
        <v>148.87649999999999</v>
      </c>
      <c r="F118" s="85">
        <v>167.18899999999999</v>
      </c>
      <c r="G118" s="85">
        <v>157.56049999999999</v>
      </c>
      <c r="H118" s="85">
        <v>168.48949999999999</v>
      </c>
      <c r="I118" s="85">
        <v>144.50200000000001</v>
      </c>
      <c r="J118" s="85">
        <v>147.90350000000001</v>
      </c>
      <c r="K118" s="85">
        <v>172.0805</v>
      </c>
      <c r="L118" s="85">
        <v>170.90450000000001</v>
      </c>
      <c r="M118" s="85">
        <v>176.0635</v>
      </c>
      <c r="N118" s="85">
        <v>180.6865</v>
      </c>
      <c r="O118" s="85">
        <v>180.8535</v>
      </c>
      <c r="P118" s="85">
        <v>188.9325</v>
      </c>
      <c r="Q118" s="85">
        <v>174.44399999999999</v>
      </c>
      <c r="R118" s="85">
        <v>162.6885</v>
      </c>
      <c r="S118" s="85">
        <v>157.51650000000001</v>
      </c>
      <c r="T118" s="85">
        <v>115.28700000000001</v>
      </c>
      <c r="U118" s="85">
        <v>124.3215</v>
      </c>
      <c r="V118" s="85">
        <v>149.17949999999999</v>
      </c>
      <c r="W118" s="85">
        <v>116.9525</v>
      </c>
      <c r="X118" s="85">
        <v>173.19649999999999</v>
      </c>
      <c r="Y118" s="86">
        <v>191.37950000000001</v>
      </c>
    </row>
    <row r="119" spans="1:25" x14ac:dyDescent="0.25">
      <c r="A119" s="75" t="s">
        <v>115</v>
      </c>
      <c r="B119" s="93"/>
      <c r="C119" s="93"/>
      <c r="D119" s="93"/>
      <c r="E119" s="93"/>
      <c r="F119" s="93"/>
      <c r="G119" s="93"/>
      <c r="H119" s="93"/>
      <c r="I119" s="93"/>
      <c r="J119" s="93"/>
      <c r="K119" s="93"/>
      <c r="L119" s="93"/>
      <c r="M119" s="93"/>
      <c r="N119" s="93"/>
      <c r="O119" s="93"/>
      <c r="P119" s="93"/>
      <c r="Q119" s="93"/>
      <c r="R119" s="93"/>
      <c r="S119" s="93"/>
      <c r="T119" s="93"/>
      <c r="U119" s="93"/>
      <c r="V119" s="93"/>
      <c r="W119" s="93"/>
      <c r="X119" s="93"/>
      <c r="Y119" s="94"/>
    </row>
    <row r="120" spans="1:25" x14ac:dyDescent="0.25">
      <c r="A120" s="1" t="s">
        <v>194</v>
      </c>
      <c r="B120" s="81">
        <v>9.0495000000000001</v>
      </c>
      <c r="C120" s="81">
        <v>8.2234999999999996</v>
      </c>
      <c r="D120" s="81">
        <v>7.4130000000000003</v>
      </c>
      <c r="E120" s="81">
        <v>7.4085000000000001</v>
      </c>
      <c r="F120" s="81">
        <v>6.9554999999999998</v>
      </c>
      <c r="G120" s="81">
        <v>8.23</v>
      </c>
      <c r="H120" s="81">
        <v>8.0060000000000002</v>
      </c>
      <c r="I120" s="81">
        <v>9.26</v>
      </c>
      <c r="J120" s="81">
        <v>17.158000000000001</v>
      </c>
      <c r="K120" s="81">
        <v>19.4925</v>
      </c>
      <c r="L120" s="81">
        <v>18.251000000000001</v>
      </c>
      <c r="M120" s="81">
        <v>17.169</v>
      </c>
      <c r="N120" s="81">
        <v>16.245000000000001</v>
      </c>
      <c r="O120" s="81">
        <v>20.340499999999999</v>
      </c>
      <c r="P120" s="81">
        <v>22.8675</v>
      </c>
      <c r="Q120" s="81">
        <v>24.085000000000001</v>
      </c>
      <c r="R120" s="81">
        <v>24.010999999999999</v>
      </c>
      <c r="S120" s="81">
        <v>22.186499999999999</v>
      </c>
      <c r="T120" s="81">
        <v>22.867999999999999</v>
      </c>
      <c r="U120" s="81">
        <v>21.119499999999999</v>
      </c>
      <c r="V120" s="81">
        <v>22.875</v>
      </c>
      <c r="W120" s="81">
        <v>24.143000000000001</v>
      </c>
      <c r="X120" s="81">
        <v>26.417999999999999</v>
      </c>
      <c r="Y120" s="83">
        <v>28.128</v>
      </c>
    </row>
    <row r="121" spans="1:25" x14ac:dyDescent="0.25">
      <c r="A121" s="1" t="s">
        <v>195</v>
      </c>
      <c r="B121" s="81">
        <v>0</v>
      </c>
      <c r="C121" s="81">
        <v>0</v>
      </c>
      <c r="D121" s="81">
        <v>0</v>
      </c>
      <c r="E121" s="81">
        <v>0</v>
      </c>
      <c r="F121" s="81">
        <v>0</v>
      </c>
      <c r="G121" s="81">
        <v>0</v>
      </c>
      <c r="H121" s="81">
        <v>0</v>
      </c>
      <c r="I121" s="81">
        <v>0</v>
      </c>
      <c r="J121" s="81">
        <v>0</v>
      </c>
      <c r="K121" s="81">
        <v>0</v>
      </c>
      <c r="L121" s="81">
        <v>0</v>
      </c>
      <c r="M121" s="81">
        <v>0</v>
      </c>
      <c r="N121" s="81">
        <v>0</v>
      </c>
      <c r="O121" s="81">
        <v>0</v>
      </c>
      <c r="P121" s="81">
        <v>0</v>
      </c>
      <c r="Q121" s="81">
        <v>0</v>
      </c>
      <c r="R121" s="81">
        <v>0</v>
      </c>
      <c r="S121" s="81">
        <v>0</v>
      </c>
      <c r="T121" s="81">
        <v>0.27050000000000002</v>
      </c>
      <c r="U121" s="81">
        <v>0</v>
      </c>
      <c r="V121" s="81">
        <v>0</v>
      </c>
      <c r="W121" s="81">
        <v>0</v>
      </c>
      <c r="X121" s="81">
        <v>0</v>
      </c>
      <c r="Y121" s="83">
        <v>0</v>
      </c>
    </row>
    <row r="122" spans="1:25" x14ac:dyDescent="0.25">
      <c r="A122" s="1" t="s">
        <v>196</v>
      </c>
      <c r="B122" s="81">
        <v>0</v>
      </c>
      <c r="C122" s="81">
        <v>0</v>
      </c>
      <c r="D122" s="81">
        <v>0</v>
      </c>
      <c r="E122" s="81">
        <v>0</v>
      </c>
      <c r="F122" s="81">
        <v>0</v>
      </c>
      <c r="G122" s="81">
        <v>0</v>
      </c>
      <c r="H122" s="81">
        <v>0</v>
      </c>
      <c r="I122" s="81">
        <v>0</v>
      </c>
      <c r="J122" s="81">
        <v>0</v>
      </c>
      <c r="K122" s="81">
        <v>0</v>
      </c>
      <c r="L122" s="81">
        <v>0</v>
      </c>
      <c r="M122" s="81">
        <v>0</v>
      </c>
      <c r="N122" s="81">
        <v>0</v>
      </c>
      <c r="O122" s="81">
        <v>0</v>
      </c>
      <c r="P122" s="81">
        <v>0</v>
      </c>
      <c r="Q122" s="81">
        <v>0</v>
      </c>
      <c r="R122" s="81">
        <v>0</v>
      </c>
      <c r="S122" s="81">
        <v>0</v>
      </c>
      <c r="T122" s="81">
        <v>0</v>
      </c>
      <c r="U122" s="81">
        <v>0.3695</v>
      </c>
      <c r="V122" s="81">
        <v>0.61299999999999999</v>
      </c>
      <c r="W122" s="81">
        <v>0</v>
      </c>
      <c r="X122" s="81">
        <v>0</v>
      </c>
      <c r="Y122" s="83">
        <v>0</v>
      </c>
    </row>
    <row r="123" spans="1:25" x14ac:dyDescent="0.25">
      <c r="A123" s="1" t="s">
        <v>197</v>
      </c>
      <c r="B123" s="81">
        <v>0</v>
      </c>
      <c r="C123" s="81">
        <v>0</v>
      </c>
      <c r="D123" s="81">
        <v>0</v>
      </c>
      <c r="E123" s="81">
        <v>0</v>
      </c>
      <c r="F123" s="81">
        <v>0</v>
      </c>
      <c r="G123" s="81">
        <v>0</v>
      </c>
      <c r="H123" s="81">
        <v>0</v>
      </c>
      <c r="I123" s="81">
        <v>0</v>
      </c>
      <c r="J123" s="81">
        <v>0</v>
      </c>
      <c r="K123" s="81">
        <v>0</v>
      </c>
      <c r="L123" s="81">
        <v>0</v>
      </c>
      <c r="M123" s="81">
        <v>0</v>
      </c>
      <c r="N123" s="81">
        <v>0</v>
      </c>
      <c r="O123" s="81">
        <v>0</v>
      </c>
      <c r="P123" s="81">
        <v>0</v>
      </c>
      <c r="Q123" s="81">
        <v>0</v>
      </c>
      <c r="R123" s="81">
        <v>0</v>
      </c>
      <c r="S123" s="81">
        <v>0</v>
      </c>
      <c r="T123" s="81">
        <v>0</v>
      </c>
      <c r="U123" s="81">
        <v>0</v>
      </c>
      <c r="V123" s="81">
        <v>0</v>
      </c>
      <c r="W123" s="81">
        <v>0.8</v>
      </c>
      <c r="X123" s="81">
        <v>5.7590000000000003</v>
      </c>
      <c r="Y123" s="83">
        <v>0</v>
      </c>
    </row>
    <row r="124" spans="1:25" x14ac:dyDescent="0.25">
      <c r="A124" s="1" t="s">
        <v>198</v>
      </c>
      <c r="B124" s="81">
        <v>14.192500000000001</v>
      </c>
      <c r="C124" s="81">
        <v>10.273</v>
      </c>
      <c r="D124" s="81">
        <v>15.358499999999999</v>
      </c>
      <c r="E124" s="81">
        <v>17.790500000000002</v>
      </c>
      <c r="F124" s="81">
        <v>18.087</v>
      </c>
      <c r="G124" s="81">
        <v>16.205500000000001</v>
      </c>
      <c r="H124" s="81">
        <v>14.581</v>
      </c>
      <c r="I124" s="81">
        <v>7.9044999999999996</v>
      </c>
      <c r="J124" s="81">
        <v>5.2679999999999998</v>
      </c>
      <c r="K124" s="81">
        <v>4.7755000000000001</v>
      </c>
      <c r="L124" s="81">
        <v>4.4400000000000004</v>
      </c>
      <c r="M124" s="81">
        <v>5.3734999999999999</v>
      </c>
      <c r="N124" s="81">
        <v>5.6364999999999998</v>
      </c>
      <c r="O124" s="81">
        <v>6.8940000000000001</v>
      </c>
      <c r="P124" s="81">
        <v>8.1765000000000008</v>
      </c>
      <c r="Q124" s="81">
        <v>7.0419999999999998</v>
      </c>
      <c r="R124" s="81">
        <v>9.1389999999999993</v>
      </c>
      <c r="S124" s="81">
        <v>8.3305000000000007</v>
      </c>
      <c r="T124" s="81">
        <v>7.6195000000000004</v>
      </c>
      <c r="U124" s="81">
        <v>8.3994999999999997</v>
      </c>
      <c r="V124" s="81">
        <v>10.555999999999999</v>
      </c>
      <c r="W124" s="81">
        <v>9.1944999999999997</v>
      </c>
      <c r="X124" s="81">
        <v>10.706</v>
      </c>
      <c r="Y124" s="83">
        <v>7.5970000000000004</v>
      </c>
    </row>
    <row r="125" spans="1:25" x14ac:dyDescent="0.25">
      <c r="A125" s="1" t="s">
        <v>199</v>
      </c>
      <c r="B125" s="81">
        <v>0</v>
      </c>
      <c r="C125" s="81">
        <v>0</v>
      </c>
      <c r="D125" s="81">
        <v>0</v>
      </c>
      <c r="E125" s="81">
        <v>0</v>
      </c>
      <c r="F125" s="81">
        <v>0</v>
      </c>
      <c r="G125" s="81">
        <v>0</v>
      </c>
      <c r="H125" s="81">
        <v>0</v>
      </c>
      <c r="I125" s="81">
        <v>0</v>
      </c>
      <c r="J125" s="81">
        <v>0</v>
      </c>
      <c r="K125" s="81">
        <v>0</v>
      </c>
      <c r="L125" s="81">
        <v>0</v>
      </c>
      <c r="M125" s="81">
        <v>0</v>
      </c>
      <c r="N125" s="81">
        <v>0</v>
      </c>
      <c r="O125" s="81">
        <v>0</v>
      </c>
      <c r="P125" s="81">
        <v>0</v>
      </c>
      <c r="Q125" s="81">
        <v>0</v>
      </c>
      <c r="R125" s="81">
        <v>0.20150000000000001</v>
      </c>
      <c r="S125" s="81">
        <v>0.29299999999999998</v>
      </c>
      <c r="T125" s="81">
        <v>0.45450000000000002</v>
      </c>
      <c r="U125" s="81">
        <v>0.20699999999999999</v>
      </c>
      <c r="V125" s="81">
        <v>0.38700000000000001</v>
      </c>
      <c r="W125" s="81">
        <v>0.33</v>
      </c>
      <c r="X125" s="81">
        <v>0</v>
      </c>
      <c r="Y125" s="83">
        <v>0</v>
      </c>
    </row>
    <row r="126" spans="1:25" x14ac:dyDescent="0.25">
      <c r="A126" s="84" t="s">
        <v>75</v>
      </c>
      <c r="B126" s="85">
        <v>23.242000000000001</v>
      </c>
      <c r="C126" s="85">
        <v>18.496500000000001</v>
      </c>
      <c r="D126" s="85">
        <v>22.7715</v>
      </c>
      <c r="E126" s="85">
        <v>25.199000000000002</v>
      </c>
      <c r="F126" s="85">
        <v>25.0425</v>
      </c>
      <c r="G126" s="85">
        <v>24.435500000000001</v>
      </c>
      <c r="H126" s="85">
        <v>22.587</v>
      </c>
      <c r="I126" s="85">
        <v>17.1645</v>
      </c>
      <c r="J126" s="85">
        <v>22.425999999999998</v>
      </c>
      <c r="K126" s="85">
        <v>24.268000000000001</v>
      </c>
      <c r="L126" s="85">
        <v>22.690999999999999</v>
      </c>
      <c r="M126" s="85">
        <v>22.5425</v>
      </c>
      <c r="N126" s="85">
        <v>21.881499999999999</v>
      </c>
      <c r="O126" s="85">
        <v>27.234500000000001</v>
      </c>
      <c r="P126" s="85">
        <v>31.044</v>
      </c>
      <c r="Q126" s="85">
        <v>31.126999999999999</v>
      </c>
      <c r="R126" s="85">
        <v>33.351500000000001</v>
      </c>
      <c r="S126" s="85">
        <v>30.81</v>
      </c>
      <c r="T126" s="85">
        <v>31.212499999999999</v>
      </c>
      <c r="U126" s="85">
        <v>30.095500000000001</v>
      </c>
      <c r="V126" s="85">
        <v>34.430999999999997</v>
      </c>
      <c r="W126" s="85">
        <v>34.467500000000001</v>
      </c>
      <c r="X126" s="85">
        <v>42.883000000000003</v>
      </c>
      <c r="Y126" s="86">
        <v>35.725000000000001</v>
      </c>
    </row>
    <row r="127" spans="1:25" ht="15.75" thickBot="1" x14ac:dyDescent="0.3">
      <c r="A127" s="98" t="s">
        <v>83</v>
      </c>
      <c r="B127" s="99">
        <v>42244.999000000003</v>
      </c>
      <c r="C127" s="99">
        <v>42913.266000000003</v>
      </c>
      <c r="D127" s="99">
        <v>46119</v>
      </c>
      <c r="E127" s="99">
        <v>50074.913500000002</v>
      </c>
      <c r="F127" s="99">
        <v>56042.737000000001</v>
      </c>
      <c r="G127" s="99">
        <v>62788.088000000003</v>
      </c>
      <c r="H127" s="99">
        <v>66949.656000000003</v>
      </c>
      <c r="I127" s="99">
        <v>71529.695000000007</v>
      </c>
      <c r="J127" s="99">
        <v>67306.161500000002</v>
      </c>
      <c r="K127" s="99">
        <v>78664.298999999999</v>
      </c>
      <c r="L127" s="99">
        <v>93669.644499999995</v>
      </c>
      <c r="M127" s="99">
        <v>101364.4175</v>
      </c>
      <c r="N127" s="99">
        <v>98058.396500000003</v>
      </c>
      <c r="O127" s="99">
        <v>92708.308999999994</v>
      </c>
      <c r="P127" s="99">
        <v>85944.517000000007</v>
      </c>
      <c r="Q127" s="99">
        <v>84423.134000000005</v>
      </c>
      <c r="R127" s="99">
        <v>89812.501999999993</v>
      </c>
      <c r="S127" s="99">
        <v>98277.895499999999</v>
      </c>
      <c r="T127" s="99">
        <v>104415.999</v>
      </c>
      <c r="U127" s="99">
        <v>113919.43700000001</v>
      </c>
      <c r="V127" s="99">
        <v>119038.236</v>
      </c>
      <c r="W127" s="99">
        <v>127625.9065</v>
      </c>
      <c r="X127" s="99">
        <v>134932.18900000001</v>
      </c>
      <c r="Y127" s="100">
        <v>134590.027</v>
      </c>
    </row>
  </sheetData>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metadata xmlns="http://www.objective.com/ecm/document/metadata/65F1F92071475276E05315230A0A9CBF" version="1.0.0">
  <systemFields>
    <field name="Objective-Id">
      <value order="0">A110878115</value>
    </field>
    <field name="Objective-Title">
      <value order="0">2025 Spatial and Regional Resource Data File</value>
    </field>
    <field name="Objective-Description">
      <value order="0"/>
    </field>
    <field name="Objective-CreationStamp">
      <value order="0">2026-05-22T09:27:43Z</value>
    </field>
    <field name="Objective-IsApproved">
      <value order="0">false</value>
    </field>
    <field name="Objective-IsPublished">
      <value order="0">true</value>
    </field>
    <field name="Objective-DatePublished">
      <value order="0">2026-05-27T02:59:15Z</value>
    </field>
    <field name="Objective-ModificationStamp">
      <value order="0">2026-05-27T02:59:15Z</value>
    </field>
    <field name="Objective-Owner">
      <value order="0">CHARLESWORTH, Mark</value>
    </field>
    <field name="Objective-Path">
      <value order="0">DEMIRS Global Folder:02 Corporate File Plan:DMPE - Department of Mines, Petroleum and Exploration:RER Files:Strategic Management:Planning:Statistical Digest of Mineral Production - 2023 onwards - Resource Strategy:Resources Data - Biannual Data Files</value>
    </field>
    <field name="Objective-Parent">
      <value order="0">Resources Data - Biannual Data Files</value>
    </field>
    <field name="Objective-State">
      <value order="0">Published</value>
    </field>
    <field name="Objective-VersionId">
      <value order="0">vA120040864</value>
    </field>
    <field name="Objective-Version">
      <value order="0">2.0</value>
    </field>
    <field name="Objective-VersionNumber">
      <value order="0">4</value>
    </field>
    <field name="Objective-VersionComment">
      <value order="0">Ready to be sent for approvals and eventual publishing.</value>
    </field>
    <field name="Objective-FileNumber">
      <value order="0">DMS2324/2022</value>
    </field>
    <field name="Objective-Classification">
      <value order="0">OFFICIAL</value>
    </field>
    <field name="Objective-Caveats">
      <value order="0"/>
    </field>
  </systemFields>
  <catalogues>
    <catalogue name="Divisional Document Type Catalogue" type="type" ori="id:cA39">
      <field name="Objective-Divisional Document Types">
        <value order="0"/>
      </field>
      <field name="Objective-Warning">
        <value order="0"/>
      </field>
      <field name="Objective-Author">
        <value order="0"/>
      </field>
      <field name="Objective-Date of Document">
        <value order="0"/>
      </field>
      <field name="Objective-External Reference">
        <value order="0"/>
      </field>
      <field name="Objective-Internal Reference">
        <value order="0"/>
      </field>
      <field name="Objective-Archive Box">
        <value order="0"/>
      </field>
      <field name="Objective-Migrated Id">
        <value order="0"/>
      </field>
      <field name="Objective-Foreign Barcode">
        <value order="0"/>
      </field>
      <field name="Objective-PCI DSS Checked">
        <value order="0"/>
      </field>
      <field name="Objective-End User">
        <value order="0"/>
      </field>
      <field name="Objective-Additional File Numbers">
        <value order="0"/>
      </field>
      <field name="Objective-Record Number">
        <value order="0"/>
      </field>
      <field name="Objective-Graphic Content">
        <value order="0"/>
      </field>
    </catalogue>
  </catalogues>
</metadata>
</file>

<file path=customXml/itemProps1.xml><?xml version="1.0" encoding="utf-8"?>
<ds:datastoreItem xmlns:ds="http://schemas.openxmlformats.org/officeDocument/2006/customXml" ds:itemID="{5745109E-2DDF-40CB-AC2B-FF9B10C90820}">
  <ds:schemaRefs>
    <ds:schemaRef ds:uri="http://www.objective.com/ecm/document/metadata/65F1F92071475276E05315230A0A9CBF"/>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12</vt:i4>
      </vt:variant>
    </vt:vector>
  </HeadingPairs>
  <TitlesOfParts>
    <vt:vector size="12" baseType="lpstr">
      <vt:lpstr>Index</vt:lpstr>
      <vt:lpstr>Data Sources</vt:lpstr>
      <vt:lpstr>Min. Value by Region by LGA</vt:lpstr>
      <vt:lpstr>Min. Value by Region by Comm.</vt:lpstr>
      <vt:lpstr>Pet. Value by Basin by Comm.</vt:lpstr>
      <vt:lpstr>Gold Prod. By Mineral Field</vt:lpstr>
      <vt:lpstr>Royalties by Region</vt:lpstr>
      <vt:lpstr>Min. Emp. by Region by LGA CY</vt:lpstr>
      <vt:lpstr>Min. Emp. by Region by LGA FY</vt:lpstr>
      <vt:lpstr>Mining Tenements in Force</vt:lpstr>
      <vt:lpstr>Petroleum Titles in Force</vt:lpstr>
      <vt:lpstr>Mining Tenement Activity</vt:lpstr>
    </vt:vector>
  </TitlesOfParts>
  <Company>Department of Mines and Petroleum</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CHARLESWORTH, Mark</dc:creator>
  <cp:lastModifiedBy>HARMER, James</cp:lastModifiedBy>
  <dcterms:created xsi:type="dcterms:W3CDTF">2024-09-17T03:17:36Z</dcterms:created>
  <dcterms:modified xsi:type="dcterms:W3CDTF">2026-05-27T03:00:43Z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hecked by">
    <vt:lpwstr>32123</vt:lpwstr>
  </property>
  <property fmtid="{D5CDD505-2E9C-101B-9397-08002B2CF9AE}" pid="3" name="Objective-Id">
    <vt:lpwstr>A110878115</vt:lpwstr>
  </property>
  <property fmtid="{D5CDD505-2E9C-101B-9397-08002B2CF9AE}" pid="4" name="Objective-Title">
    <vt:lpwstr>2025 Spatial and Regional Resource Data File</vt:lpwstr>
  </property>
  <property fmtid="{D5CDD505-2E9C-101B-9397-08002B2CF9AE}" pid="5" name="Objective-Description">
    <vt:lpwstr/>
  </property>
  <property fmtid="{D5CDD505-2E9C-101B-9397-08002B2CF9AE}" pid="6" name="Objective-CreationStamp">
    <vt:filetime>2026-05-22T09:27:43Z</vt:filetime>
  </property>
  <property fmtid="{D5CDD505-2E9C-101B-9397-08002B2CF9AE}" pid="7" name="Objective-IsApproved">
    <vt:bool>false</vt:bool>
  </property>
  <property fmtid="{D5CDD505-2E9C-101B-9397-08002B2CF9AE}" pid="8" name="Objective-IsPublished">
    <vt:bool>true</vt:bool>
  </property>
  <property fmtid="{D5CDD505-2E9C-101B-9397-08002B2CF9AE}" pid="9" name="Objective-DatePublished">
    <vt:filetime>2026-05-27T02:59:15Z</vt:filetime>
  </property>
  <property fmtid="{D5CDD505-2E9C-101B-9397-08002B2CF9AE}" pid="10" name="Objective-ModificationStamp">
    <vt:filetime>2026-05-27T02:59:15Z</vt:filetime>
  </property>
  <property fmtid="{D5CDD505-2E9C-101B-9397-08002B2CF9AE}" pid="11" name="Objective-Owner">
    <vt:lpwstr>CHARLESWORTH, Mark</vt:lpwstr>
  </property>
  <property fmtid="{D5CDD505-2E9C-101B-9397-08002B2CF9AE}" pid="12" name="Objective-Path">
    <vt:lpwstr>DEMIRS Global Folder:02 Corporate File Plan:DMPE - Department of Mines, Petroleum and Exploration:RER Files:Strategic Management:Planning:Statistical Digest of Mineral Production - 2023 onwards - Resource Strategy:Resources Data - Biannual Data Files</vt:lpwstr>
  </property>
  <property fmtid="{D5CDD505-2E9C-101B-9397-08002B2CF9AE}" pid="13" name="Objective-Parent">
    <vt:lpwstr>Resources Data - Biannual Data Files</vt:lpwstr>
  </property>
  <property fmtid="{D5CDD505-2E9C-101B-9397-08002B2CF9AE}" pid="14" name="Objective-State">
    <vt:lpwstr>Published</vt:lpwstr>
  </property>
  <property fmtid="{D5CDD505-2E9C-101B-9397-08002B2CF9AE}" pid="15" name="Objective-VersionId">
    <vt:lpwstr>vA120040864</vt:lpwstr>
  </property>
  <property fmtid="{D5CDD505-2E9C-101B-9397-08002B2CF9AE}" pid="16" name="Objective-Version">
    <vt:lpwstr>2.0</vt:lpwstr>
  </property>
  <property fmtid="{D5CDD505-2E9C-101B-9397-08002B2CF9AE}" pid="17" name="Objective-VersionNumber">
    <vt:r8>4</vt:r8>
  </property>
  <property fmtid="{D5CDD505-2E9C-101B-9397-08002B2CF9AE}" pid="18" name="Objective-VersionComment">
    <vt:lpwstr>Ready to be sent for approvals and eventual publishing.</vt:lpwstr>
  </property>
  <property fmtid="{D5CDD505-2E9C-101B-9397-08002B2CF9AE}" pid="19" name="Objective-FileNumber">
    <vt:lpwstr>DMS2324/2022</vt:lpwstr>
  </property>
  <property fmtid="{D5CDD505-2E9C-101B-9397-08002B2CF9AE}" pid="20" name="Objective-Classification">
    <vt:lpwstr>OFFICIAL</vt:lpwstr>
  </property>
  <property fmtid="{D5CDD505-2E9C-101B-9397-08002B2CF9AE}" pid="21" name="Objective-Caveats">
    <vt:lpwstr/>
  </property>
  <property fmtid="{D5CDD505-2E9C-101B-9397-08002B2CF9AE}" pid="22" name="Objective-Divisional Document Types">
    <vt:lpwstr/>
  </property>
  <property fmtid="{D5CDD505-2E9C-101B-9397-08002B2CF9AE}" pid="23" name="Objective-Author">
    <vt:lpwstr/>
  </property>
  <property fmtid="{D5CDD505-2E9C-101B-9397-08002B2CF9AE}" pid="24" name="Objective-Date of Document">
    <vt:lpwstr/>
  </property>
  <property fmtid="{D5CDD505-2E9C-101B-9397-08002B2CF9AE}" pid="25" name="Objective-External Reference">
    <vt:lpwstr/>
  </property>
  <property fmtid="{D5CDD505-2E9C-101B-9397-08002B2CF9AE}" pid="26" name="Objective-Internal Reference">
    <vt:lpwstr/>
  </property>
  <property fmtid="{D5CDD505-2E9C-101B-9397-08002B2CF9AE}" pid="27" name="Objective-Archive Box">
    <vt:lpwstr/>
  </property>
  <property fmtid="{D5CDD505-2E9C-101B-9397-08002B2CF9AE}" pid="28" name="Objective-Migrated Id">
    <vt:lpwstr/>
  </property>
  <property fmtid="{D5CDD505-2E9C-101B-9397-08002B2CF9AE}" pid="29" name="Objective-Foreign Barcode">
    <vt:lpwstr/>
  </property>
  <property fmtid="{D5CDD505-2E9C-101B-9397-08002B2CF9AE}" pid="30" name="Objective-PCI DSS Checked">
    <vt:lpwstr/>
  </property>
  <property fmtid="{D5CDD505-2E9C-101B-9397-08002B2CF9AE}" pid="31" name="Objective-End User">
    <vt:lpwstr/>
  </property>
  <property fmtid="{D5CDD505-2E9C-101B-9397-08002B2CF9AE}" pid="32" name="Objective-Additional File Numbers">
    <vt:lpwstr/>
  </property>
  <property fmtid="{D5CDD505-2E9C-101B-9397-08002B2CF9AE}" pid="33" name="Objective-Record Number">
    <vt:lpwstr/>
  </property>
  <property fmtid="{D5CDD505-2E9C-101B-9397-08002B2CF9AE}" pid="34" name="Objective-Warning">
    <vt:lpwstr/>
  </property>
  <property fmtid="{D5CDD505-2E9C-101B-9397-08002B2CF9AE}" pid="35" name="Objective-Graphic Content">
    <vt:lpwstr/>
  </property>
</Properties>
</file>