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05017568\Downloads\"/>
    </mc:Choice>
  </mc:AlternateContent>
  <xr:revisionPtr revIDLastSave="0" documentId="13_ncr:1_{22A57F4A-3241-4BC4-A7BA-EF9FAD0CEA0D}" xr6:coauthVersionLast="47" xr6:coauthVersionMax="47" xr10:uidLastSave="{00000000-0000-0000-0000-000000000000}"/>
  <workbookProtection workbookAlgorithmName="SHA-512" workbookHashValue="ormyL/iH0KNokGZb9T4DGFSd5rcjMm/JLXzwcy2CeOcSJH3q9xsK0JbICCOtq/vBHHkhlHbnlGYU9XGVvn4huw==" workbookSaltValue="eveanIg2FiS/IUeM7kv9Vw==" workbookSpinCount="100000" lockStructure="1"/>
  <bookViews>
    <workbookView xWindow="15" yWindow="15" windowWidth="28650" windowHeight="15195" xr2:uid="{00000000-000D-0000-FFFF-FFFF00000000}"/>
  </bookViews>
  <sheets>
    <sheet name="Quote_Summary" sheetId="6" r:id="rId1"/>
    <sheet name="Appendix_A" sheetId="16" r:id="rId2"/>
    <sheet name="Order_Summary" sheetId="19" r:id="rId3"/>
    <sheet name="Lookups" sheetId="13" state="hidden" r:id="rId4"/>
  </sheets>
  <definedNames>
    <definedName name="AncServ">Lookups!$F$2:$F$11</definedName>
    <definedName name="Contractors">Lookups!$K$2:$K$16</definedName>
    <definedName name="CTerm">Lookups!#REF!</definedName>
    <definedName name="CTermOptions">Lookups!$P$2:$P$3</definedName>
    <definedName name="Extensions">Lookups!$B$2:$B$3</definedName>
    <definedName name="OrderType">Lookups!$G$2:$G$5</definedName>
    <definedName name="Orgs1">Lookups!$J$2:$J$16</definedName>
    <definedName name="Orgs2">Lookups!#REF!</definedName>
    <definedName name="Orgs3">Lookups!#REF!</definedName>
    <definedName name="Orgs4">Lookups!#REF!</definedName>
    <definedName name="Orgs5">Lookups!#REF!</definedName>
    <definedName name="OrgType">Lookups!$I$2:$I$8</definedName>
    <definedName name="Panel">Lookups!$I$2:$I$3</definedName>
    <definedName name="Periph">Lookups!#REF!</definedName>
    <definedName name="PlanTypes">Lookups!$H$2:$H$9</definedName>
    <definedName name="ProdGrade">Lookups!$C$2:$C$4</definedName>
    <definedName name="ProdType">Lookups!$E$2:$E$13</definedName>
    <definedName name="PType">Lookups!$D$2:$D$5</definedName>
    <definedName name="PurchaseType">Lookups!#REF!</definedName>
    <definedName name="RegionLoc">Lookups!$G$2:$G$15</definedName>
    <definedName name="Term">Lookups!$A$2:$A$6</definedName>
    <definedName name="UpgComp">Lookups!$E$14:$E$15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9" l="1"/>
  <c r="B6" i="19"/>
  <c r="C7" i="19"/>
  <c r="B17" i="19"/>
  <c r="B15" i="19"/>
  <c r="B16" i="19" s="1"/>
  <c r="D17" i="19"/>
  <c r="D18" i="19"/>
  <c r="B26" i="19"/>
  <c r="B27" i="19"/>
  <c r="D26" i="19"/>
  <c r="D27" i="19"/>
  <c r="D29" i="19"/>
  <c r="B29" i="19"/>
  <c r="B30" i="19"/>
  <c r="D30" i="19"/>
  <c r="D33" i="19"/>
  <c r="B35" i="19"/>
  <c r="B36" i="19"/>
  <c r="B38" i="19"/>
  <c r="B39" i="19"/>
  <c r="C40" i="19"/>
  <c r="B40" i="19"/>
  <c r="B41" i="19"/>
  <c r="B42" i="19"/>
  <c r="C41" i="19"/>
  <c r="C42" i="19"/>
  <c r="B5" i="19"/>
  <c r="B7" i="19"/>
  <c r="B32" i="19"/>
  <c r="B45" i="6"/>
  <c r="B33" i="19" l="1"/>
  <c r="B18" i="19"/>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D45" i="6"/>
  <c r="D44" i="6"/>
  <c r="D15" i="19" l="1"/>
  <c r="D16" i="19"/>
  <c r="M76" i="16" l="1"/>
  <c r="M77" i="16"/>
  <c r="M78" i="16"/>
  <c r="M79" i="16"/>
  <c r="M80" i="16"/>
  <c r="M81" i="16"/>
  <c r="M82" i="16"/>
  <c r="M83" i="16"/>
  <c r="M84" i="16"/>
  <c r="M7" i="16"/>
  <c r="N6" i="16"/>
  <c r="G1" i="19"/>
  <c r="G1" i="6" l="1"/>
  <c r="C20" i="19" l="1"/>
  <c r="B14" i="6" l="1"/>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5" i="16"/>
  <c r="B13" i="6" l="1"/>
  <c r="D36" i="19" l="1"/>
  <c r="C36" i="19"/>
  <c r="D35" i="19"/>
  <c r="C35" i="19"/>
  <c r="D34" i="19"/>
  <c r="C34" i="19"/>
  <c r="B34" i="19"/>
  <c r="B12" i="6" l="1"/>
  <c r="B11" i="6"/>
  <c r="B15" i="6" l="1"/>
  <c r="C13" i="6"/>
  <c r="D12" i="6"/>
  <c r="D11" i="6" l="1"/>
  <c r="D13" i="6"/>
  <c r="C14" i="6"/>
  <c r="D14" i="6"/>
  <c r="C11" i="6"/>
  <c r="C12" i="6"/>
  <c r="C15" i="6" l="1"/>
  <c r="D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Pretorius, Elke</author>
  </authors>
  <commentList>
    <comment ref="M6" authorId="0" shapeId="0" xr:uid="{804595EF-B81E-4930-9837-8A1581610CFE}">
      <text>
        <r>
          <rPr>
            <sz val="9"/>
            <color indexed="81"/>
            <rFont val="Tahoma"/>
            <family val="2"/>
          </rPr>
          <t xml:space="preserve">Total Product Price = Qty * Product Unit Price ($ Inc GST)
</t>
        </r>
      </text>
    </comment>
  </commentList>
</comments>
</file>

<file path=xl/sharedStrings.xml><?xml version="1.0" encoding="utf-8"?>
<sst xmlns="http://schemas.openxmlformats.org/spreadsheetml/2006/main" count="280" uniqueCount="234">
  <si>
    <t>Description</t>
  </si>
  <si>
    <t>One (1) Year</t>
  </si>
  <si>
    <t>Two (2) Years</t>
  </si>
  <si>
    <t>Three (3) Years</t>
  </si>
  <si>
    <t>Four (4) Years</t>
  </si>
  <si>
    <t>Five (5) Years</t>
  </si>
  <si>
    <t>Brand</t>
  </si>
  <si>
    <t>Model</t>
  </si>
  <si>
    <t>Supplier Product Code</t>
  </si>
  <si>
    <t>Smartphone</t>
  </si>
  <si>
    <t>Feature Phone</t>
  </si>
  <si>
    <t>Hybrid Device</t>
  </si>
  <si>
    <t>Animal Resources Authority</t>
  </si>
  <si>
    <t>Botanic Gardens and Parks Authority</t>
  </si>
  <si>
    <t>The Burswood Park Board</t>
  </si>
  <si>
    <t>Central Regional TAFE</t>
  </si>
  <si>
    <t>Chemistry Centre (WA)</t>
  </si>
  <si>
    <t>Child and Adolescent Health Service</t>
  </si>
  <si>
    <t>Commissioner for Children and Young People</t>
  </si>
  <si>
    <t>Corruption and Crime Commission</t>
  </si>
  <si>
    <t xml:space="preserve">Department of Biodiversity, Conservation and Attractions </t>
  </si>
  <si>
    <t>Department of Communities</t>
  </si>
  <si>
    <t xml:space="preserve">Department of Education </t>
  </si>
  <si>
    <t>Department of Finance</t>
  </si>
  <si>
    <t>Department of Fire and Emergency Services</t>
  </si>
  <si>
    <t>Department of Health</t>
  </si>
  <si>
    <t>2 - Government Entities - Other</t>
  </si>
  <si>
    <t>3 - Other Approved Bodies</t>
  </si>
  <si>
    <t>4 - Local Government Authorities</t>
  </si>
  <si>
    <t>Email Address:</t>
  </si>
  <si>
    <t>Phone Number:</t>
  </si>
  <si>
    <t>Qty</t>
  </si>
  <si>
    <t>Purchase Type</t>
  </si>
  <si>
    <t>Dealer Name</t>
  </si>
  <si>
    <t>Dealer Code:</t>
  </si>
  <si>
    <t>Other Dealer Information</t>
  </si>
  <si>
    <t>Contractor Name:</t>
  </si>
  <si>
    <t>Customer Type:</t>
  </si>
  <si>
    <t>Section 2 - Contractor Details</t>
  </si>
  <si>
    <t>Contractor Trading Name:</t>
  </si>
  <si>
    <t>Contractor ACN:</t>
  </si>
  <si>
    <t>Contractor ABN:</t>
  </si>
  <si>
    <t>Contractor Contact Person:</t>
  </si>
  <si>
    <t>Attachment Details 
(List where applicable):</t>
  </si>
  <si>
    <t>Name:</t>
  </si>
  <si>
    <t>Phone:</t>
  </si>
  <si>
    <t>Email:</t>
  </si>
  <si>
    <t>Section 3 - Customer Details</t>
  </si>
  <si>
    <t>Customer's Representative (Contract Manager) Details</t>
  </si>
  <si>
    <t>Section 4 - Invoicing Details</t>
  </si>
  <si>
    <t>Contact Name:</t>
  </si>
  <si>
    <t>Address for invoice (if applicable):</t>
  </si>
  <si>
    <t>Email for invoice (if applicable):</t>
  </si>
  <si>
    <t>Section 5 - Delivery Details</t>
  </si>
  <si>
    <t>Delegated Authority Name:</t>
  </si>
  <si>
    <t>Date of Acceptance:</t>
  </si>
  <si>
    <t>Dealer Information (if Applicable)</t>
  </si>
  <si>
    <t>Comments / Attachments</t>
  </si>
  <si>
    <t>Contract Commencement:</t>
  </si>
  <si>
    <t>Invoicing Method:</t>
  </si>
  <si>
    <t>Quote Form Instructions</t>
  </si>
  <si>
    <t>Subject:</t>
  </si>
  <si>
    <t>Date Requested:</t>
  </si>
  <si>
    <t>Customer Information</t>
  </si>
  <si>
    <t>PART A - Quote Summary (Customer to Complete)</t>
  </si>
  <si>
    <t>Desktop</t>
  </si>
  <si>
    <t>Workstation</t>
  </si>
  <si>
    <t>Notebook</t>
  </si>
  <si>
    <t>Tablet</t>
  </si>
  <si>
    <t>Phablet</t>
  </si>
  <si>
    <t>Chromebook</t>
  </si>
  <si>
    <t>Thin Client</t>
  </si>
  <si>
    <t>Ruggedised Device</t>
  </si>
  <si>
    <t>Zero Client</t>
  </si>
  <si>
    <t>Business Grade</t>
  </si>
  <si>
    <t>Consumer Grade</t>
  </si>
  <si>
    <t>Product Grade</t>
  </si>
  <si>
    <t>Section 1 - Customer Requirements (Customer to Specify)</t>
  </si>
  <si>
    <t>Device</t>
  </si>
  <si>
    <t>Peripheral &amp; Accessory</t>
  </si>
  <si>
    <t>Upgrade &amp; Component</t>
  </si>
  <si>
    <t>All Grades</t>
  </si>
  <si>
    <t>Device Ref</t>
  </si>
  <si>
    <t>Associated 
Device Ref</t>
  </si>
  <si>
    <t>Product Upgrade</t>
  </si>
  <si>
    <t>Warranty Upgrade</t>
  </si>
  <si>
    <t>PART B - Quote Summary (Contractor to Complete)</t>
  </si>
  <si>
    <t>Contractor Authorisation</t>
  </si>
  <si>
    <t>Date:</t>
  </si>
  <si>
    <t>Perth Metropolitan Region &amp; City of Mandurah</t>
  </si>
  <si>
    <t>Gascoyne Region: Shire of Carnarvon LGA
(within 20km of Carnarvon town)</t>
  </si>
  <si>
    <t>Gascoyne Region: All Other Locations</t>
  </si>
  <si>
    <t>Goldfields-Esperance: Shire of Esperance LGA (Only within 20km of Esperance Town)</t>
  </si>
  <si>
    <t>Goldfields-Esperance: City Kalgoorlie-Boulder LGA (specified postcodes only)</t>
  </si>
  <si>
    <t>Goldfields-Esperance: All Other Locations</t>
  </si>
  <si>
    <t>Great Southern: City of Albany LGA</t>
  </si>
  <si>
    <t>Great Southern: All Other Locations</t>
  </si>
  <si>
    <t>Kimberley: Shire of Broome LGA (Only within 20km of Broome town required)</t>
  </si>
  <si>
    <t>Kimberley: Shire of Wyndham-East Kimberley LGA (Only within 20km of Kununurra town)</t>
  </si>
  <si>
    <t>Kimberley: Other Other Locations</t>
  </si>
  <si>
    <t>Mid-West: City of Greater Geraldton LGA (specified postcodes)</t>
  </si>
  <si>
    <t>Mid-West: All Other Locations</t>
  </si>
  <si>
    <t>Peel: All Locations Except City of Mandurah</t>
  </si>
  <si>
    <t>Customer Requirements Summary</t>
  </si>
  <si>
    <t>Total Product Price 
($ Inc GST)</t>
  </si>
  <si>
    <t>Section 2 - Contractor Pricing (Contractor to Respond)</t>
  </si>
  <si>
    <t>Instructions (Expand to Display):</t>
  </si>
  <si>
    <t>Delivery Details</t>
  </si>
  <si>
    <t>Delivery Region / Area:</t>
  </si>
  <si>
    <t>Invoicing Details</t>
  </si>
  <si>
    <t>Total Quantity</t>
  </si>
  <si>
    <t>Order Form Instructions</t>
  </si>
  <si>
    <t>Order Number:</t>
  </si>
  <si>
    <t>Other Requirements</t>
  </si>
  <si>
    <t>Section 1  - Contract Summary</t>
  </si>
  <si>
    <t>Purchasing Officer Details</t>
  </si>
  <si>
    <t>Contractor Signature:</t>
  </si>
  <si>
    <t>Accountable Authority:</t>
  </si>
  <si>
    <t>Unique Product / Service Types</t>
  </si>
  <si>
    <t xml:space="preserve">Customer Area / Branch: </t>
  </si>
  <si>
    <t>Customer Street Address:</t>
  </si>
  <si>
    <t>Payment &amp; Invoicing Method:</t>
  </si>
  <si>
    <t>Account Payment / Invoicing Instructions (if applicable):</t>
  </si>
  <si>
    <t>Shipping Address:</t>
  </si>
  <si>
    <t>Additional Customer Requirements:</t>
  </si>
  <si>
    <t>Special Instructions:</t>
  </si>
  <si>
    <t>Ancillary Service</t>
  </si>
  <si>
    <t>Job Title:</t>
  </si>
  <si>
    <r>
      <t xml:space="preserve">General Notes: 
</t>
    </r>
    <r>
      <rPr>
        <sz val="10.5"/>
        <rFont val="Arial"/>
        <family val="2"/>
      </rPr>
      <t xml:space="preserve">1- All offered pricing must be </t>
    </r>
    <r>
      <rPr>
        <b/>
        <u/>
        <sz val="10.5"/>
        <rFont val="Arial"/>
        <family val="2"/>
      </rPr>
      <t>GST Inclusive.</t>
    </r>
    <r>
      <rPr>
        <sz val="10.5"/>
        <rFont val="Arial"/>
        <family val="2"/>
      </rPr>
      <t xml:space="preserve">
2- Please add rows to the table below where additional hardware is required.</t>
    </r>
    <r>
      <rPr>
        <b/>
        <sz val="10.5"/>
        <rFont val="Arial"/>
        <family val="2"/>
      </rPr>
      <t xml:space="preserve">
3</t>
    </r>
    <r>
      <rPr>
        <sz val="10.5"/>
        <rFont val="Arial"/>
        <family val="2"/>
      </rPr>
      <t xml:space="preserve"> - Hover over Commented Cells for further details on completing this Appendix A.</t>
    </r>
  </si>
  <si>
    <r>
      <rPr>
        <sz val="10.5"/>
        <rFont val="Arial"/>
        <family val="2"/>
      </rPr>
      <t xml:space="preserve">• The </t>
    </r>
    <r>
      <rPr>
        <b/>
        <sz val="10.5"/>
        <rFont val="Arial"/>
        <family val="2"/>
      </rPr>
      <t>Customer</t>
    </r>
    <r>
      <rPr>
        <sz val="10.5"/>
        <rFont val="Arial"/>
        <family val="2"/>
      </rPr>
      <t xml:space="preserve"> must complete </t>
    </r>
    <r>
      <rPr>
        <b/>
        <sz val="10.5"/>
        <rFont val="Arial"/>
        <family val="2"/>
      </rPr>
      <t xml:space="preserve">Section 1 </t>
    </r>
    <r>
      <rPr>
        <sz val="10.5"/>
        <rFont val="Arial"/>
        <family val="2"/>
      </rPr>
      <t xml:space="preserve">of the table below specifying all Devices, Peripherals, Accessories, Upgrades and Other Components and/or Ancillary Services required.
• [Peripheral &amp; Accessory] and [Upgrade &amp; Component] Products must:
  a) Reference an Associated </t>
    </r>
    <r>
      <rPr>
        <b/>
        <sz val="10.5"/>
        <rFont val="Arial"/>
        <family val="2"/>
      </rPr>
      <t>Device Ref</t>
    </r>
    <r>
      <rPr>
        <sz val="10.5"/>
        <rFont val="Arial"/>
        <family val="2"/>
      </rPr>
      <t xml:space="preserve"> (column C) where these are sourced in conjuction with Devices, for example:
   - if purchasing a mouse and carry bag in conjunction with a notebook Device Ref 2 then [Associated Device Ref] must = 2 for each of these items
  b.) Be specified directly below the associated Device where sought in conjunction with Devices (if the Device in the above example is on Row 9 then the peripheral and accessory should be on rows 10 and 11).
 Note: where these Purchase Types are independent of Devices the above requirements do not apply. </t>
    </r>
    <r>
      <rPr>
        <b/>
        <u/>
        <sz val="10.5"/>
        <rFont val="Arial"/>
        <family val="2"/>
      </rPr>
      <t>Do not</t>
    </r>
    <r>
      <rPr>
        <sz val="10.5"/>
        <rFont val="Arial"/>
        <family val="2"/>
      </rPr>
      <t xml:space="preserve"> roll these Purchase Type options into the same row as the base Device.
• The </t>
    </r>
    <r>
      <rPr>
        <b/>
        <sz val="10.5"/>
        <rFont val="Arial"/>
        <family val="2"/>
      </rPr>
      <t>Contractor</t>
    </r>
    <r>
      <rPr>
        <sz val="10.5"/>
        <rFont val="Arial"/>
        <family val="2"/>
      </rPr>
      <t xml:space="preserve"> must quote pricing for all Products in </t>
    </r>
    <r>
      <rPr>
        <b/>
        <sz val="10.5"/>
        <rFont val="Arial"/>
        <family val="2"/>
      </rPr>
      <t xml:space="preserve">Section 2. 
   </t>
    </r>
    <r>
      <rPr>
        <sz val="10.5"/>
        <rFont val="Arial"/>
        <family val="2"/>
      </rPr>
      <t xml:space="preserve">Where a regional delivery surcharge applies the price in column M must reflect the price for total quantity rather than a unit price. </t>
    </r>
  </si>
  <si>
    <t>Pre-Deployment</t>
  </si>
  <si>
    <t>Delivery</t>
  </si>
  <si>
    <t>Installation</t>
  </si>
  <si>
    <t>Warranty</t>
  </si>
  <si>
    <t>Takeback</t>
  </si>
  <si>
    <t>Trade-in</t>
  </si>
  <si>
    <t>Collection</t>
  </si>
  <si>
    <t>Data Sanitisation</t>
  </si>
  <si>
    <t>Disposal</t>
  </si>
  <si>
    <t>Product / Service Type</t>
  </si>
  <si>
    <t>Job Title 
(if applicable):</t>
  </si>
  <si>
    <t>Shipping address:</t>
  </si>
  <si>
    <t xml:space="preserve">Section 6 - Offer Acceptance </t>
  </si>
  <si>
    <t>Accountable Authority Job Title:</t>
  </si>
  <si>
    <t>Delegated Authority Job Title:</t>
  </si>
  <si>
    <t>Job Title (if applicable):</t>
  </si>
  <si>
    <t>Asset Tagging</t>
  </si>
  <si>
    <t xml:space="preserve">Total </t>
  </si>
  <si>
    <t>Total Price 
($ Inc GST from Contractor)</t>
  </si>
  <si>
    <t>Dealer Street Address</t>
  </si>
  <si>
    <t>Delegated Authority Signature:</t>
  </si>
  <si>
    <t>CUACMD2021 - QUOTE FORM (PANEL 1 - DEVICES)</t>
  </si>
  <si>
    <t>CUACMD2021 Panel 1 Quote Form Appendix A - Products and Services</t>
  </si>
  <si>
    <t>CUACMD2021 - ORDER FORM (PANEL 1 - DEVICES)</t>
  </si>
  <si>
    <t>Acer Computer Australia</t>
  </si>
  <si>
    <t>ASI Solutions</t>
  </si>
  <si>
    <t>CDM Australia Business Systems</t>
  </si>
  <si>
    <t>Computers Now</t>
  </si>
  <si>
    <t>Data#3 Limited</t>
  </si>
  <si>
    <t>EDsys Computers</t>
  </si>
  <si>
    <t>Moncrieff Technology Solutions Pty Ltd</t>
  </si>
  <si>
    <t>Solutions IT</t>
  </si>
  <si>
    <t>Stott &amp; Hoare Business Computers</t>
  </si>
  <si>
    <t>Winthrop Australia</t>
  </si>
  <si>
    <t>Acer Computer Australia Pty Ltd</t>
  </si>
  <si>
    <t>Anabelle Bits Pty Ltd</t>
  </si>
  <si>
    <t>CDM Australia Pty Ltd</t>
  </si>
  <si>
    <t>The Trustee for COMPUTERS NOW UNIT TRUST</t>
  </si>
  <si>
    <t>PAL Assembly PTY LTD T/As EDsys Computers</t>
  </si>
  <si>
    <t>Moncrieff Technology Solutions</t>
  </si>
  <si>
    <t>Solutions IT Asia Pacific Pty Ltd</t>
  </si>
  <si>
    <t>S&amp;H Investments Pty Ltd</t>
  </si>
  <si>
    <t>Pacific Paper Industries Pty Ltd, as trustee for the Della Maddalena Family Trust No 3</t>
  </si>
  <si>
    <t>003 872 768</t>
  </si>
  <si>
    <t>068 649 972</t>
  </si>
  <si>
    <t>009 592 965</t>
  </si>
  <si>
    <t>064 837 743</t>
  </si>
  <si>
    <t>010 545 267</t>
  </si>
  <si>
    <t>117 396 951</t>
  </si>
  <si>
    <t>072 961 150</t>
  </si>
  <si>
    <t>086 175 671</t>
  </si>
  <si>
    <t>009 146 516</t>
  </si>
  <si>
    <t>009 060 084</t>
  </si>
  <si>
    <t>Lenovo</t>
  </si>
  <si>
    <t>JB Hi-fi</t>
  </si>
  <si>
    <t>JB Hi-Fi Group Pty Ltd</t>
  </si>
  <si>
    <t>093 114 286</t>
  </si>
  <si>
    <t>37 093 114 286</t>
  </si>
  <si>
    <t>Dell Australia</t>
  </si>
  <si>
    <t>Dell Australia Pty Ltd</t>
  </si>
  <si>
    <t>46 003 855 561</t>
  </si>
  <si>
    <t>Datacom</t>
  </si>
  <si>
    <t>Datacom Systems (AU) Pty Ltd</t>
  </si>
  <si>
    <t>39 135 427 075</t>
  </si>
  <si>
    <t>135 427 075</t>
  </si>
  <si>
    <t>Lenovo (Australia and New Zealand) Pty Ltd</t>
  </si>
  <si>
    <t>70 112 394 411</t>
  </si>
  <si>
    <t>112 394 411</t>
  </si>
  <si>
    <t>1 - State Agency</t>
  </si>
  <si>
    <t>5 - Charitable Institutions</t>
  </si>
  <si>
    <t>78 003 872 768</t>
  </si>
  <si>
    <t>40 068 649 972</t>
  </si>
  <si>
    <t>68 009 592 965</t>
  </si>
  <si>
    <t>48 592 886 118</t>
  </si>
  <si>
    <t>31 010 545 267</t>
  </si>
  <si>
    <t>44 117 396 951</t>
  </si>
  <si>
    <t>57 072 961 150</t>
  </si>
  <si>
    <t>83 086 175 671</t>
  </si>
  <si>
    <t>55 009 146 516</t>
  </si>
  <si>
    <t>74 043 852 709</t>
  </si>
  <si>
    <t>Danjoo Business Solutions</t>
  </si>
  <si>
    <t>ABN</t>
  </si>
  <si>
    <t>ACN</t>
  </si>
  <si>
    <t>23 668 241 370</t>
  </si>
  <si>
    <t>668 241 370</t>
  </si>
  <si>
    <t>Delivery Requirements (if applicable):</t>
  </si>
  <si>
    <r>
      <t>Product and Service Summary (from</t>
    </r>
    <r>
      <rPr>
        <b/>
        <sz val="11"/>
        <color rgb="FF0000FF"/>
        <rFont val="Arial"/>
        <family val="2"/>
      </rPr>
      <t xml:space="preserve"> Appendix_A</t>
    </r>
    <r>
      <rPr>
        <b/>
        <sz val="11"/>
        <rFont val="Arial"/>
        <family val="2"/>
      </rPr>
      <t>)</t>
    </r>
  </si>
  <si>
    <t>Order_Summary</t>
  </si>
  <si>
    <t>Contract Term (as specified):</t>
  </si>
  <si>
    <t>Name of the Public Authority or Approved User:</t>
  </si>
  <si>
    <t>Device Specification Requirements:</t>
  </si>
  <si>
    <t>Customer Quote Reference (if applicable):</t>
  </si>
  <si>
    <t>Account Payment Instructions (if applicable):</t>
  </si>
  <si>
    <r>
      <rPr>
        <b/>
        <u/>
        <sz val="11"/>
        <color theme="1"/>
        <rFont val="Arial"/>
        <family val="2"/>
      </rPr>
      <t>Customer - Complete the Order Form when the Quote is accepted.</t>
    </r>
    <r>
      <rPr>
        <b/>
        <sz val="11"/>
        <color theme="1"/>
        <rFont val="Arial"/>
        <family val="2"/>
      </rPr>
      <t xml:space="preserve">
</t>
    </r>
    <r>
      <rPr>
        <sz val="11"/>
        <color theme="1"/>
        <rFont val="Arial"/>
        <family val="2"/>
      </rPr>
      <t>Please click on the "</t>
    </r>
    <r>
      <rPr>
        <b/>
        <sz val="11"/>
        <color theme="1"/>
        <rFont val="Arial"/>
        <family val="2"/>
      </rPr>
      <t>Order_Summary"</t>
    </r>
    <r>
      <rPr>
        <sz val="11"/>
        <color theme="1"/>
        <rFont val="Arial"/>
        <family val="2"/>
      </rPr>
      <t xml:space="preserve"> link below to finalise the Order.</t>
    </r>
  </si>
  <si>
    <r>
      <rPr>
        <b/>
        <u/>
        <sz val="11"/>
        <rFont val="Arial"/>
        <family val="2"/>
      </rPr>
      <t>Customer - Seeking Quotes (Part A - Green Section)</t>
    </r>
    <r>
      <rPr>
        <sz val="11"/>
        <rFont val="Arial"/>
        <family val="2"/>
      </rPr>
      <t xml:space="preserve">
</t>
    </r>
    <r>
      <rPr>
        <b/>
        <sz val="11"/>
        <rFont val="Arial"/>
        <family val="2"/>
      </rPr>
      <t xml:space="preserve">A1: </t>
    </r>
    <r>
      <rPr>
        <sz val="11"/>
        <rFont val="Arial"/>
        <family val="2"/>
      </rPr>
      <t xml:space="preserve">Customer to complete </t>
    </r>
    <r>
      <rPr>
        <b/>
        <sz val="11"/>
        <rFont val="Arial"/>
        <family val="2"/>
      </rPr>
      <t>Part A - Quote Summary;</t>
    </r>
    <r>
      <rPr>
        <sz val="11"/>
        <rFont val="Arial"/>
        <family val="2"/>
      </rPr>
      <t xml:space="preserve"> 
</t>
    </r>
    <r>
      <rPr>
        <b/>
        <sz val="11"/>
        <rFont val="Arial"/>
        <family val="2"/>
      </rPr>
      <t xml:space="preserve">A2: </t>
    </r>
    <r>
      <rPr>
        <sz val="11"/>
        <rFont val="Arial"/>
        <family val="2"/>
      </rPr>
      <t>Customer to complete</t>
    </r>
    <r>
      <rPr>
        <b/>
        <sz val="11"/>
        <rFont val="Arial"/>
        <family val="2"/>
      </rPr>
      <t xml:space="preserve"> Section 1 </t>
    </r>
    <r>
      <rPr>
        <sz val="11"/>
        <rFont val="Arial"/>
        <family val="2"/>
      </rPr>
      <t xml:space="preserve">of </t>
    </r>
    <r>
      <rPr>
        <b/>
        <sz val="11"/>
        <rFont val="Arial"/>
        <family val="2"/>
      </rPr>
      <t>Appendix A - Products and Services</t>
    </r>
    <r>
      <rPr>
        <sz val="11"/>
        <rFont val="Arial"/>
        <family val="2"/>
      </rPr>
      <t xml:space="preserve">; 
</t>
    </r>
    <r>
      <rPr>
        <b/>
        <sz val="11"/>
        <rFont val="Arial"/>
        <family val="2"/>
      </rPr>
      <t>A3:</t>
    </r>
    <r>
      <rPr>
        <sz val="11"/>
        <rFont val="Arial"/>
        <family val="2"/>
      </rPr>
      <t xml:space="preserve"> Customer to </t>
    </r>
    <r>
      <rPr>
        <b/>
        <sz val="11"/>
        <rFont val="Arial"/>
        <family val="2"/>
      </rPr>
      <t>send completed Quote Form</t>
    </r>
    <r>
      <rPr>
        <sz val="11"/>
        <rFont val="Arial"/>
        <family val="2"/>
      </rPr>
      <t xml:space="preserve"> to Contractors using the subject line 
       generated in Cell G1 above. 
</t>
    </r>
    <r>
      <rPr>
        <b/>
        <u/>
        <sz val="11"/>
        <rFont val="Arial"/>
        <family val="2"/>
      </rPr>
      <t>Note:</t>
    </r>
    <r>
      <rPr>
        <b/>
        <sz val="11"/>
        <rFont val="Arial"/>
        <family val="2"/>
      </rPr>
      <t xml:space="preserve"> Ensure ALL all required supporting documents are attached (where applicable).</t>
    </r>
  </si>
  <si>
    <r>
      <rPr>
        <b/>
        <u/>
        <sz val="11"/>
        <color theme="1"/>
        <rFont val="Arial"/>
        <family val="2"/>
      </rPr>
      <t>Contractor - Responding to Quotes (Part B - Purple Section)</t>
    </r>
    <r>
      <rPr>
        <sz val="11"/>
        <color theme="1"/>
        <rFont val="Arial"/>
        <family val="2"/>
      </rPr>
      <t xml:space="preserve">
</t>
    </r>
    <r>
      <rPr>
        <b/>
        <sz val="11"/>
        <color theme="1"/>
        <rFont val="Arial"/>
        <family val="2"/>
      </rPr>
      <t>B1:</t>
    </r>
    <r>
      <rPr>
        <sz val="11"/>
        <color theme="1"/>
        <rFont val="Arial"/>
        <family val="2"/>
      </rPr>
      <t xml:space="preserve"> Contractor to complete </t>
    </r>
    <r>
      <rPr>
        <b/>
        <sz val="11"/>
        <color theme="1"/>
        <rFont val="Arial"/>
        <family val="2"/>
      </rPr>
      <t>Part B - Quote Summary</t>
    </r>
    <r>
      <rPr>
        <sz val="11"/>
        <color theme="1"/>
        <rFont val="Arial"/>
        <family val="2"/>
      </rPr>
      <t xml:space="preserve">;
</t>
    </r>
    <r>
      <rPr>
        <b/>
        <sz val="11"/>
        <color theme="1"/>
        <rFont val="Arial"/>
        <family val="2"/>
      </rPr>
      <t>B2:</t>
    </r>
    <r>
      <rPr>
        <sz val="11"/>
        <color theme="1"/>
        <rFont val="Arial"/>
        <family val="2"/>
      </rPr>
      <t xml:space="preserve"> Contractor to complete </t>
    </r>
    <r>
      <rPr>
        <b/>
        <sz val="11"/>
        <color theme="1"/>
        <rFont val="Arial"/>
        <family val="2"/>
      </rPr>
      <t>Section 2</t>
    </r>
    <r>
      <rPr>
        <sz val="11"/>
        <color theme="1"/>
        <rFont val="Arial"/>
        <family val="2"/>
      </rPr>
      <t xml:space="preserve"> of </t>
    </r>
    <r>
      <rPr>
        <b/>
        <sz val="11"/>
        <color theme="1"/>
        <rFont val="Arial"/>
        <family val="2"/>
      </rPr>
      <t>Appendix A - Products and Services</t>
    </r>
    <r>
      <rPr>
        <sz val="11"/>
        <color theme="1"/>
        <rFont val="Arial"/>
        <family val="2"/>
      </rPr>
      <t xml:space="preserve">, 
       specifying pricing in response to Customer requirements of Section 1;
</t>
    </r>
    <r>
      <rPr>
        <b/>
        <sz val="11"/>
        <color theme="1"/>
        <rFont val="Arial"/>
        <family val="2"/>
      </rPr>
      <t>B3:</t>
    </r>
    <r>
      <rPr>
        <sz val="11"/>
        <color theme="1"/>
        <rFont val="Arial"/>
        <family val="2"/>
      </rPr>
      <t xml:space="preserve"> Contractor to send completed Quote form with attachments (where applicable) 
       back to Customer.</t>
    </r>
  </si>
  <si>
    <t>Agreed Pricing Details:</t>
  </si>
  <si>
    <t>Terms and Conditions:</t>
  </si>
  <si>
    <t>CUA Unit Price 
($ Inc GST)</t>
  </si>
  <si>
    <t>List Unit Price 
($ Inc GST)</t>
  </si>
  <si>
    <r>
      <rPr>
        <b/>
        <u/>
        <sz val="10"/>
        <color rgb="FFFF0000"/>
        <rFont val="Arial"/>
        <family val="2"/>
      </rPr>
      <t>Customer Contract Terms and Conditions:</t>
    </r>
    <r>
      <rPr>
        <b/>
        <sz val="10"/>
        <color rgb="FFFF0000"/>
        <rFont val="Arial"/>
        <family val="2"/>
      </rPr>
      <t xml:space="preserve">
The terms and conditions governing and constituting the Customer Contract (including the Order Form) are solely those set out in the Customer Contract Documents, as defined in Section 4.3 of the General Conditions of Contract (December 2020).
The only applicable terms, including the pricing and validity period, are those expressly agreed within the Customer Contract Documents.
Contractors must not propose any additional standard conditions of sale, invoice terms, standard terms of use, standard form licences, or similar. Any such proposed terms do not form part of the Customer Contract, even if the Customer signs, acknowledges, or otherwise purports to accept them. </t>
    </r>
  </si>
  <si>
    <r>
      <rPr>
        <b/>
        <u/>
        <sz val="10"/>
        <color rgb="FFFF0000"/>
        <rFont val="Arial"/>
        <family val="2"/>
      </rPr>
      <t>Customer Contract Terms and Conditions:</t>
    </r>
    <r>
      <rPr>
        <b/>
        <sz val="10"/>
        <color rgb="FFFF0000"/>
        <rFont val="Arial"/>
        <family val="2"/>
      </rPr>
      <t xml:space="preserve">
The terms and conditions governing and constituting the Customer Contract (including this Order Form) are solely those set out in the Customer Contract Documents, as defined in Section 4.3 of the General Conditions of Contract (December 2020).
The only applicable terms, including the pricing and validity period, are those expressly agreed within the Customer Contract Documents.
Contractors must not propose any additional standard conditions of sale, invoice terms, standard terms of use, standard form licences, or similar. Any such proposed terms do not form part of the Customer Contract, even if the Customer signs, acknowledges, or otherwise purports to accept them. </t>
    </r>
  </si>
  <si>
    <r>
      <rPr>
        <b/>
        <u/>
        <sz val="11"/>
        <color theme="1"/>
        <rFont val="Arial"/>
        <family val="2"/>
      </rPr>
      <t xml:space="preserve">
Customer - Placing the Order:</t>
    </r>
    <r>
      <rPr>
        <sz val="11"/>
        <color theme="1"/>
        <rFont val="Arial"/>
        <family val="2"/>
      </rPr>
      <t xml:space="preserve">
</t>
    </r>
    <r>
      <rPr>
        <b/>
        <sz val="11"/>
        <color theme="1"/>
        <rFont val="Arial"/>
        <family val="2"/>
      </rPr>
      <t>1:</t>
    </r>
    <r>
      <rPr>
        <sz val="11"/>
        <color theme="1"/>
        <rFont val="Arial"/>
        <family val="2"/>
      </rPr>
      <t xml:space="preserve"> Review all </t>
    </r>
    <r>
      <rPr>
        <b/>
        <i/>
        <sz val="11"/>
        <color theme="1" tint="0.34998626667073579"/>
        <rFont val="Arial"/>
        <family val="2"/>
      </rPr>
      <t>pre‑filled (grey) fields**</t>
    </r>
    <r>
      <rPr>
        <sz val="11"/>
        <color theme="1"/>
        <rFont val="Arial"/>
        <family val="2"/>
      </rPr>
      <t xml:space="preserve"> and complete all remaining fields in Sections 1 to 6.
   </t>
    </r>
    <r>
      <rPr>
        <b/>
        <i/>
        <sz val="11"/>
        <color theme="1" tint="0.34998626667073579"/>
        <rFont val="Arial"/>
        <family val="2"/>
      </rPr>
      <t xml:space="preserve"> ** Pre‑filled fields contain Quote information from the Quote_Summary sheet, and may be 
        overwritten by the Customer if required.**
</t>
    </r>
    <r>
      <rPr>
        <b/>
        <i/>
        <sz val="11"/>
        <rFont val="Arial"/>
        <family val="2"/>
      </rPr>
      <t>2</t>
    </r>
    <r>
      <rPr>
        <b/>
        <sz val="11"/>
        <color theme="1"/>
        <rFont val="Arial"/>
        <family val="2"/>
      </rPr>
      <t>:</t>
    </r>
    <r>
      <rPr>
        <sz val="11"/>
        <color theme="1"/>
        <rFont val="Arial"/>
        <family val="2"/>
      </rPr>
      <t xml:space="preserve"> Confirm that Appendix A – Products and Services is fully accurate.
</t>
    </r>
    <r>
      <rPr>
        <b/>
        <sz val="11"/>
        <color theme="1"/>
        <rFont val="Arial"/>
        <family val="2"/>
      </rPr>
      <t xml:space="preserve">3: </t>
    </r>
    <r>
      <rPr>
        <sz val="11"/>
        <color theme="1"/>
        <rFont val="Arial"/>
        <family val="2"/>
      </rPr>
      <t xml:space="preserve">Email the completed Order Form (including all relevant attachments) to the Contractor, using the
    subject line shown in cell G1.
</t>
    </r>
    <r>
      <rPr>
        <b/>
        <sz val="11"/>
        <color theme="1"/>
        <rFont val="Arial"/>
        <family val="2"/>
      </rPr>
      <t xml:space="preserve">
</t>
    </r>
    <r>
      <rPr>
        <b/>
        <u/>
        <sz val="11"/>
        <color theme="1"/>
        <rFont val="Arial"/>
        <family val="2"/>
      </rPr>
      <t xml:space="preserve">Notes: 
</t>
    </r>
    <r>
      <rPr>
        <sz val="11"/>
        <color theme="1"/>
        <rFont val="Arial"/>
        <family val="2"/>
      </rPr>
      <t>1. All pricing information must be entered in Appendix A.
2. Reference any attachments or supporting information within this form.</t>
    </r>
  </si>
  <si>
    <t>Validity Period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</si>
</sst>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164" formatCode="ddd\,\ d\ mmm\ yyyy"/>
    <numFmt numFmtId="165" formatCode="[$-C09]d\ mmmm\ yyyy;@"/>
    <numFmt numFmtId="166" formatCode="&quot;$&quot;#,##0"/>
    <numFmt numFmtId="167" formatCode="#,##0_ ;\-#,##0\ "/>
    <numFmt numFmtId="168" formatCode="&quot;$&quot;#,##0.000"/>
    <numFmt numFmtId="169" formatCode="&quot;$&quot;#,##0.00"/>
  </numFmts>
  <fonts count="32" x14ac:knownFonts="1">
    <font>
      <sz val="11"/>
      <color theme="1"/>
      <name val="Arial"/>
      <family val="2"/>
    </font>
    <font>
      <b/>
      <sz val="11"/>
      <color theme="1"/>
      <name val="Arial"/>
      <family val="2"/>
    </font>
    <font>
      <sz val="10"/>
      <color indexed="8"/>
      <name val="Arial"/>
      <family val="2"/>
    </font>
    <font>
      <sz val="11"/>
      <color theme="0"/>
      <name val="Arial"/>
      <family val="2"/>
    </font>
    <font>
      <sz val="9"/>
      <color indexed="81"/>
      <name val="Tahoma"/>
      <family val="2"/>
    </font>
    <font>
      <b/>
      <sz val="12"/>
      <color theme="0"/>
      <name val="Arial"/>
      <family val="2"/>
    </font>
    <font>
      <b/>
      <sz val="14"/>
      <color theme="0"/>
      <name val="Arial"/>
      <family val="2"/>
    </font>
    <font>
      <sz val="11"/>
      <color theme="1"/>
      <name val="Arial"/>
      <family val="2"/>
    </font>
    <font>
      <b/>
      <sz val="11"/>
      <name val="Arial"/>
      <family val="2"/>
    </font>
    <font>
      <u/>
      <sz val="11"/>
      <color theme="10"/>
      <name val="Arial"/>
      <family val="2"/>
    </font>
    <font>
      <sz val="9"/>
      <color theme="1"/>
      <name val="Arial"/>
      <family val="2"/>
    </font>
    <font>
      <sz val="11"/>
      <name val="Arial"/>
      <family val="2"/>
    </font>
    <font>
      <b/>
      <sz val="12"/>
      <name val="Arial"/>
      <family val="2"/>
    </font>
    <font>
      <sz val="10"/>
      <name val="Arial"/>
      <family val="2"/>
    </font>
    <font>
      <b/>
      <u/>
      <sz val="11"/>
      <color theme="1"/>
      <name val="Arial"/>
      <family val="2"/>
    </font>
    <font>
      <sz val="12"/>
      <name val="Arial"/>
      <family val="2"/>
    </font>
    <font>
      <b/>
      <u/>
      <sz val="12"/>
      <color theme="1"/>
      <name val="Arial"/>
      <family val="2"/>
    </font>
    <font>
      <b/>
      <sz val="10.5"/>
      <name val="Arial"/>
      <family val="2"/>
    </font>
    <font>
      <sz val="10.5"/>
      <name val="Arial"/>
      <family val="2"/>
    </font>
    <font>
      <b/>
      <sz val="10.5"/>
      <color theme="1"/>
      <name val="Arial"/>
      <family val="2"/>
    </font>
    <font>
      <b/>
      <u/>
      <sz val="10.5"/>
      <name val="Arial"/>
      <family val="2"/>
    </font>
    <font>
      <sz val="11"/>
      <color rgb="FFFF0000"/>
      <name val="Arial"/>
      <family val="2"/>
    </font>
    <font>
      <b/>
      <sz val="11"/>
      <color theme="0"/>
      <name val="Arial"/>
      <family val="2"/>
    </font>
    <font>
      <sz val="11"/>
      <color rgb="FF00B0F0"/>
      <name val="Baguet Script"/>
    </font>
    <font>
      <b/>
      <u/>
      <sz val="11"/>
      <name val="Arial"/>
      <family val="2"/>
    </font>
    <font>
      <b/>
      <sz val="12"/>
      <color rgb="FF0000FF"/>
      <name val="Arial"/>
      <family val="2"/>
    </font>
    <font>
      <b/>
      <sz val="11"/>
      <color rgb="FF0000FF"/>
      <name val="Arial"/>
      <family val="2"/>
    </font>
    <font>
      <b/>
      <sz val="10"/>
      <color rgb="FFFF0000"/>
      <name val="Arial"/>
      <family val="2"/>
    </font>
    <font>
      <b/>
      <i/>
      <sz val="11"/>
      <color theme="1" tint="0.34998626667073579"/>
      <name val="Arial"/>
      <family val="2"/>
    </font>
    <font>
      <b/>
      <u/>
      <sz val="10"/>
      <color rgb="FFFF0000"/>
      <name val="Arial"/>
      <family val="2"/>
    </font>
    <font>
      <b/>
      <sz val="11"/>
      <color theme="0" tint="-4.9989318521683403E-2"/>
      <name val="Arial"/>
      <family val="2"/>
    </font>
    <font>
      <b/>
      <i/>
      <sz val="11"/>
      <name val="Arial"/>
      <family val="2"/>
    </font>
  </fonts>
  <fills count="23">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BECFB1"/>
        <bgColor indexed="64"/>
      </patternFill>
    </fill>
    <fill>
      <patternFill patternType="solid">
        <fgColor theme="7" tint="0.59996337778862885"/>
        <bgColor indexed="64"/>
      </patternFill>
    </fill>
    <fill>
      <patternFill patternType="solid">
        <fgColor rgb="FFDADED4"/>
        <bgColor indexed="64"/>
      </patternFill>
    </fill>
    <fill>
      <patternFill patternType="solid">
        <fgColor rgb="FF5D883C"/>
        <bgColor indexed="64"/>
      </patternFill>
    </fill>
    <fill>
      <patternFill patternType="solid">
        <fgColor rgb="FF7DA063"/>
        <bgColor indexed="64"/>
      </patternFill>
    </fill>
    <fill>
      <patternFill patternType="solid">
        <fgColor rgb="FFFFFFDC"/>
        <bgColor indexed="64"/>
      </patternFill>
    </fill>
    <fill>
      <patternFill patternType="solid">
        <fgColor theme="9" tint="0.59999389629810485"/>
        <bgColor indexed="64"/>
      </patternFill>
    </fill>
    <fill>
      <patternFill patternType="solid">
        <fgColor rgb="FFFFCD2D"/>
        <bgColor indexed="64"/>
      </patternFill>
    </fill>
    <fill>
      <patternFill patternType="solid">
        <fgColor rgb="FF8663A0"/>
        <bgColor indexed="64"/>
      </patternFill>
    </fill>
    <fill>
      <patternFill patternType="solid">
        <fgColor rgb="FFD8D4DE"/>
        <bgColor indexed="64"/>
      </patternFill>
    </fill>
    <fill>
      <patternFill patternType="solid">
        <fgColor rgb="FFC2B1CF"/>
        <bgColor indexed="64"/>
      </patternFill>
    </fill>
    <fill>
      <patternFill patternType="solid">
        <fgColor rgb="FF475B29"/>
        <bgColor indexed="64"/>
      </patternFill>
    </fill>
    <fill>
      <patternFill patternType="solid">
        <fgColor rgb="FFB5BEA9"/>
        <bgColor indexed="64"/>
      </patternFill>
    </fill>
    <fill>
      <patternFill patternType="solid">
        <fgColor rgb="FFFFFF89"/>
        <bgColor indexed="64"/>
      </patternFill>
    </fill>
    <fill>
      <patternFill patternType="solid">
        <fgColor rgb="FF81906E"/>
        <bgColor indexed="64"/>
      </patternFill>
    </fill>
    <fill>
      <patternFill patternType="solid">
        <fgColor theme="5"/>
        <bgColor indexed="64"/>
      </patternFill>
    </fill>
    <fill>
      <patternFill patternType="solid">
        <fgColor rgb="FFDDE1D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2" fillId="0" borderId="0"/>
    <xf numFmtId="44" fontId="7" fillId="0" borderId="0" applyFont="0" applyFill="0" applyBorder="0" applyAlignment="0" applyProtection="0"/>
    <xf numFmtId="0" fontId="9" fillId="0" borderId="0" applyNumberFormat="0" applyFill="0" applyBorder="0" applyAlignment="0" applyProtection="0"/>
    <xf numFmtId="0" fontId="7" fillId="0" borderId="0"/>
    <xf numFmtId="44" fontId="13" fillId="0" borderId="0" applyFont="0" applyFill="0" applyBorder="0" applyAlignment="0" applyProtection="0"/>
    <xf numFmtId="0" fontId="13" fillId="0" borderId="0"/>
  </cellStyleXfs>
  <cellXfs count="175">
    <xf numFmtId="0" fontId="0" fillId="0" borderId="0" xfId="0"/>
    <xf numFmtId="0" fontId="10" fillId="0" borderId="1" xfId="0" applyFont="1" applyBorder="1" applyAlignment="1">
      <alignment horizontal="left" vertical="center"/>
    </xf>
    <xf numFmtId="0" fontId="0" fillId="0" borderId="0" xfId="0" applyAlignment="1">
      <alignment horizontal="left"/>
    </xf>
    <xf numFmtId="0" fontId="10" fillId="0" borderId="0" xfId="0" applyFont="1" applyAlignment="1">
      <alignment horizontal="left" vertical="center"/>
    </xf>
    <xf numFmtId="0" fontId="10" fillId="0" borderId="0" xfId="0" applyFont="1" applyAlignment="1">
      <alignment horizontal="center" vertical="center"/>
    </xf>
    <xf numFmtId="0" fontId="10" fillId="12" borderId="0" xfId="0" applyFont="1" applyFill="1" applyAlignment="1">
      <alignment horizontal="center" vertical="center"/>
    </xf>
    <xf numFmtId="0" fontId="0" fillId="0" borderId="1" xfId="0" applyBorder="1"/>
    <xf numFmtId="0" fontId="21" fillId="0" borderId="1" xfId="0" applyFont="1" applyBorder="1" applyAlignment="1">
      <alignment horizontal="center"/>
    </xf>
    <xf numFmtId="0" fontId="21" fillId="0" borderId="1" xfId="0" quotePrefix="1" applyFont="1" applyBorder="1" applyAlignment="1">
      <alignment horizontal="center"/>
    </xf>
    <xf numFmtId="0" fontId="0" fillId="2" borderId="0" xfId="0" applyFill="1" applyAlignment="1" applyProtection="1">
      <alignment vertical="center"/>
      <protection hidden="1"/>
    </xf>
    <xf numFmtId="0" fontId="1" fillId="5" borderId="1" xfId="0" applyFont="1" applyFill="1" applyBorder="1" applyAlignment="1" applyProtection="1">
      <alignment vertical="center"/>
      <protection hidden="1"/>
    </xf>
    <xf numFmtId="0" fontId="1" fillId="6" borderId="1" xfId="0" applyFont="1" applyFill="1" applyBorder="1" applyAlignment="1" applyProtection="1">
      <alignment vertical="center" wrapText="1"/>
      <protection hidden="1"/>
    </xf>
    <xf numFmtId="0" fontId="1" fillId="6" borderId="11" xfId="0" applyFont="1" applyFill="1" applyBorder="1" applyAlignment="1" applyProtection="1">
      <alignment vertical="center" wrapText="1"/>
      <protection hidden="1"/>
    </xf>
    <xf numFmtId="0" fontId="8" fillId="18" borderId="1" xfId="0" applyFont="1" applyFill="1" applyBorder="1" applyAlignment="1" applyProtection="1">
      <alignment vertical="center" wrapText="1"/>
      <protection hidden="1"/>
    </xf>
    <xf numFmtId="0" fontId="8" fillId="18" borderId="1" xfId="0" applyFont="1" applyFill="1" applyBorder="1" applyAlignment="1" applyProtection="1">
      <alignment horizontal="center" vertical="center" wrapText="1"/>
      <protection hidden="1"/>
    </xf>
    <xf numFmtId="0" fontId="7" fillId="18" borderId="1" xfId="4" applyFill="1" applyBorder="1" applyAlignment="1" applyProtection="1">
      <alignment horizontal="left" vertical="center" wrapText="1" indent="1"/>
      <protection hidden="1"/>
    </xf>
    <xf numFmtId="167" fontId="11" fillId="11" borderId="1" xfId="5" applyNumberFormat="1" applyFont="1" applyFill="1" applyBorder="1" applyAlignment="1" applyProtection="1">
      <alignment horizontal="center" vertical="center"/>
      <protection hidden="1"/>
    </xf>
    <xf numFmtId="7" fontId="11" fillId="11" borderId="1" xfId="5" applyNumberFormat="1" applyFont="1" applyFill="1" applyBorder="1" applyAlignment="1" applyProtection="1">
      <alignment horizontal="center" vertical="center"/>
      <protection hidden="1"/>
    </xf>
    <xf numFmtId="0" fontId="1" fillId="20" borderId="1" xfId="4" applyFont="1" applyFill="1" applyBorder="1" applyAlignment="1" applyProtection="1">
      <alignment horizontal="left" vertical="center" wrapText="1" indent="1"/>
      <protection hidden="1"/>
    </xf>
    <xf numFmtId="167" fontId="8" fillId="19" borderId="1" xfId="5" applyNumberFormat="1" applyFont="1" applyFill="1" applyBorder="1" applyAlignment="1" applyProtection="1">
      <alignment horizontal="center" vertical="center"/>
      <protection hidden="1"/>
    </xf>
    <xf numFmtId="7" fontId="8" fillId="19" borderId="1" xfId="5" applyNumberFormat="1" applyFont="1" applyFill="1" applyBorder="1" applyAlignment="1" applyProtection="1">
      <alignment horizontal="center" vertical="center"/>
      <protection hidden="1"/>
    </xf>
    <xf numFmtId="0" fontId="8" fillId="6" borderId="1" xfId="0" applyFont="1" applyFill="1" applyBorder="1" applyAlignment="1" applyProtection="1">
      <alignment vertical="center" wrapText="1"/>
      <protection hidden="1"/>
    </xf>
    <xf numFmtId="0" fontId="7" fillId="2" borderId="1" xfId="0" applyFont="1" applyFill="1" applyBorder="1" applyAlignment="1" applyProtection="1">
      <alignment vertical="center"/>
      <protection hidden="1"/>
    </xf>
    <xf numFmtId="0" fontId="7" fillId="2" borderId="0" xfId="0" applyFont="1" applyFill="1" applyAlignment="1" applyProtection="1">
      <alignment vertical="center"/>
      <protection hidden="1"/>
    </xf>
    <xf numFmtId="0" fontId="1" fillId="16" borderId="1" xfId="0" applyFont="1" applyFill="1" applyBorder="1" applyAlignment="1" applyProtection="1">
      <alignment vertical="center" wrapText="1"/>
      <protection hidden="1"/>
    </xf>
    <xf numFmtId="0" fontId="8" fillId="16" borderId="1" xfId="0" applyFont="1" applyFill="1" applyBorder="1" applyAlignment="1" applyProtection="1">
      <alignment vertical="center" wrapText="1"/>
      <protection hidden="1"/>
    </xf>
    <xf numFmtId="14" fontId="7" fillId="4" borderId="1" xfId="0" applyNumberFormat="1" applyFont="1" applyFill="1" applyBorder="1" applyAlignment="1" applyProtection="1">
      <alignment horizontal="center" vertical="center" wrapText="1"/>
      <protection locked="0" hidden="1"/>
    </xf>
    <xf numFmtId="1" fontId="7" fillId="4" borderId="1" xfId="0" applyNumberFormat="1" applyFont="1" applyFill="1" applyBorder="1" applyAlignment="1" applyProtection="1">
      <alignment horizontal="center" vertical="center" wrapText="1"/>
      <protection locked="0" hidden="1"/>
    </xf>
    <xf numFmtId="0" fontId="7" fillId="2" borderId="1" xfId="0" applyFont="1" applyFill="1" applyBorder="1" applyAlignment="1" applyProtection="1">
      <alignment vertical="center" wrapText="1"/>
      <protection locked="0" hidden="1"/>
    </xf>
    <xf numFmtId="0" fontId="7" fillId="4" borderId="1" xfId="0" applyFont="1" applyFill="1" applyBorder="1" applyAlignment="1" applyProtection="1">
      <alignment horizontal="center" vertical="center" wrapText="1"/>
      <protection locked="0" hidden="1"/>
    </xf>
    <xf numFmtId="14" fontId="7" fillId="0" borderId="1" xfId="0" applyNumberFormat="1" applyFont="1" applyBorder="1" applyAlignment="1" applyProtection="1">
      <alignment horizontal="center" vertical="center" wrapText="1"/>
      <protection locked="0" hidden="1"/>
    </xf>
    <xf numFmtId="0" fontId="7" fillId="4" borderId="1" xfId="0" applyFont="1" applyFill="1" applyBorder="1" applyAlignment="1" applyProtection="1">
      <alignment horizontal="left" vertical="center" wrapText="1" indent="1"/>
      <protection locked="0" hidden="1"/>
    </xf>
    <xf numFmtId="0" fontId="7" fillId="2" borderId="1" xfId="0" applyFont="1" applyFill="1" applyBorder="1" applyAlignment="1" applyProtection="1">
      <alignment horizontal="center" vertical="center"/>
      <protection locked="0" hidden="1"/>
    </xf>
    <xf numFmtId="164" fontId="7" fillId="4" borderId="1" xfId="0" applyNumberFormat="1" applyFont="1" applyFill="1" applyBorder="1" applyAlignment="1" applyProtection="1">
      <alignment horizontal="center" vertical="center" wrapText="1"/>
      <protection locked="0" hidden="1"/>
    </xf>
    <xf numFmtId="165" fontId="7" fillId="4" borderId="1" xfId="0" applyNumberFormat="1" applyFont="1" applyFill="1" applyBorder="1" applyAlignment="1" applyProtection="1">
      <alignment horizontal="center" vertical="center" wrapText="1"/>
      <protection locked="0" hidden="1"/>
    </xf>
    <xf numFmtId="0" fontId="8" fillId="10" borderId="1" xfId="4" applyFont="1" applyFill="1" applyBorder="1" applyAlignment="1" applyProtection="1">
      <alignment horizontal="center" vertical="center" wrapText="1"/>
      <protection hidden="1"/>
    </xf>
    <xf numFmtId="166" fontId="8" fillId="16" borderId="1" xfId="4" applyNumberFormat="1" applyFont="1" applyFill="1" applyBorder="1" applyAlignment="1" applyProtection="1">
      <alignment horizontal="center" vertical="center" wrapText="1"/>
      <protection hidden="1"/>
    </xf>
    <xf numFmtId="0" fontId="8" fillId="16" borderId="1" xfId="4" applyFont="1" applyFill="1" applyBorder="1" applyAlignment="1" applyProtection="1">
      <alignment horizontal="center" vertical="center" wrapText="1"/>
      <protection hidden="1"/>
    </xf>
    <xf numFmtId="169" fontId="1" fillId="13" borderId="7" xfId="2" applyNumberFormat="1" applyFont="1" applyFill="1" applyBorder="1" applyAlignment="1" applyProtection="1">
      <alignment horizontal="center" vertical="center"/>
      <protection hidden="1"/>
    </xf>
    <xf numFmtId="166" fontId="0" fillId="2" borderId="0" xfId="0" applyNumberFormat="1" applyFill="1" applyAlignment="1" applyProtection="1">
      <alignment vertical="center"/>
      <protection hidden="1"/>
    </xf>
    <xf numFmtId="0" fontId="7" fillId="4" borderId="7" xfId="4" applyFill="1" applyBorder="1" applyAlignment="1" applyProtection="1">
      <alignment horizontal="center" vertical="center" wrapText="1"/>
      <protection locked="0" hidden="1"/>
    </xf>
    <xf numFmtId="0" fontId="0" fillId="4" borderId="7" xfId="4" applyFont="1" applyFill="1" applyBorder="1" applyAlignment="1" applyProtection="1">
      <alignment horizontal="center" vertical="center" wrapText="1"/>
      <protection locked="0" hidden="1"/>
    </xf>
    <xf numFmtId="3" fontId="0" fillId="4" borderId="1" xfId="4" applyNumberFormat="1" applyFont="1" applyFill="1" applyBorder="1" applyAlignment="1" applyProtection="1">
      <alignment horizontal="center" vertical="center" wrapText="1"/>
      <protection locked="0" hidden="1"/>
    </xf>
    <xf numFmtId="168" fontId="7" fillId="7" borderId="7" xfId="2" applyNumberFormat="1" applyFont="1" applyFill="1" applyBorder="1" applyAlignment="1" applyProtection="1">
      <alignment horizontal="center" vertical="center"/>
      <protection locked="0" hidden="1"/>
    </xf>
    <xf numFmtId="169" fontId="7" fillId="7" borderId="7" xfId="2" applyNumberFormat="1" applyFont="1" applyFill="1" applyBorder="1" applyAlignment="1" applyProtection="1">
      <alignment horizontal="center" vertical="center"/>
      <protection locked="0" hidden="1"/>
    </xf>
    <xf numFmtId="169" fontId="7" fillId="7" borderId="5" xfId="2" applyNumberFormat="1" applyFont="1" applyFill="1" applyBorder="1" applyAlignment="1" applyProtection="1">
      <alignment horizontal="center" vertical="center"/>
      <protection locked="0" hidden="1"/>
    </xf>
    <xf numFmtId="3" fontId="0" fillId="4" borderId="5" xfId="4" applyNumberFormat="1" applyFont="1" applyFill="1" applyBorder="1" applyAlignment="1" applyProtection="1">
      <alignment horizontal="left" vertical="center" wrapText="1"/>
      <protection locked="0" hidden="1"/>
    </xf>
    <xf numFmtId="169" fontId="1" fillId="7" borderId="7" xfId="2" applyNumberFormat="1" applyFont="1" applyFill="1" applyBorder="1" applyAlignment="1" applyProtection="1">
      <alignment horizontal="center" vertical="center"/>
      <protection locked="0" hidden="1"/>
    </xf>
    <xf numFmtId="3" fontId="0" fillId="4" borderId="1" xfId="4" applyNumberFormat="1" applyFont="1" applyFill="1" applyBorder="1" applyAlignment="1" applyProtection="1">
      <alignment horizontal="left" vertical="center" wrapText="1"/>
      <protection locked="0" hidden="1"/>
    </xf>
    <xf numFmtId="3" fontId="7" fillId="4" borderId="1" xfId="4" applyNumberFormat="1" applyFill="1" applyBorder="1" applyAlignment="1" applyProtection="1">
      <alignment horizontal="center" vertical="center" wrapText="1"/>
      <protection locked="0" hidden="1"/>
    </xf>
    <xf numFmtId="0" fontId="7" fillId="2" borderId="0" xfId="0" applyFont="1" applyFill="1" applyAlignment="1" applyProtection="1">
      <alignment vertical="top" wrapText="1"/>
      <protection hidden="1"/>
    </xf>
    <xf numFmtId="0" fontId="7" fillId="2" borderId="0" xfId="0" applyFont="1" applyFill="1" applyAlignment="1" applyProtection="1">
      <alignment vertical="center" wrapText="1"/>
      <protection hidden="1"/>
    </xf>
    <xf numFmtId="0" fontId="7" fillId="3" borderId="1" xfId="0" applyFont="1" applyFill="1" applyBorder="1" applyAlignment="1" applyProtection="1">
      <alignment horizontal="center" vertical="center" wrapText="1"/>
      <protection locked="0" hidden="1"/>
    </xf>
    <xf numFmtId="164" fontId="7" fillId="3" borderId="1" xfId="0" applyNumberFormat="1" applyFont="1" applyFill="1" applyBorder="1" applyAlignment="1" applyProtection="1">
      <alignment horizontal="center" vertical="center" wrapText="1"/>
      <protection locked="0" hidden="1"/>
    </xf>
    <xf numFmtId="0" fontId="7" fillId="3" borderId="1" xfId="0" applyFont="1" applyFill="1" applyBorder="1" applyAlignment="1" applyProtection="1">
      <alignment horizontal="left" vertical="center" wrapText="1" indent="1"/>
      <protection locked="0" hidden="1"/>
    </xf>
    <xf numFmtId="0" fontId="7" fillId="2" borderId="1" xfId="0" applyFont="1" applyFill="1" applyBorder="1" applyAlignment="1" applyProtection="1">
      <alignment vertical="center"/>
      <protection locked="0" hidden="1"/>
    </xf>
    <xf numFmtId="0" fontId="7" fillId="3" borderId="1" xfId="0" applyFont="1" applyFill="1" applyBorder="1" applyAlignment="1" applyProtection="1">
      <alignment horizontal="center" vertical="center"/>
      <protection locked="0" hidden="1"/>
    </xf>
    <xf numFmtId="0" fontId="7" fillId="4" borderId="1" xfId="0"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8" fillId="15" borderId="1" xfId="0" applyFont="1" applyFill="1" applyBorder="1" applyAlignment="1" applyProtection="1">
      <alignment horizontal="center" vertical="center" wrapText="1"/>
      <protection hidden="1"/>
    </xf>
    <xf numFmtId="0" fontId="11" fillId="15" borderId="1" xfId="0" applyFont="1" applyFill="1" applyBorder="1" applyAlignment="1" applyProtection="1">
      <alignment horizontal="center" wrapText="1"/>
      <protection hidden="1"/>
    </xf>
    <xf numFmtId="0" fontId="1" fillId="6" borderId="11" xfId="0" applyFont="1" applyFill="1" applyBorder="1" applyAlignment="1" applyProtection="1">
      <alignment horizontal="left" vertical="center" wrapText="1"/>
      <protection hidden="1"/>
    </xf>
    <xf numFmtId="0" fontId="1" fillId="6" borderId="12" xfId="0" applyFont="1" applyFill="1" applyBorder="1" applyAlignment="1" applyProtection="1">
      <alignment horizontal="left" vertical="center" wrapText="1"/>
      <protection hidden="1"/>
    </xf>
    <xf numFmtId="0" fontId="1" fillId="6" borderId="7" xfId="0" applyFont="1" applyFill="1" applyBorder="1" applyAlignment="1" applyProtection="1">
      <alignment horizontal="left" vertical="center" wrapText="1"/>
      <protection hidden="1"/>
    </xf>
    <xf numFmtId="0" fontId="8" fillId="10"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locked="0" hidden="1"/>
    </xf>
    <xf numFmtId="0" fontId="7" fillId="2" borderId="1" xfId="0" applyFont="1" applyFill="1" applyBorder="1" applyAlignment="1" applyProtection="1">
      <alignment wrapText="1"/>
      <protection locked="0" hidden="1"/>
    </xf>
    <xf numFmtId="0" fontId="22" fillId="14" borderId="1" xfId="1" applyFont="1" applyFill="1" applyBorder="1" applyAlignment="1" applyProtection="1">
      <alignment horizontal="center" vertical="center" wrapText="1"/>
      <protection hidden="1"/>
    </xf>
    <xf numFmtId="0" fontId="3" fillId="14" borderId="1" xfId="0" applyFont="1" applyFill="1" applyBorder="1" applyAlignment="1" applyProtection="1">
      <alignment vertical="center" wrapText="1"/>
      <protection hidden="1"/>
    </xf>
    <xf numFmtId="0" fontId="7" fillId="4" borderId="2" xfId="0" applyFont="1" applyFill="1" applyBorder="1" applyAlignment="1" applyProtection="1">
      <alignment horizontal="center" vertical="center" wrapText="1"/>
      <protection locked="0" hidden="1"/>
    </xf>
    <xf numFmtId="0" fontId="7" fillId="4" borderId="4" xfId="0" applyFont="1" applyFill="1" applyBorder="1" applyAlignment="1" applyProtection="1">
      <alignment horizontal="center" vertical="center" wrapText="1"/>
      <protection locked="0" hidden="1"/>
    </xf>
    <xf numFmtId="0" fontId="7" fillId="4" borderId="3" xfId="0" applyFont="1" applyFill="1" applyBorder="1" applyAlignment="1" applyProtection="1">
      <alignment horizontal="center" vertical="center" wrapText="1"/>
      <protection locked="0" hidden="1"/>
    </xf>
    <xf numFmtId="165" fontId="23" fillId="4" borderId="1" xfId="0" applyNumberFormat="1" applyFont="1" applyFill="1" applyBorder="1" applyAlignment="1" applyProtection="1">
      <alignment horizontal="center" vertical="center" wrapText="1"/>
      <protection locked="0" hidden="1"/>
    </xf>
    <xf numFmtId="0" fontId="8" fillId="8" borderId="1"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wrapText="1"/>
      <protection hidden="1"/>
    </xf>
    <xf numFmtId="0" fontId="11" fillId="4" borderId="1" xfId="0" applyFont="1" applyFill="1" applyBorder="1" applyAlignment="1" applyProtection="1">
      <alignment horizontal="center" vertical="center" wrapText="1"/>
      <protection locked="0" hidden="1"/>
    </xf>
    <xf numFmtId="0" fontId="7" fillId="0" borderId="1" xfId="0" applyFont="1" applyBorder="1" applyAlignment="1" applyProtection="1">
      <alignment vertical="center" wrapText="1"/>
      <protection locked="0" hidden="1"/>
    </xf>
    <xf numFmtId="0" fontId="7" fillId="2" borderId="1" xfId="0" applyFont="1" applyFill="1" applyBorder="1" applyAlignment="1" applyProtection="1">
      <alignment horizontal="center" vertical="center" wrapText="1"/>
      <protection locked="0" hidden="1"/>
    </xf>
    <xf numFmtId="0" fontId="7" fillId="4" borderId="1" xfId="0" applyFont="1" applyFill="1" applyBorder="1" applyAlignment="1" applyProtection="1">
      <alignment horizontal="center" vertical="center" wrapText="1"/>
      <protection locked="0" hidden="1"/>
    </xf>
    <xf numFmtId="0" fontId="1" fillId="3" borderId="1" xfId="0" applyFont="1" applyFill="1" applyBorder="1" applyAlignment="1" applyProtection="1">
      <alignment vertical="center"/>
      <protection hidden="1"/>
    </xf>
    <xf numFmtId="0" fontId="11" fillId="10" borderId="1" xfId="0" applyFont="1" applyFill="1" applyBorder="1" applyAlignment="1" applyProtection="1">
      <alignment horizontal="center" wrapText="1"/>
      <protection hidden="1"/>
    </xf>
    <xf numFmtId="14" fontId="7" fillId="0" borderId="1" xfId="0" applyNumberFormat="1" applyFont="1" applyBorder="1" applyAlignment="1" applyProtection="1">
      <alignment horizontal="center" vertical="center" wrapText="1"/>
      <protection locked="0" hidden="1"/>
    </xf>
    <xf numFmtId="0" fontId="7" fillId="0" borderId="1" xfId="0" applyFont="1" applyBorder="1" applyAlignment="1" applyProtection="1">
      <alignment horizontal="center" vertical="center" wrapText="1"/>
      <protection locked="0" hidden="1"/>
    </xf>
    <xf numFmtId="0" fontId="22" fillId="17" borderId="1" xfId="1" applyFont="1" applyFill="1" applyBorder="1" applyAlignment="1" applyProtection="1">
      <alignment horizontal="center" vertical="center" wrapText="1"/>
      <protection hidden="1"/>
    </xf>
    <xf numFmtId="0" fontId="3" fillId="17" borderId="1" xfId="0" applyFont="1" applyFill="1" applyBorder="1" applyAlignment="1" applyProtection="1">
      <alignment vertical="center" wrapText="1"/>
      <protection hidden="1"/>
    </xf>
    <xf numFmtId="0" fontId="8" fillId="10" borderId="1" xfId="1" applyFont="1" applyFill="1" applyBorder="1" applyAlignment="1" applyProtection="1">
      <alignment horizontal="center" vertical="center" wrapText="1"/>
      <protection hidden="1"/>
    </xf>
    <xf numFmtId="0" fontId="11" fillId="10" borderId="1" xfId="0" applyFont="1" applyFill="1" applyBorder="1" applyAlignment="1" applyProtection="1">
      <alignment vertical="center" wrapText="1"/>
      <protection hidden="1"/>
    </xf>
    <xf numFmtId="0" fontId="8" fillId="18" borderId="1" xfId="3" applyFont="1" applyFill="1" applyBorder="1" applyAlignment="1" applyProtection="1">
      <alignment horizontal="center" vertical="center" wrapText="1"/>
      <protection hidden="1"/>
    </xf>
    <xf numFmtId="0" fontId="8" fillId="18" borderId="1" xfId="3" applyFont="1" applyFill="1" applyBorder="1" applyAlignment="1" applyProtection="1">
      <alignment horizontal="center" wrapText="1"/>
      <protection hidden="1"/>
    </xf>
    <xf numFmtId="0" fontId="6" fillId="17"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vertical="center" wrapText="1"/>
      <protection locked="0" hidden="1"/>
    </xf>
    <xf numFmtId="0" fontId="1" fillId="6" borderId="2" xfId="0" applyFont="1" applyFill="1" applyBorder="1" applyAlignment="1" applyProtection="1">
      <alignment horizontal="left" vertical="center" wrapText="1"/>
      <protection hidden="1"/>
    </xf>
    <xf numFmtId="0" fontId="1" fillId="6" borderId="3" xfId="0" applyFont="1" applyFill="1" applyBorder="1" applyAlignment="1" applyProtection="1">
      <alignment horizontal="left" vertical="center" wrapText="1"/>
      <protection hidden="1"/>
    </xf>
    <xf numFmtId="0" fontId="1" fillId="6" borderId="4" xfId="0" applyFont="1" applyFill="1" applyBorder="1" applyAlignment="1" applyProtection="1">
      <alignment horizontal="left" vertical="center" wrapText="1"/>
      <protection hidden="1"/>
    </xf>
    <xf numFmtId="0" fontId="1" fillId="22" borderId="16" xfId="0" applyFont="1" applyFill="1" applyBorder="1" applyAlignment="1" applyProtection="1">
      <alignment horizontal="center" vertical="center" wrapText="1"/>
      <protection hidden="1"/>
    </xf>
    <xf numFmtId="0" fontId="1" fillId="22" borderId="8" xfId="0" applyFont="1" applyFill="1" applyBorder="1" applyAlignment="1" applyProtection="1">
      <alignment horizontal="center" vertical="center" wrapText="1"/>
      <protection hidden="1"/>
    </xf>
    <xf numFmtId="0" fontId="1" fillId="22" borderId="17" xfId="0" applyFont="1" applyFill="1" applyBorder="1" applyAlignment="1" applyProtection="1">
      <alignment horizontal="center" vertical="center" wrapText="1"/>
      <protection hidden="1"/>
    </xf>
    <xf numFmtId="0" fontId="1" fillId="22" borderId="5" xfId="0" applyFont="1" applyFill="1" applyBorder="1" applyAlignment="1" applyProtection="1">
      <alignment horizontal="center" vertical="center" wrapText="1"/>
      <protection hidden="1"/>
    </xf>
    <xf numFmtId="0" fontId="1" fillId="22" borderId="9" xfId="0" applyFont="1" applyFill="1" applyBorder="1" applyAlignment="1" applyProtection="1">
      <alignment horizontal="center" vertical="center" wrapText="1"/>
      <protection hidden="1"/>
    </xf>
    <xf numFmtId="0" fontId="1" fillId="22" borderId="6" xfId="0" applyFont="1" applyFill="1" applyBorder="1" applyAlignment="1" applyProtection="1">
      <alignment horizontal="center" vertical="center" wrapText="1"/>
      <protection hidden="1"/>
    </xf>
    <xf numFmtId="0" fontId="25" fillId="21" borderId="2" xfId="3" applyFont="1" applyFill="1" applyBorder="1" applyAlignment="1" applyProtection="1">
      <alignment horizontal="center" vertical="center"/>
      <protection hidden="1"/>
    </xf>
    <xf numFmtId="0" fontId="25" fillId="21" borderId="3" xfId="3" applyFont="1" applyFill="1" applyBorder="1" applyAlignment="1" applyProtection="1">
      <alignment horizontal="center" vertical="center"/>
      <protection hidden="1"/>
    </xf>
    <xf numFmtId="0" fontId="25" fillId="21" borderId="4" xfId="3" applyFont="1" applyFill="1" applyBorder="1" applyAlignment="1" applyProtection="1">
      <alignment horizontal="center" vertical="center"/>
      <protection hidden="1"/>
    </xf>
    <xf numFmtId="0" fontId="27" fillId="19" borderId="2" xfId="0" applyFont="1" applyFill="1" applyBorder="1" applyAlignment="1" applyProtection="1">
      <alignment horizontal="left" vertical="center" wrapText="1"/>
      <protection hidden="1"/>
    </xf>
    <xf numFmtId="0" fontId="27" fillId="19" borderId="3" xfId="0" applyFont="1" applyFill="1" applyBorder="1" applyAlignment="1" applyProtection="1">
      <alignment horizontal="left" vertical="center" wrapText="1"/>
      <protection hidden="1"/>
    </xf>
    <xf numFmtId="0" fontId="27" fillId="19" borderId="4" xfId="0" applyFont="1" applyFill="1" applyBorder="1" applyAlignment="1" applyProtection="1">
      <alignment horizontal="left" vertical="center" wrapText="1"/>
      <protection hidden="1"/>
    </xf>
    <xf numFmtId="0" fontId="11" fillId="18" borderId="16" xfId="0" applyFont="1" applyFill="1" applyBorder="1" applyAlignment="1" applyProtection="1">
      <alignment horizontal="center" vertical="center" wrapText="1"/>
      <protection hidden="1"/>
    </xf>
    <xf numFmtId="0" fontId="11" fillId="18" borderId="8" xfId="0" applyFont="1" applyFill="1" applyBorder="1" applyAlignment="1" applyProtection="1">
      <alignment horizontal="center" vertical="center" wrapText="1"/>
      <protection hidden="1"/>
    </xf>
    <xf numFmtId="0" fontId="11" fillId="18" borderId="17" xfId="0" applyFont="1" applyFill="1" applyBorder="1" applyAlignment="1" applyProtection="1">
      <alignment horizontal="center" vertical="center" wrapText="1"/>
      <protection hidden="1"/>
    </xf>
    <xf numFmtId="0" fontId="11" fillId="18" borderId="10" xfId="0" applyFont="1" applyFill="1" applyBorder="1" applyAlignment="1" applyProtection="1">
      <alignment horizontal="center" vertical="center" wrapText="1"/>
      <protection hidden="1"/>
    </xf>
    <xf numFmtId="0" fontId="11" fillId="18" borderId="0" xfId="0" applyFont="1" applyFill="1" applyAlignment="1" applyProtection="1">
      <alignment horizontal="center" vertical="center" wrapText="1"/>
      <protection hidden="1"/>
    </xf>
    <xf numFmtId="0" fontId="11" fillId="18" borderId="18" xfId="0" applyFont="1" applyFill="1" applyBorder="1" applyAlignment="1" applyProtection="1">
      <alignment horizontal="center" vertical="center" wrapText="1"/>
      <protection hidden="1"/>
    </xf>
    <xf numFmtId="0" fontId="11" fillId="18" borderId="5" xfId="0" applyFont="1" applyFill="1" applyBorder="1" applyAlignment="1" applyProtection="1">
      <alignment horizontal="center" vertical="center" wrapText="1"/>
      <protection hidden="1"/>
    </xf>
    <xf numFmtId="0" fontId="11" fillId="18" borderId="9" xfId="0" applyFont="1" applyFill="1" applyBorder="1" applyAlignment="1" applyProtection="1">
      <alignment horizontal="center" vertical="center" wrapText="1"/>
      <protection hidden="1"/>
    </xf>
    <xf numFmtId="0" fontId="11" fillId="18" borderId="6" xfId="0" applyFont="1" applyFill="1" applyBorder="1" applyAlignment="1" applyProtection="1">
      <alignment horizontal="center" vertical="center" wrapText="1"/>
      <protection hidden="1"/>
    </xf>
    <xf numFmtId="0" fontId="0" fillId="16" borderId="16" xfId="0" applyFill="1" applyBorder="1" applyAlignment="1" applyProtection="1">
      <alignment horizontal="center" vertical="center" wrapText="1"/>
      <protection hidden="1"/>
    </xf>
    <xf numFmtId="0" fontId="0" fillId="16" borderId="8" xfId="0" applyFill="1" applyBorder="1" applyAlignment="1" applyProtection="1">
      <alignment horizontal="center" vertical="center" wrapText="1"/>
      <protection hidden="1"/>
    </xf>
    <xf numFmtId="0" fontId="0" fillId="16" borderId="17" xfId="0" applyFill="1" applyBorder="1" applyAlignment="1" applyProtection="1">
      <alignment horizontal="center" vertical="center" wrapText="1"/>
      <protection hidden="1"/>
    </xf>
    <xf numFmtId="0" fontId="0" fillId="16" borderId="10" xfId="0" applyFill="1" applyBorder="1" applyAlignment="1" applyProtection="1">
      <alignment horizontal="center" vertical="center" wrapText="1"/>
      <protection hidden="1"/>
    </xf>
    <xf numFmtId="0" fontId="0" fillId="16" borderId="0" xfId="0" applyFill="1" applyAlignment="1" applyProtection="1">
      <alignment horizontal="center" vertical="center" wrapText="1"/>
      <protection hidden="1"/>
    </xf>
    <xf numFmtId="0" fontId="0" fillId="16" borderId="18" xfId="0" applyFill="1" applyBorder="1" applyAlignment="1" applyProtection="1">
      <alignment horizontal="center" vertical="center" wrapText="1"/>
      <protection hidden="1"/>
    </xf>
    <xf numFmtId="0" fontId="16" fillId="18" borderId="2" xfId="0" applyFont="1" applyFill="1" applyBorder="1" applyAlignment="1" applyProtection="1">
      <alignment horizontal="left" vertical="center" wrapText="1"/>
      <protection hidden="1"/>
    </xf>
    <xf numFmtId="0" fontId="16" fillId="18" borderId="3" xfId="0" applyFont="1" applyFill="1" applyBorder="1" applyAlignment="1" applyProtection="1">
      <alignment horizontal="left" vertical="center" wrapText="1"/>
      <protection hidden="1"/>
    </xf>
    <xf numFmtId="0" fontId="0" fillId="18" borderId="3" xfId="0" applyFill="1" applyBorder="1" applyAlignment="1" applyProtection="1">
      <alignment wrapText="1"/>
      <protection hidden="1"/>
    </xf>
    <xf numFmtId="0" fontId="0" fillId="18" borderId="4" xfId="0" applyFill="1" applyBorder="1" applyAlignment="1" applyProtection="1">
      <alignment wrapText="1"/>
      <protection hidden="1"/>
    </xf>
    <xf numFmtId="0" fontId="5" fillId="17" borderId="14" xfId="0" applyFont="1" applyFill="1" applyBorder="1" applyAlignment="1" applyProtection="1">
      <alignment horizontal="center" vertical="center" wrapText="1"/>
      <protection hidden="1"/>
    </xf>
    <xf numFmtId="0" fontId="5" fillId="17" borderId="13" xfId="0" applyFont="1" applyFill="1" applyBorder="1" applyAlignment="1" applyProtection="1">
      <alignment horizontal="center" vertical="center" wrapText="1"/>
      <protection hidden="1"/>
    </xf>
    <xf numFmtId="0" fontId="3" fillId="17" borderId="13" xfId="0" applyFont="1" applyFill="1" applyBorder="1" applyAlignment="1" applyProtection="1">
      <alignment horizontal="center" vertical="center" wrapText="1"/>
      <protection hidden="1"/>
    </xf>
    <xf numFmtId="0" fontId="3" fillId="17" borderId="13" xfId="0" applyFont="1" applyFill="1" applyBorder="1" applyAlignment="1" applyProtection="1">
      <alignment wrapText="1"/>
      <protection hidden="1"/>
    </xf>
    <xf numFmtId="0" fontId="3" fillId="17" borderId="15" xfId="0" applyFont="1" applyFill="1" applyBorder="1" applyAlignment="1" applyProtection="1">
      <alignment wrapText="1"/>
      <protection hidden="1"/>
    </xf>
    <xf numFmtId="3" fontId="12" fillId="16" borderId="1" xfId="4" applyNumberFormat="1" applyFont="1" applyFill="1" applyBorder="1" applyAlignment="1" applyProtection="1">
      <alignment horizontal="center" vertical="center" wrapText="1"/>
      <protection hidden="1"/>
    </xf>
    <xf numFmtId="0" fontId="15" fillId="16" borderId="1" xfId="0" applyFont="1" applyFill="1" applyBorder="1" applyAlignment="1" applyProtection="1">
      <alignment wrapText="1"/>
      <protection hidden="1"/>
    </xf>
    <xf numFmtId="0" fontId="17" fillId="18" borderId="16" xfId="0" applyFont="1" applyFill="1" applyBorder="1" applyAlignment="1" applyProtection="1">
      <alignment horizontal="left" vertical="center" wrapText="1"/>
      <protection hidden="1"/>
    </xf>
    <xf numFmtId="0" fontId="17" fillId="18" borderId="8" xfId="0" applyFont="1" applyFill="1" applyBorder="1" applyAlignment="1" applyProtection="1">
      <alignment horizontal="left" vertical="center" wrapText="1"/>
      <protection hidden="1"/>
    </xf>
    <xf numFmtId="0" fontId="19" fillId="18" borderId="8" xfId="0" applyFont="1" applyFill="1" applyBorder="1" applyAlignment="1" applyProtection="1">
      <alignment horizontal="left" wrapText="1"/>
      <protection hidden="1"/>
    </xf>
    <xf numFmtId="0" fontId="19" fillId="18" borderId="17" xfId="0" applyFont="1" applyFill="1" applyBorder="1" applyAlignment="1" applyProtection="1">
      <alignment horizontal="left" wrapText="1"/>
      <protection hidden="1"/>
    </xf>
    <xf numFmtId="0" fontId="12" fillId="10" borderId="2" xfId="4" applyFont="1" applyFill="1" applyBorder="1" applyAlignment="1" applyProtection="1">
      <alignment horizontal="center" vertical="center" wrapText="1"/>
      <protection hidden="1"/>
    </xf>
    <xf numFmtId="0" fontId="12" fillId="10" borderId="3" xfId="4" applyFont="1" applyFill="1" applyBorder="1" applyAlignment="1" applyProtection="1">
      <alignment horizontal="center" vertical="center" wrapText="1"/>
      <protection hidden="1"/>
    </xf>
    <xf numFmtId="0" fontId="12" fillId="10" borderId="4" xfId="4" applyFont="1" applyFill="1" applyBorder="1" applyAlignment="1" applyProtection="1">
      <alignment horizontal="center" vertical="center" wrapText="1"/>
      <protection hidden="1"/>
    </xf>
    <xf numFmtId="166" fontId="8" fillId="16" borderId="11" xfId="4" applyNumberFormat="1" applyFont="1" applyFill="1" applyBorder="1" applyAlignment="1" applyProtection="1">
      <alignment horizontal="center" vertical="center" wrapText="1"/>
      <protection hidden="1"/>
    </xf>
    <xf numFmtId="166" fontId="8" fillId="16" borderId="7" xfId="4" applyNumberFormat="1"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protection locked="0" hidden="1"/>
    </xf>
    <xf numFmtId="0" fontId="7" fillId="2" borderId="4" xfId="0" applyFont="1" applyFill="1" applyBorder="1" applyAlignment="1" applyProtection="1">
      <alignment horizontal="center"/>
      <protection locked="0" hidden="1"/>
    </xf>
    <xf numFmtId="164" fontId="7" fillId="4" borderId="1" xfId="0" applyNumberFormat="1" applyFont="1" applyFill="1" applyBorder="1" applyAlignment="1" applyProtection="1">
      <alignment horizontal="center" vertical="center" wrapText="1"/>
      <protection locked="0" hidden="1"/>
    </xf>
    <xf numFmtId="0" fontId="7" fillId="0" borderId="1" xfId="0" applyFont="1" applyBorder="1" applyAlignment="1" applyProtection="1">
      <alignment wrapText="1"/>
      <protection locked="0" hidden="1"/>
    </xf>
    <xf numFmtId="0" fontId="22" fillId="9"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locked="0" hidden="1"/>
    </xf>
    <xf numFmtId="0" fontId="7" fillId="3" borderId="1" xfId="0" applyFont="1" applyFill="1" applyBorder="1" applyAlignment="1" applyProtection="1">
      <alignment vertical="center" wrapText="1"/>
      <protection locked="0" hidden="1"/>
    </xf>
    <xf numFmtId="0" fontId="7" fillId="3" borderId="1" xfId="0" applyFont="1" applyFill="1" applyBorder="1" applyAlignment="1" applyProtection="1">
      <alignment horizontal="center" vertical="center" wrapText="1"/>
      <protection locked="0" hidden="1"/>
    </xf>
    <xf numFmtId="164" fontId="7" fillId="3" borderId="1" xfId="0" applyNumberFormat="1" applyFont="1" applyFill="1" applyBorder="1" applyAlignment="1" applyProtection="1">
      <alignment horizontal="center" vertical="center" wrapText="1"/>
      <protection locked="0" hidden="1"/>
    </xf>
    <xf numFmtId="0" fontId="7" fillId="3" borderId="1" xfId="0" applyFont="1" applyFill="1" applyBorder="1" applyAlignment="1" applyProtection="1">
      <alignment wrapText="1"/>
      <protection locked="0" hidden="1"/>
    </xf>
    <xf numFmtId="0" fontId="7" fillId="3" borderId="2" xfId="0" applyFont="1" applyFill="1" applyBorder="1" applyAlignment="1" applyProtection="1">
      <alignment horizontal="center" vertical="center" wrapText="1"/>
      <protection locked="0" hidden="1"/>
    </xf>
    <xf numFmtId="0" fontId="7" fillId="3" borderId="4" xfId="0" applyFont="1" applyFill="1" applyBorder="1" applyAlignment="1" applyProtection="1">
      <alignment horizontal="center" vertical="center" wrapText="1"/>
      <protection locked="0" hidden="1"/>
    </xf>
    <xf numFmtId="0" fontId="1" fillId="6" borderId="11" xfId="0" applyFont="1" applyFill="1" applyBorder="1" applyAlignment="1" applyProtection="1">
      <alignment horizontal="center" vertical="center" wrapText="1"/>
      <protection hidden="1"/>
    </xf>
    <xf numFmtId="0" fontId="1" fillId="6" borderId="12" xfId="0" applyFont="1" applyFill="1" applyBorder="1" applyAlignment="1" applyProtection="1">
      <alignment horizontal="center" vertical="center" wrapText="1"/>
      <protection hidden="1"/>
    </xf>
    <xf numFmtId="0" fontId="1" fillId="6" borderId="7" xfId="0" applyFont="1" applyFill="1" applyBorder="1" applyAlignment="1" applyProtection="1">
      <alignment horizontal="center" vertical="center" wrapText="1"/>
      <protection hidden="1"/>
    </xf>
    <xf numFmtId="0" fontId="11" fillId="3" borderId="1" xfId="3" applyFont="1" applyFill="1" applyBorder="1" applyAlignment="1" applyProtection="1">
      <alignment horizontal="center" vertical="center" wrapText="1"/>
      <protection locked="0" hidden="1"/>
    </xf>
    <xf numFmtId="0" fontId="7" fillId="3" borderId="3"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protection locked="0" hidden="1"/>
    </xf>
    <xf numFmtId="0" fontId="7" fillId="2" borderId="4" xfId="0" applyFont="1" applyFill="1" applyBorder="1" applyAlignment="1" applyProtection="1">
      <alignment horizontal="center" vertical="center"/>
      <protection locked="0" hidden="1"/>
    </xf>
    <xf numFmtId="0" fontId="30" fillId="9" borderId="1" xfId="0" applyFont="1" applyFill="1" applyBorder="1" applyAlignment="1" applyProtection="1">
      <alignment horizontal="center" vertical="center" wrapText="1"/>
      <protection hidden="1"/>
    </xf>
    <xf numFmtId="0" fontId="7" fillId="18" borderId="16" xfId="0" applyFont="1" applyFill="1" applyBorder="1" applyAlignment="1" applyProtection="1">
      <alignment horizontal="left" vertical="top" wrapText="1"/>
      <protection hidden="1"/>
    </xf>
    <xf numFmtId="0" fontId="7" fillId="18" borderId="8" xfId="0" applyFont="1" applyFill="1" applyBorder="1" applyAlignment="1" applyProtection="1">
      <alignment horizontal="left" vertical="top" wrapText="1"/>
      <protection hidden="1"/>
    </xf>
    <xf numFmtId="0" fontId="7" fillId="18" borderId="17" xfId="0" applyFont="1" applyFill="1" applyBorder="1" applyAlignment="1" applyProtection="1">
      <alignment horizontal="left" vertical="top" wrapText="1"/>
      <protection hidden="1"/>
    </xf>
    <xf numFmtId="0" fontId="7" fillId="18" borderId="10" xfId="0" applyFont="1" applyFill="1" applyBorder="1" applyAlignment="1" applyProtection="1">
      <alignment horizontal="left" vertical="top" wrapText="1"/>
      <protection hidden="1"/>
    </xf>
    <xf numFmtId="0" fontId="7" fillId="18" borderId="0" xfId="0" applyFont="1" applyFill="1" applyAlignment="1" applyProtection="1">
      <alignment horizontal="left" vertical="top" wrapText="1"/>
      <protection hidden="1"/>
    </xf>
    <xf numFmtId="0" fontId="7" fillId="18" borderId="18" xfId="0" applyFont="1" applyFill="1" applyBorder="1" applyAlignment="1" applyProtection="1">
      <alignment horizontal="left" vertical="top" wrapText="1"/>
      <protection hidden="1"/>
    </xf>
    <xf numFmtId="0" fontId="7" fillId="18" borderId="5" xfId="0" applyFont="1" applyFill="1" applyBorder="1" applyAlignment="1" applyProtection="1">
      <alignment horizontal="left" vertical="top" wrapText="1"/>
      <protection hidden="1"/>
    </xf>
    <xf numFmtId="0" fontId="7" fillId="18" borderId="9" xfId="0" applyFont="1" applyFill="1" applyBorder="1" applyAlignment="1" applyProtection="1">
      <alignment horizontal="left" vertical="top" wrapText="1"/>
      <protection hidden="1"/>
    </xf>
    <xf numFmtId="0" fontId="7" fillId="18" borderId="6" xfId="0" applyFont="1" applyFill="1" applyBorder="1" applyAlignment="1" applyProtection="1">
      <alignment horizontal="left" vertical="top" wrapText="1"/>
      <protection hidden="1"/>
    </xf>
    <xf numFmtId="0" fontId="1" fillId="6" borderId="1" xfId="0" applyFont="1" applyFill="1" applyBorder="1" applyAlignment="1" applyProtection="1">
      <alignment vertical="center" wrapText="1"/>
      <protection hidden="1"/>
    </xf>
    <xf numFmtId="0" fontId="7" fillId="6" borderId="1" xfId="0" applyFont="1" applyFill="1" applyBorder="1" applyAlignment="1" applyProtection="1">
      <alignment vertical="center" wrapText="1"/>
      <protection hidden="1"/>
    </xf>
    <xf numFmtId="0" fontId="27" fillId="19" borderId="1" xfId="0" applyFont="1" applyFill="1" applyBorder="1" applyAlignment="1" applyProtection="1">
      <alignment horizontal="left" vertical="center" wrapText="1"/>
      <protection hidden="1"/>
    </xf>
  </cellXfs>
  <cellStyles count="7">
    <cellStyle name="Currency" xfId="2" builtinId="4"/>
    <cellStyle name="Currency 2" xfId="5" xr:uid="{00000000-0005-0000-0000-000001000000}"/>
    <cellStyle name="Hyperlink" xfId="3" builtinId="8"/>
    <cellStyle name="Normal" xfId="0" builtinId="0"/>
    <cellStyle name="Normal 10 2 2" xfId="6" xr:uid="{00000000-0005-0000-0000-000004000000}"/>
    <cellStyle name="Normal 2" xfId="4" xr:uid="{00000000-0005-0000-0000-000005000000}"/>
    <cellStyle name="Normal_Sheet3" xfId="1" xr:uid="{00000000-0005-0000-0000-000006000000}"/>
  </cellStyles>
  <dxfs count="16">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1" tint="0.499984740745262"/>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9" tint="0.59996337778862885"/>
        </patternFill>
      </fill>
    </dxf>
    <dxf>
      <fill>
        <patternFill>
          <bgColor theme="0" tint="-0.14996795556505021"/>
        </patternFill>
      </fill>
    </dxf>
    <dxf>
      <fill>
        <patternFill>
          <bgColor theme="1" tint="0.499984740745262"/>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5" tint="0.79998168889431442"/>
        </patternFill>
      </fill>
    </dxf>
  </dxfs>
  <tableStyles count="0" defaultTableStyle="TableStyleMedium2" defaultPivotStyle="PivotStyleLight16"/>
  <colors>
    <mruColors>
      <color rgb="FFFFFF89"/>
      <color rgb="FF0000FF"/>
      <color rgb="FFDDE1D7"/>
      <color rgb="FFB5BEA9"/>
      <color rgb="FFE6E6E6"/>
      <color rgb="FF81906E"/>
      <color rgb="FFA9B39B"/>
      <color rgb="FF475B29"/>
      <color rgb="FFC2B1CF"/>
      <color rgb="FFCB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EB88A"/>
  </sheetPr>
  <dimension ref="A1:I50"/>
  <sheetViews>
    <sheetView tabSelected="1" zoomScaleNormal="100" workbookViewId="0">
      <selection activeCell="C5" sqref="C5:D5"/>
    </sheetView>
  </sheetViews>
  <sheetFormatPr defaultColWidth="9" defaultRowHeight="14.25" x14ac:dyDescent="0.2"/>
  <cols>
    <col min="1" max="1" width="43.125" style="23" customWidth="1"/>
    <col min="2" max="2" width="31.5" style="23" customWidth="1"/>
    <col min="3" max="3" width="26.5" style="23" customWidth="1"/>
    <col min="4" max="4" width="36.75" style="23" customWidth="1"/>
    <col min="5" max="5" width="5.375" style="9" customWidth="1"/>
    <col min="6" max="6" width="18.5" style="9" customWidth="1"/>
    <col min="7" max="7" width="13.25" style="9" customWidth="1"/>
    <col min="8" max="8" width="18.625" style="9" customWidth="1"/>
    <col min="9" max="9" width="19" style="9" customWidth="1"/>
    <col min="10" max="10" width="11.375" style="9" customWidth="1"/>
    <col min="11" max="16384" width="9" style="9"/>
  </cols>
  <sheetData>
    <row r="1" spans="1:9" ht="26.25" customHeight="1" x14ac:dyDescent="0.2">
      <c r="A1" s="84" t="s">
        <v>151</v>
      </c>
      <c r="B1" s="85"/>
      <c r="C1" s="85"/>
      <c r="D1" s="85"/>
      <c r="F1" s="10" t="s">
        <v>61</v>
      </c>
      <c r="G1" s="80" t="str">
        <f>"CUA CMD2021 Panel 1 Quote - "&amp;B3&amp;" - "&amp;TEXT(D3,"dd/mm/yyyy")</f>
        <v>CUA CMD2021 Panel 1 Quote -  - 00/01/1900</v>
      </c>
      <c r="H1" s="80"/>
      <c r="I1" s="80"/>
    </row>
    <row r="2" spans="1:9" ht="24.95" customHeight="1" x14ac:dyDescent="0.2">
      <c r="A2" s="86" t="s">
        <v>64</v>
      </c>
      <c r="B2" s="87"/>
      <c r="C2" s="87"/>
      <c r="D2" s="87"/>
      <c r="F2" s="90" t="s">
        <v>60</v>
      </c>
      <c r="G2" s="90"/>
      <c r="H2" s="90"/>
      <c r="I2" s="90"/>
    </row>
    <row r="3" spans="1:9" ht="24.95" customHeight="1" x14ac:dyDescent="0.2">
      <c r="A3" s="11" t="s">
        <v>221</v>
      </c>
      <c r="B3" s="70"/>
      <c r="C3" s="72"/>
      <c r="D3" s="71"/>
      <c r="F3" s="107" t="s">
        <v>224</v>
      </c>
      <c r="G3" s="108"/>
      <c r="H3" s="108"/>
      <c r="I3" s="109"/>
    </row>
    <row r="4" spans="1:9" ht="30.95" customHeight="1" x14ac:dyDescent="0.2">
      <c r="A4" s="11" t="s">
        <v>62</v>
      </c>
      <c r="B4" s="26"/>
      <c r="C4" s="11" t="s">
        <v>233</v>
      </c>
      <c r="D4" s="27"/>
      <c r="F4" s="110"/>
      <c r="G4" s="111"/>
      <c r="H4" s="111"/>
      <c r="I4" s="112"/>
    </row>
    <row r="5" spans="1:9" ht="32.450000000000003" customHeight="1" x14ac:dyDescent="0.2">
      <c r="A5" s="12" t="s">
        <v>220</v>
      </c>
      <c r="B5" s="29"/>
      <c r="C5" s="91"/>
      <c r="D5" s="91"/>
      <c r="F5" s="110"/>
      <c r="G5" s="111"/>
      <c r="H5" s="111"/>
      <c r="I5" s="112"/>
    </row>
    <row r="6" spans="1:9" ht="30" customHeight="1" x14ac:dyDescent="0.2">
      <c r="A6" s="11" t="s">
        <v>58</v>
      </c>
      <c r="B6" s="29"/>
      <c r="C6" s="91"/>
      <c r="D6" s="91"/>
      <c r="F6" s="110"/>
      <c r="G6" s="111"/>
      <c r="H6" s="111"/>
      <c r="I6" s="112"/>
    </row>
    <row r="7" spans="1:9" ht="30" customHeight="1" x14ac:dyDescent="0.2">
      <c r="A7" s="92" t="s">
        <v>227</v>
      </c>
      <c r="B7" s="93"/>
      <c r="C7" s="93"/>
      <c r="D7" s="94"/>
      <c r="F7" s="113"/>
      <c r="G7" s="114"/>
      <c r="H7" s="114"/>
      <c r="I7" s="115"/>
    </row>
    <row r="8" spans="1:9" ht="109.5" customHeight="1" x14ac:dyDescent="0.2">
      <c r="A8" s="104" t="s">
        <v>230</v>
      </c>
      <c r="B8" s="105"/>
      <c r="C8" s="105"/>
      <c r="D8" s="106"/>
      <c r="F8" s="116" t="s">
        <v>225</v>
      </c>
      <c r="G8" s="117"/>
      <c r="H8" s="117"/>
      <c r="I8" s="118"/>
    </row>
    <row r="9" spans="1:9" ht="20.100000000000001" customHeight="1" x14ac:dyDescent="0.25">
      <c r="A9" s="88" t="s">
        <v>216</v>
      </c>
      <c r="B9" s="89"/>
      <c r="C9" s="89"/>
      <c r="D9" s="89"/>
      <c r="F9" s="119"/>
      <c r="G9" s="120"/>
      <c r="H9" s="120"/>
      <c r="I9" s="121"/>
    </row>
    <row r="10" spans="1:9" ht="30" customHeight="1" x14ac:dyDescent="0.2">
      <c r="A10" s="13" t="s">
        <v>32</v>
      </c>
      <c r="B10" s="14" t="s">
        <v>118</v>
      </c>
      <c r="C10" s="14" t="s">
        <v>110</v>
      </c>
      <c r="D10" s="14" t="s">
        <v>148</v>
      </c>
      <c r="F10" s="95" t="s">
        <v>223</v>
      </c>
      <c r="G10" s="96"/>
      <c r="H10" s="96"/>
      <c r="I10" s="97"/>
    </row>
    <row r="11" spans="1:9" ht="20.100000000000001" customHeight="1" x14ac:dyDescent="0.2">
      <c r="A11" s="15" t="s">
        <v>78</v>
      </c>
      <c r="B11" s="16">
        <f>COUNTIF(Appendix_A!B:B,Quote_Summary!A11)</f>
        <v>0</v>
      </c>
      <c r="C11" s="16">
        <f ca="1">SUMIF(Appendix_A!B:J,Quote_Summary!A11,Appendix_A!J:J)</f>
        <v>0</v>
      </c>
      <c r="D11" s="17">
        <f ca="1">SUMIF(Appendix_A!B:M,Quote_Summary!A11,Appendix_A!M:M)</f>
        <v>0</v>
      </c>
      <c r="F11" s="98"/>
      <c r="G11" s="99"/>
      <c r="H11" s="99"/>
      <c r="I11" s="100"/>
    </row>
    <row r="12" spans="1:9" ht="20.100000000000001" customHeight="1" x14ac:dyDescent="0.2">
      <c r="A12" s="15" t="s">
        <v>79</v>
      </c>
      <c r="B12" s="16">
        <f>COUNTIF(Appendix_A!B:B,Quote_Summary!A12)</f>
        <v>0</v>
      </c>
      <c r="C12" s="16">
        <f ca="1">SUMIF(Appendix_A!B:J,Quote_Summary!A12,Appendix_A!J:J)</f>
        <v>0</v>
      </c>
      <c r="D12" s="17">
        <f ca="1">SUMIF(Appendix_A!B:M,Quote_Summary!A12,Appendix_A!M:M)</f>
        <v>0</v>
      </c>
      <c r="F12" s="101" t="s">
        <v>217</v>
      </c>
      <c r="G12" s="102"/>
      <c r="H12" s="102"/>
      <c r="I12" s="103"/>
    </row>
    <row r="13" spans="1:9" ht="20.100000000000001" customHeight="1" x14ac:dyDescent="0.2">
      <c r="A13" s="15" t="s">
        <v>80</v>
      </c>
      <c r="B13" s="16">
        <f>COUNTIF(Appendix_A!B:B,Quote_Summary!A13)</f>
        <v>0</v>
      </c>
      <c r="C13" s="16">
        <f ca="1">SUMIF(Appendix_A!B:J,Quote_Summary!A13,Appendix_A!J:J)</f>
        <v>0</v>
      </c>
      <c r="D13" s="17">
        <f ca="1">SUMIF(Appendix_A!B:M,Quote_Summary!A13,Appendix_A!M:M)</f>
        <v>0</v>
      </c>
    </row>
    <row r="14" spans="1:9" ht="20.100000000000001" customHeight="1" x14ac:dyDescent="0.2">
      <c r="A14" s="15" t="s">
        <v>126</v>
      </c>
      <c r="B14" s="16">
        <f>COUNTIF(Appendix_A!B:B,Quote_Summary!A14)</f>
        <v>0</v>
      </c>
      <c r="C14" s="16">
        <f ca="1">SUMIF(Appendix_A!B:J,Quote_Summary!A14,Appendix_A!J:J)</f>
        <v>0</v>
      </c>
      <c r="D14" s="17">
        <f ca="1">SUMIF(Appendix_A!B:M,Quote_Summary!A14,Appendix_A!M:M)</f>
        <v>0</v>
      </c>
    </row>
    <row r="15" spans="1:9" ht="22.5" customHeight="1" x14ac:dyDescent="0.2">
      <c r="A15" s="18" t="s">
        <v>147</v>
      </c>
      <c r="B15" s="19">
        <f>SUM(B11:B14)</f>
        <v>0</v>
      </c>
      <c r="C15" s="19">
        <f ca="1">SUM(C11:C14)</f>
        <v>0</v>
      </c>
      <c r="D15" s="20">
        <f ca="1">SUM(D11:D14)</f>
        <v>0</v>
      </c>
    </row>
    <row r="16" spans="1:9" ht="20.45" customHeight="1" x14ac:dyDescent="0.2">
      <c r="A16" s="65" t="s">
        <v>63</v>
      </c>
      <c r="B16" s="81"/>
      <c r="C16" s="81"/>
      <c r="D16" s="81"/>
    </row>
    <row r="17" spans="1:4" ht="29.25" customHeight="1" x14ac:dyDescent="0.2">
      <c r="A17" s="11" t="s">
        <v>37</v>
      </c>
      <c r="B17" s="29"/>
      <c r="C17" s="58"/>
      <c r="D17" s="59"/>
    </row>
    <row r="18" spans="1:4" ht="27.95" customHeight="1" x14ac:dyDescent="0.2">
      <c r="A18" s="11" t="s">
        <v>219</v>
      </c>
      <c r="B18" s="29"/>
      <c r="C18" s="11" t="s">
        <v>119</v>
      </c>
      <c r="D18" s="30"/>
    </row>
    <row r="19" spans="1:4" ht="22.5" customHeight="1" x14ac:dyDescent="0.2">
      <c r="A19" s="21" t="s">
        <v>120</v>
      </c>
      <c r="B19" s="82"/>
      <c r="C19" s="83"/>
      <c r="D19" s="83"/>
    </row>
    <row r="20" spans="1:4" ht="22.5" customHeight="1" x14ac:dyDescent="0.2">
      <c r="A20" s="74" t="s">
        <v>115</v>
      </c>
      <c r="B20" s="75"/>
      <c r="C20" s="75"/>
      <c r="D20" s="75"/>
    </row>
    <row r="21" spans="1:4" ht="22.5" customHeight="1" x14ac:dyDescent="0.2">
      <c r="A21" s="11" t="s">
        <v>44</v>
      </c>
      <c r="B21" s="31"/>
      <c r="C21" s="11" t="s">
        <v>127</v>
      </c>
      <c r="D21" s="31"/>
    </row>
    <row r="22" spans="1:4" ht="22.5" customHeight="1" x14ac:dyDescent="0.2">
      <c r="A22" s="11" t="s">
        <v>45</v>
      </c>
      <c r="B22" s="31"/>
      <c r="C22" s="11" t="s">
        <v>46</v>
      </c>
      <c r="D22" s="31"/>
    </row>
    <row r="23" spans="1:4" ht="22.5" customHeight="1" x14ac:dyDescent="0.2">
      <c r="A23" s="74" t="s">
        <v>48</v>
      </c>
      <c r="B23" s="75"/>
      <c r="C23" s="75"/>
      <c r="D23" s="75"/>
    </row>
    <row r="24" spans="1:4" ht="22.5" customHeight="1" x14ac:dyDescent="0.2">
      <c r="A24" s="11" t="s">
        <v>44</v>
      </c>
      <c r="B24" s="31"/>
      <c r="C24" s="11" t="s">
        <v>127</v>
      </c>
      <c r="D24" s="31"/>
    </row>
    <row r="25" spans="1:4" ht="20.100000000000001" customHeight="1" x14ac:dyDescent="0.2">
      <c r="A25" s="11" t="s">
        <v>45</v>
      </c>
      <c r="B25" s="31"/>
      <c r="C25" s="11" t="s">
        <v>46</v>
      </c>
      <c r="D25" s="31"/>
    </row>
    <row r="26" spans="1:4" ht="22.5" customHeight="1" x14ac:dyDescent="0.2">
      <c r="A26" s="65" t="s">
        <v>103</v>
      </c>
      <c r="B26" s="65"/>
      <c r="C26" s="65"/>
      <c r="D26" s="65"/>
    </row>
    <row r="27" spans="1:4" ht="22.5" customHeight="1" x14ac:dyDescent="0.2">
      <c r="A27" s="74" t="s">
        <v>109</v>
      </c>
      <c r="B27" s="75"/>
      <c r="C27" s="75"/>
      <c r="D27" s="75"/>
    </row>
    <row r="28" spans="1:4" ht="33.75" customHeight="1" x14ac:dyDescent="0.2">
      <c r="A28" s="21" t="s">
        <v>121</v>
      </c>
      <c r="B28" s="76"/>
      <c r="C28" s="77"/>
      <c r="D28" s="22"/>
    </row>
    <row r="29" spans="1:4" ht="22.5" customHeight="1" x14ac:dyDescent="0.2">
      <c r="A29" s="11" t="s">
        <v>50</v>
      </c>
      <c r="B29" s="32"/>
      <c r="C29" s="11" t="s">
        <v>145</v>
      </c>
      <c r="D29" s="32"/>
    </row>
    <row r="30" spans="1:4" ht="29.25" customHeight="1" x14ac:dyDescent="0.2">
      <c r="A30" s="11" t="s">
        <v>51</v>
      </c>
      <c r="B30" s="78"/>
      <c r="C30" s="78"/>
      <c r="D30" s="78"/>
    </row>
    <row r="31" spans="1:4" ht="29.25" customHeight="1" x14ac:dyDescent="0.2">
      <c r="A31" s="11" t="s">
        <v>52</v>
      </c>
      <c r="B31" s="78"/>
      <c r="C31" s="78"/>
      <c r="D31" s="78"/>
    </row>
    <row r="32" spans="1:4" ht="32.25" customHeight="1" x14ac:dyDescent="0.2">
      <c r="A32" s="11" t="s">
        <v>122</v>
      </c>
      <c r="B32" s="66"/>
      <c r="C32" s="67"/>
      <c r="D32" s="67"/>
    </row>
    <row r="33" spans="1:4" ht="27" customHeight="1" x14ac:dyDescent="0.2">
      <c r="A33" s="74" t="s">
        <v>107</v>
      </c>
      <c r="B33" s="75"/>
      <c r="C33" s="75"/>
      <c r="D33" s="75"/>
    </row>
    <row r="34" spans="1:4" ht="28.5" customHeight="1" x14ac:dyDescent="0.2">
      <c r="A34" s="11" t="s">
        <v>108</v>
      </c>
      <c r="B34" s="70"/>
      <c r="C34" s="72"/>
      <c r="D34" s="71"/>
    </row>
    <row r="35" spans="1:4" ht="24.75" customHeight="1" x14ac:dyDescent="0.2">
      <c r="A35" s="21" t="s">
        <v>123</v>
      </c>
      <c r="B35" s="79"/>
      <c r="C35" s="79"/>
      <c r="D35" s="79"/>
    </row>
    <row r="36" spans="1:4" ht="29.25" customHeight="1" x14ac:dyDescent="0.2">
      <c r="A36" s="62" t="s">
        <v>215</v>
      </c>
      <c r="B36" s="29"/>
      <c r="C36" s="70"/>
      <c r="D36" s="71"/>
    </row>
    <row r="37" spans="1:4" ht="29.25" customHeight="1" x14ac:dyDescent="0.2">
      <c r="A37" s="63"/>
      <c r="B37" s="29"/>
      <c r="C37" s="70"/>
      <c r="D37" s="71"/>
    </row>
    <row r="38" spans="1:4" ht="29.25" customHeight="1" x14ac:dyDescent="0.2">
      <c r="A38" s="64"/>
      <c r="B38" s="29"/>
      <c r="C38" s="70"/>
      <c r="D38" s="71"/>
    </row>
    <row r="39" spans="1:4" ht="29.25" customHeight="1" x14ac:dyDescent="0.2">
      <c r="A39" s="74" t="s">
        <v>113</v>
      </c>
      <c r="B39" s="75"/>
      <c r="C39" s="75"/>
      <c r="D39" s="75"/>
    </row>
    <row r="40" spans="1:4" ht="28.5" customHeight="1" x14ac:dyDescent="0.2">
      <c r="A40" s="21" t="s">
        <v>125</v>
      </c>
      <c r="B40" s="79"/>
      <c r="C40" s="79"/>
      <c r="D40" s="79"/>
    </row>
    <row r="41" spans="1:4" ht="24.95" customHeight="1" x14ac:dyDescent="0.2">
      <c r="A41" s="21" t="s">
        <v>124</v>
      </c>
      <c r="B41" s="76"/>
      <c r="C41" s="76"/>
      <c r="D41" s="76"/>
    </row>
    <row r="42" spans="1:4" ht="22.5" customHeight="1" x14ac:dyDescent="0.2"/>
    <row r="43" spans="1:4" ht="22.5" customHeight="1" x14ac:dyDescent="0.2">
      <c r="A43" s="68" t="s">
        <v>86</v>
      </c>
      <c r="B43" s="69"/>
      <c r="C43" s="69"/>
      <c r="D43" s="69"/>
    </row>
    <row r="44" spans="1:4" ht="36" customHeight="1" x14ac:dyDescent="0.2">
      <c r="A44" s="24" t="s">
        <v>36</v>
      </c>
      <c r="B44" s="33"/>
      <c r="C44" s="24" t="s">
        <v>39</v>
      </c>
      <c r="D44" s="29" t="str">
        <f>IF($B$44="","",_xlfn.XLOOKUP($B$44,Contractors,Lookups!$L$2:$L$16))</f>
        <v/>
      </c>
    </row>
    <row r="45" spans="1:4" ht="22.5" customHeight="1" x14ac:dyDescent="0.2">
      <c r="A45" s="24" t="s">
        <v>40</v>
      </c>
      <c r="B45" s="29" t="str">
        <f>IF($B$44="","",_xlfn.XLOOKUP($B$44,Contractors,Lookups!$N$2:$N$16))</f>
        <v/>
      </c>
      <c r="C45" s="24" t="s">
        <v>41</v>
      </c>
      <c r="D45" s="29" t="str">
        <f>IF($B$44="","",_xlfn.XLOOKUP($B$44,Contractors,Lookups!$M$2:$M$16))</f>
        <v/>
      </c>
    </row>
    <row r="46" spans="1:4" ht="22.5" customHeight="1" x14ac:dyDescent="0.2">
      <c r="A46" s="60" t="s">
        <v>87</v>
      </c>
      <c r="B46" s="61"/>
      <c r="C46" s="61"/>
      <c r="D46" s="61"/>
    </row>
    <row r="47" spans="1:4" ht="22.5" customHeight="1" x14ac:dyDescent="0.2">
      <c r="A47" s="24" t="s">
        <v>44</v>
      </c>
      <c r="B47" s="31"/>
      <c r="C47" s="25" t="s">
        <v>127</v>
      </c>
      <c r="D47" s="31"/>
    </row>
    <row r="48" spans="1:4" ht="22.5" customHeight="1" x14ac:dyDescent="0.2">
      <c r="A48" s="24" t="s">
        <v>29</v>
      </c>
      <c r="B48" s="31"/>
      <c r="C48" s="24" t="s">
        <v>30</v>
      </c>
      <c r="D48" s="31"/>
    </row>
    <row r="49" spans="1:4" ht="24.95" customHeight="1" x14ac:dyDescent="0.2">
      <c r="A49" s="24" t="s">
        <v>116</v>
      </c>
      <c r="B49" s="73"/>
      <c r="C49" s="73"/>
      <c r="D49" s="73"/>
    </row>
    <row r="50" spans="1:4" ht="24.95" customHeight="1" x14ac:dyDescent="0.2">
      <c r="A50" s="24" t="s">
        <v>88</v>
      </c>
      <c r="B50" s="34"/>
      <c r="C50" s="58"/>
      <c r="D50" s="59"/>
    </row>
  </sheetData>
  <sheetProtection algorithmName="SHA-512" hashValue="cSsU+v2O1xNifK+gEQuIvOuFnaBxOr1S6Qx/KADq8W1IbUFSFdUTU3/sVA36VsRujE3CJpNHqWdhqjIbdFVoLQ==" saltValue="G1XPV7MNXNYfpIFPXAOX5Q==" spinCount="100000" sheet="1" formatCells="0" formatColumns="0" formatRows="0" sort="0" autoFilter="0"/>
  <mergeCells count="39">
    <mergeCell ref="C5:D5"/>
    <mergeCell ref="C17:D17"/>
    <mergeCell ref="F10:I11"/>
    <mergeCell ref="F12:I12"/>
    <mergeCell ref="A8:D8"/>
    <mergeCell ref="F3:I7"/>
    <mergeCell ref="F8:I9"/>
    <mergeCell ref="B40:D40"/>
    <mergeCell ref="B41:D41"/>
    <mergeCell ref="A33:D33"/>
    <mergeCell ref="A39:D39"/>
    <mergeCell ref="G1:I1"/>
    <mergeCell ref="A20:D20"/>
    <mergeCell ref="A23:D23"/>
    <mergeCell ref="A16:D16"/>
    <mergeCell ref="B19:D19"/>
    <mergeCell ref="A1:D1"/>
    <mergeCell ref="A2:D2"/>
    <mergeCell ref="A9:D9"/>
    <mergeCell ref="F2:I2"/>
    <mergeCell ref="C6:D6"/>
    <mergeCell ref="B3:D3"/>
    <mergeCell ref="A7:D7"/>
    <mergeCell ref="C50:D50"/>
    <mergeCell ref="A46:D46"/>
    <mergeCell ref="A36:A38"/>
    <mergeCell ref="A26:D26"/>
    <mergeCell ref="B32:D32"/>
    <mergeCell ref="A43:D43"/>
    <mergeCell ref="C36:D36"/>
    <mergeCell ref="C37:D37"/>
    <mergeCell ref="C38:D38"/>
    <mergeCell ref="B34:D34"/>
    <mergeCell ref="B49:D49"/>
    <mergeCell ref="A27:D27"/>
    <mergeCell ref="B28:C28"/>
    <mergeCell ref="B30:D30"/>
    <mergeCell ref="B31:D31"/>
    <mergeCell ref="B35:D35"/>
  </mergeCells>
  <conditionalFormatting sqref="B18">
    <cfRule type="expression" dxfId="15" priority="25">
      <formula>LEFT($B$17,1)="4"</formula>
    </cfRule>
  </conditionalFormatting>
  <conditionalFormatting sqref="B29 D29 B30:D32">
    <cfRule type="expression" dxfId="14" priority="7">
      <formula>$B$28&lt;&gt;"As per existing account details"</formula>
    </cfRule>
  </conditionalFormatting>
  <conditionalFormatting sqref="C5:D5">
    <cfRule type="expression" dxfId="13" priority="4">
      <formula>$B$5="as specified"</formula>
    </cfRule>
  </conditionalFormatting>
  <conditionalFormatting sqref="C6:D6">
    <cfRule type="expression" dxfId="12" priority="19">
      <formula>LEFT($B6,5)="Other"</formula>
    </cfRule>
  </conditionalFormatting>
  <conditionalFormatting sqref="C36:D38">
    <cfRule type="expression" dxfId="11" priority="1">
      <formula>$B36=""</formula>
    </cfRule>
  </conditionalFormatting>
  <dataValidations count="5">
    <dataValidation type="list" allowBlank="1" showInputMessage="1" showErrorMessage="1" prompt="Select an option from the dropdown provided." sqref="B17" xr:uid="{00000000-0002-0000-0000-000000000000}">
      <formula1>OrgType</formula1>
    </dataValidation>
    <dataValidation type="list" allowBlank="1" showInputMessage="1" showErrorMessage="1" prompt="Select an option from the dropdown provided." sqref="B6" xr:uid="{00000000-0002-0000-0000-000004000000}">
      <formula1>"As per Date of Acceptance, Other (as specified)"</formula1>
    </dataValidation>
    <dataValidation type="list" allowBlank="1" showInputMessage="1" showErrorMessage="1" prompt="Select an option from the dropdown provided." sqref="B28:C28" xr:uid="{00000000-0002-0000-0000-000005000000}">
      <formula1>"As per existing account details, New (as specified below)"</formula1>
    </dataValidation>
    <dataValidation type="list" allowBlank="1" showInputMessage="1" showErrorMessage="1" prompt="Select an option from the dropdown provided." sqref="B5" xr:uid="{06F59CE7-8133-4839-9285-35E9CAEE52C6}">
      <formula1>"As Specified, Refer to Attached"</formula1>
    </dataValidation>
    <dataValidation type="list" allowBlank="1" showInputMessage="1" showErrorMessage="1" prompt="Select an option from the dropdown provided." sqref="B36:B38" xr:uid="{940717E4-3D85-4EEA-9B53-53B812430D5D}">
      <formula1>"Delivery Acceptance, Installation, Other"</formula1>
    </dataValidation>
  </dataValidations>
  <hyperlinks>
    <hyperlink ref="F12:G12" location="Order_Summary!A1" display="Order Form" xr:uid="{00000000-0004-0000-0000-000001000000}"/>
    <hyperlink ref="A9:D9" location="Appendix_A!A1" display="Product and Service Summary (from Appendix A)" xr:uid="{00000000-0004-0000-0000-000000000000}"/>
  </hyperlinks>
  <pageMargins left="0.7" right="0.7" top="0.75" bottom="0.75" header="0.3" footer="0.3"/>
  <pageSetup paperSize="9" orientation="portrait" r:id="rId1"/>
  <headerFooter>
    <oddHeader>&amp;C&amp;"Calibri"&amp;10&amp;K000000 OFFICIAL&amp;1#_x000D_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Select an option from the dropdown provided." xr:uid="{00000000-0002-0000-0000-000007000000}">
          <x14:formula1>
            <xm:f>Lookups!$K$2:$K$16</xm:f>
          </x14:formula1>
          <xm:sqref>B44</xm:sqref>
        </x14:dataValidation>
        <x14:dataValidation type="list" allowBlank="1" showInputMessage="1" showErrorMessage="1" prompt="Select an option from the dropdown provided." xr:uid="{922AD952-9D62-4293-B99D-BD441D2B696E}">
          <x14:formula1>
            <xm:f>Lookups!$G$2:$G$15</xm:f>
          </x14:formula1>
          <xm:sqref>B34:D34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tint="0.59999389629810485"/>
  </sheetPr>
  <dimension ref="A1:P111"/>
  <sheetViews>
    <sheetView topLeftCell="G1" zoomScaleNormal="100" workbookViewId="0">
      <pane ySplit="6" topLeftCell="A7" activePane="bottomLeft" state="frozen"/>
      <selection pane="bottomLeft" activeCell="K22" sqref="K22:L26"/>
    </sheetView>
  </sheetViews>
  <sheetFormatPr defaultColWidth="0" defaultRowHeight="14.25" outlineLevelRow="1" x14ac:dyDescent="0.2"/>
  <cols>
    <col min="1" max="1" width="8" style="9" customWidth="1"/>
    <col min="2" max="2" width="20.75" style="9" customWidth="1"/>
    <col min="3" max="3" width="13.875" style="9" customWidth="1"/>
    <col min="4" max="6" width="18.375" style="9" customWidth="1"/>
    <col min="7" max="7" width="15.75" style="9" customWidth="1"/>
    <col min="8" max="8" width="15.25" style="9" customWidth="1"/>
    <col min="9" max="9" width="40.625" style="9" customWidth="1"/>
    <col min="10" max="10" width="15.25" style="9" customWidth="1"/>
    <col min="11" max="12" width="17.875" style="39" customWidth="1"/>
    <col min="13" max="13" width="18" style="39" customWidth="1"/>
    <col min="14" max="14" width="16.75" style="39" customWidth="1"/>
    <col min="15" max="15" width="38.5" style="9" customWidth="1"/>
    <col min="16" max="16" width="9" style="9" customWidth="1"/>
    <col min="17" max="16384" width="9" style="9" hidden="1"/>
  </cols>
  <sheetData>
    <row r="1" spans="1:15" ht="15.75" x14ac:dyDescent="0.2">
      <c r="A1" s="126" t="s">
        <v>152</v>
      </c>
      <c r="B1" s="127"/>
      <c r="C1" s="128"/>
      <c r="D1" s="128"/>
      <c r="E1" s="128"/>
      <c r="F1" s="128"/>
      <c r="G1" s="128"/>
      <c r="H1" s="128"/>
      <c r="I1" s="129"/>
      <c r="J1" s="129"/>
      <c r="K1" s="129"/>
      <c r="L1" s="129"/>
      <c r="M1" s="129"/>
      <c r="N1" s="129"/>
      <c r="O1" s="130"/>
    </row>
    <row r="2" spans="1:15" ht="15.75" x14ac:dyDescent="0.2">
      <c r="A2" s="122" t="s">
        <v>106</v>
      </c>
      <c r="B2" s="123"/>
      <c r="C2" s="123"/>
      <c r="D2" s="123"/>
      <c r="E2" s="124"/>
      <c r="F2" s="124"/>
      <c r="G2" s="124"/>
      <c r="H2" s="124"/>
      <c r="I2" s="124"/>
      <c r="J2" s="124"/>
      <c r="K2" s="124"/>
      <c r="L2" s="124"/>
      <c r="M2" s="124"/>
      <c r="N2" s="124"/>
      <c r="O2" s="125"/>
    </row>
    <row r="3" spans="1:15" outlineLevel="1" x14ac:dyDescent="0.2">
      <c r="A3" s="133" t="s">
        <v>129</v>
      </c>
      <c r="B3" s="134"/>
      <c r="C3" s="135"/>
      <c r="D3" s="135"/>
      <c r="E3" s="135"/>
      <c r="F3" s="135"/>
      <c r="G3" s="135"/>
      <c r="H3" s="135"/>
      <c r="I3" s="135"/>
      <c r="J3" s="135"/>
      <c r="K3" s="135"/>
      <c r="L3" s="135"/>
      <c r="M3" s="135"/>
      <c r="N3" s="135"/>
      <c r="O3" s="136"/>
    </row>
    <row r="4" spans="1:15" outlineLevel="1" x14ac:dyDescent="0.2">
      <c r="A4" s="133" t="s">
        <v>128</v>
      </c>
      <c r="B4" s="134"/>
      <c r="C4" s="135"/>
      <c r="D4" s="135"/>
      <c r="E4" s="135"/>
      <c r="F4" s="135"/>
      <c r="G4" s="135"/>
      <c r="H4" s="135"/>
      <c r="I4" s="135"/>
      <c r="J4" s="135"/>
      <c r="K4" s="135"/>
      <c r="L4" s="135"/>
      <c r="M4" s="135"/>
      <c r="N4" s="135"/>
      <c r="O4" s="136"/>
    </row>
    <row r="5" spans="1:15" ht="15.75" x14ac:dyDescent="0.2">
      <c r="A5" s="140" t="s">
        <v>82</v>
      </c>
      <c r="B5" s="137" t="s">
        <v>77</v>
      </c>
      <c r="C5" s="138"/>
      <c r="D5" s="138"/>
      <c r="E5" s="138"/>
      <c r="F5" s="138"/>
      <c r="G5" s="138"/>
      <c r="H5" s="138"/>
      <c r="I5" s="138"/>
      <c r="J5" s="139"/>
      <c r="K5" s="131" t="s">
        <v>105</v>
      </c>
      <c r="L5" s="131"/>
      <c r="M5" s="132"/>
      <c r="N5" s="132"/>
      <c r="O5" s="132"/>
    </row>
    <row r="6" spans="1:15" ht="45" x14ac:dyDescent="0.2">
      <c r="A6" s="141"/>
      <c r="B6" s="35" t="s">
        <v>32</v>
      </c>
      <c r="C6" s="35" t="s">
        <v>83</v>
      </c>
      <c r="D6" s="35" t="s">
        <v>139</v>
      </c>
      <c r="E6" s="35" t="s">
        <v>76</v>
      </c>
      <c r="F6" s="35" t="s">
        <v>8</v>
      </c>
      <c r="G6" s="35" t="s">
        <v>6</v>
      </c>
      <c r="H6" s="35" t="s">
        <v>7</v>
      </c>
      <c r="I6" s="35" t="s">
        <v>0</v>
      </c>
      <c r="J6" s="35" t="s">
        <v>31</v>
      </c>
      <c r="K6" s="36" t="s">
        <v>229</v>
      </c>
      <c r="L6" s="36" t="s">
        <v>228</v>
      </c>
      <c r="M6" s="36" t="s">
        <v>104</v>
      </c>
      <c r="N6" s="36" t="str">
        <f>"Total Delivery Price"&amp;CHAR(10)
&amp;IF(Quote_Summary!$D$34="Metro","(N/A Metro","(if Applicable)")</f>
        <v>Total Delivery Price
(if Applicable)</v>
      </c>
      <c r="O6" s="37" t="s">
        <v>57</v>
      </c>
    </row>
    <row r="7" spans="1:15" ht="15" x14ac:dyDescent="0.2">
      <c r="A7" s="40"/>
      <c r="B7" s="40"/>
      <c r="C7" s="41"/>
      <c r="D7" s="40"/>
      <c r="E7" s="40"/>
      <c r="F7" s="41"/>
      <c r="G7" s="41"/>
      <c r="H7" s="41"/>
      <c r="I7" s="41"/>
      <c r="J7" s="42"/>
      <c r="K7" s="43"/>
      <c r="L7" s="44"/>
      <c r="M7" s="38">
        <f>J7*L7</f>
        <v>0</v>
      </c>
      <c r="N7" s="45"/>
      <c r="O7" s="46"/>
    </row>
    <row r="8" spans="1:15" ht="15" x14ac:dyDescent="0.2">
      <c r="A8" s="40"/>
      <c r="B8" s="40"/>
      <c r="C8" s="41"/>
      <c r="D8" s="40"/>
      <c r="E8" s="40"/>
      <c r="F8" s="41"/>
      <c r="G8" s="41"/>
      <c r="H8" s="41"/>
      <c r="I8" s="41"/>
      <c r="J8" s="42"/>
      <c r="K8" s="43"/>
      <c r="L8" s="44"/>
      <c r="M8" s="38">
        <f t="shared" ref="M8:M71" si="0">J8*L8</f>
        <v>0</v>
      </c>
      <c r="N8" s="47"/>
      <c r="O8" s="48"/>
    </row>
    <row r="9" spans="1:15" ht="15" x14ac:dyDescent="0.2">
      <c r="A9" s="40"/>
      <c r="B9" s="40"/>
      <c r="C9" s="41"/>
      <c r="D9" s="40"/>
      <c r="E9" s="40"/>
      <c r="F9" s="40"/>
      <c r="G9" s="40"/>
      <c r="H9" s="40"/>
      <c r="I9" s="40"/>
      <c r="J9" s="42"/>
      <c r="K9" s="43"/>
      <c r="L9" s="44"/>
      <c r="M9" s="38">
        <f t="shared" si="0"/>
        <v>0</v>
      </c>
      <c r="N9" s="47"/>
      <c r="O9" s="49"/>
    </row>
    <row r="10" spans="1:15" ht="15" x14ac:dyDescent="0.2">
      <c r="A10" s="40"/>
      <c r="B10" s="40"/>
      <c r="C10" s="41"/>
      <c r="D10" s="40"/>
      <c r="E10" s="40"/>
      <c r="F10" s="40"/>
      <c r="G10" s="40"/>
      <c r="H10" s="40"/>
      <c r="I10" s="40"/>
      <c r="J10" s="42"/>
      <c r="K10" s="43"/>
      <c r="L10" s="44"/>
      <c r="M10" s="38">
        <f t="shared" si="0"/>
        <v>0</v>
      </c>
      <c r="N10" s="47"/>
      <c r="O10" s="49"/>
    </row>
    <row r="11" spans="1:15" ht="15" x14ac:dyDescent="0.2">
      <c r="A11" s="40"/>
      <c r="B11" s="40"/>
      <c r="C11" s="41"/>
      <c r="D11" s="40"/>
      <c r="E11" s="40"/>
      <c r="F11" s="41"/>
      <c r="G11" s="41"/>
      <c r="H11" s="41"/>
      <c r="I11" s="41"/>
      <c r="J11" s="42"/>
      <c r="K11" s="43"/>
      <c r="L11" s="44"/>
      <c r="M11" s="38">
        <f t="shared" si="0"/>
        <v>0</v>
      </c>
      <c r="N11" s="47"/>
      <c r="O11" s="49"/>
    </row>
    <row r="12" spans="1:15" ht="15" x14ac:dyDescent="0.2">
      <c r="A12" s="40"/>
      <c r="B12" s="40"/>
      <c r="C12" s="41"/>
      <c r="D12" s="40"/>
      <c r="E12" s="40"/>
      <c r="F12" s="40"/>
      <c r="G12" s="40"/>
      <c r="H12" s="40"/>
      <c r="I12" s="40"/>
      <c r="J12" s="42"/>
      <c r="K12" s="43"/>
      <c r="L12" s="44"/>
      <c r="M12" s="38">
        <f t="shared" si="0"/>
        <v>0</v>
      </c>
      <c r="N12" s="47"/>
      <c r="O12" s="49"/>
    </row>
    <row r="13" spans="1:15" ht="15" x14ac:dyDescent="0.2">
      <c r="A13" s="40"/>
      <c r="B13" s="40"/>
      <c r="C13" s="41"/>
      <c r="D13" s="40"/>
      <c r="E13" s="40"/>
      <c r="F13" s="40"/>
      <c r="G13" s="40"/>
      <c r="H13" s="40"/>
      <c r="I13" s="40"/>
      <c r="J13" s="42"/>
      <c r="K13" s="43"/>
      <c r="L13" s="44"/>
      <c r="M13" s="38">
        <f t="shared" si="0"/>
        <v>0</v>
      </c>
      <c r="N13" s="47"/>
      <c r="O13" s="49"/>
    </row>
    <row r="14" spans="1:15" ht="15" x14ac:dyDescent="0.2">
      <c r="A14" s="40"/>
      <c r="B14" s="40"/>
      <c r="C14" s="41"/>
      <c r="D14" s="40"/>
      <c r="E14" s="40"/>
      <c r="F14" s="40"/>
      <c r="G14" s="40"/>
      <c r="H14" s="40"/>
      <c r="I14" s="40"/>
      <c r="J14" s="42"/>
      <c r="K14" s="43"/>
      <c r="L14" s="44"/>
      <c r="M14" s="38">
        <f t="shared" si="0"/>
        <v>0</v>
      </c>
      <c r="N14" s="47"/>
      <c r="O14" s="49"/>
    </row>
    <row r="15" spans="1:15" ht="15" x14ac:dyDescent="0.2">
      <c r="A15" s="40" t="str">
        <f>IF(B15="Device",COUNTIF(B$7:B15,B15),"")</f>
        <v/>
      </c>
      <c r="B15" s="40"/>
      <c r="C15" s="41"/>
      <c r="D15" s="40"/>
      <c r="E15" s="40"/>
      <c r="F15" s="40"/>
      <c r="G15" s="40"/>
      <c r="H15" s="40"/>
      <c r="I15" s="40"/>
      <c r="J15" s="42"/>
      <c r="K15" s="43"/>
      <c r="L15" s="44"/>
      <c r="M15" s="38">
        <f t="shared" si="0"/>
        <v>0</v>
      </c>
      <c r="N15" s="47"/>
      <c r="O15" s="49"/>
    </row>
    <row r="16" spans="1:15" ht="15" x14ac:dyDescent="0.2">
      <c r="A16" s="40"/>
      <c r="B16" s="40"/>
      <c r="C16" s="41"/>
      <c r="D16" s="40"/>
      <c r="E16" s="40"/>
      <c r="F16" s="40"/>
      <c r="G16" s="40"/>
      <c r="H16" s="40"/>
      <c r="I16" s="40"/>
      <c r="J16" s="42"/>
      <c r="K16" s="43"/>
      <c r="L16" s="44"/>
      <c r="M16" s="38">
        <f t="shared" si="0"/>
        <v>0</v>
      </c>
      <c r="N16" s="47"/>
      <c r="O16" s="49"/>
    </row>
    <row r="17" spans="1:15" ht="15" x14ac:dyDescent="0.2">
      <c r="A17" s="40" t="str">
        <f>IF(B17="Device",COUNTIF(B$7:B17,B17),"")</f>
        <v/>
      </c>
      <c r="B17" s="40"/>
      <c r="C17" s="41"/>
      <c r="D17" s="40"/>
      <c r="E17" s="40"/>
      <c r="F17" s="40"/>
      <c r="G17" s="40"/>
      <c r="H17" s="40"/>
      <c r="I17" s="40"/>
      <c r="J17" s="42"/>
      <c r="K17" s="43"/>
      <c r="L17" s="44"/>
      <c r="M17" s="38">
        <f t="shared" si="0"/>
        <v>0</v>
      </c>
      <c r="N17" s="47"/>
      <c r="O17" s="49"/>
    </row>
    <row r="18" spans="1:15" ht="15" x14ac:dyDescent="0.2">
      <c r="A18" s="40" t="str">
        <f>IF(B18="Device",COUNTIF(B$7:B18,B18),"")</f>
        <v/>
      </c>
      <c r="B18" s="40"/>
      <c r="C18" s="41"/>
      <c r="D18" s="40"/>
      <c r="E18" s="40"/>
      <c r="F18" s="40"/>
      <c r="G18" s="40"/>
      <c r="H18" s="40"/>
      <c r="I18" s="40"/>
      <c r="J18" s="42"/>
      <c r="K18" s="43"/>
      <c r="L18" s="44"/>
      <c r="M18" s="38">
        <f t="shared" si="0"/>
        <v>0</v>
      </c>
      <c r="N18" s="47"/>
      <c r="O18" s="49"/>
    </row>
    <row r="19" spans="1:15" ht="15" x14ac:dyDescent="0.2">
      <c r="A19" s="40" t="str">
        <f>IF(B19="Device",COUNTIF(B$7:B19,B19),"")</f>
        <v/>
      </c>
      <c r="B19" s="40"/>
      <c r="C19" s="41"/>
      <c r="D19" s="40"/>
      <c r="E19" s="40"/>
      <c r="F19" s="40"/>
      <c r="G19" s="40"/>
      <c r="H19" s="40"/>
      <c r="I19" s="40"/>
      <c r="J19" s="42"/>
      <c r="K19" s="43"/>
      <c r="L19" s="44"/>
      <c r="M19" s="38">
        <f t="shared" si="0"/>
        <v>0</v>
      </c>
      <c r="N19" s="47"/>
      <c r="O19" s="49"/>
    </row>
    <row r="20" spans="1:15" ht="15" x14ac:dyDescent="0.2">
      <c r="A20" s="40" t="str">
        <f>IF(B20="Device",COUNTIF(B$7:B20,B20),"")</f>
        <v/>
      </c>
      <c r="B20" s="40"/>
      <c r="C20" s="41"/>
      <c r="D20" s="40"/>
      <c r="E20" s="40"/>
      <c r="F20" s="40"/>
      <c r="G20" s="40"/>
      <c r="H20" s="40"/>
      <c r="I20" s="40"/>
      <c r="J20" s="42"/>
      <c r="K20" s="43"/>
      <c r="L20" s="44"/>
      <c r="M20" s="38">
        <f t="shared" si="0"/>
        <v>0</v>
      </c>
      <c r="N20" s="47"/>
      <c r="O20" s="49"/>
    </row>
    <row r="21" spans="1:15" ht="15" x14ac:dyDescent="0.2">
      <c r="A21" s="40" t="str">
        <f>IF(B21="Device",COUNTIF(B$7:B21,B21),"")</f>
        <v/>
      </c>
      <c r="B21" s="40"/>
      <c r="C21" s="41"/>
      <c r="D21" s="40"/>
      <c r="E21" s="40"/>
      <c r="F21" s="40"/>
      <c r="G21" s="40"/>
      <c r="H21" s="40"/>
      <c r="I21" s="40"/>
      <c r="J21" s="42"/>
      <c r="K21" s="43"/>
      <c r="L21" s="44"/>
      <c r="M21" s="38">
        <f t="shared" si="0"/>
        <v>0</v>
      </c>
      <c r="N21" s="47"/>
      <c r="O21" s="49"/>
    </row>
    <row r="22" spans="1:15" ht="15" x14ac:dyDescent="0.2">
      <c r="A22" s="40" t="str">
        <f>IF(B22="Device",COUNTIF(B$7:B22,B22),"")</f>
        <v/>
      </c>
      <c r="B22" s="40"/>
      <c r="C22" s="41"/>
      <c r="D22" s="40"/>
      <c r="E22" s="40"/>
      <c r="F22" s="40"/>
      <c r="G22" s="40"/>
      <c r="H22" s="40"/>
      <c r="I22" s="40"/>
      <c r="J22" s="42"/>
      <c r="K22" s="43"/>
      <c r="L22" s="44"/>
      <c r="M22" s="38">
        <f t="shared" si="0"/>
        <v>0</v>
      </c>
      <c r="N22" s="47"/>
      <c r="O22" s="49"/>
    </row>
    <row r="23" spans="1:15" ht="15" x14ac:dyDescent="0.2">
      <c r="A23" s="40" t="str">
        <f>IF(B23="Device",COUNTIF(B$7:B23,B23),"")</f>
        <v/>
      </c>
      <c r="B23" s="40"/>
      <c r="C23" s="41"/>
      <c r="D23" s="40"/>
      <c r="E23" s="40"/>
      <c r="F23" s="40"/>
      <c r="G23" s="40"/>
      <c r="H23" s="40"/>
      <c r="I23" s="40"/>
      <c r="J23" s="42"/>
      <c r="K23" s="43"/>
      <c r="L23" s="44"/>
      <c r="M23" s="38">
        <f t="shared" si="0"/>
        <v>0</v>
      </c>
      <c r="N23" s="47"/>
      <c r="O23" s="49"/>
    </row>
    <row r="24" spans="1:15" ht="15" x14ac:dyDescent="0.2">
      <c r="A24" s="40" t="str">
        <f>IF(B24="Device",COUNTIF(B$7:B24,B24),"")</f>
        <v/>
      </c>
      <c r="B24" s="40"/>
      <c r="C24" s="41"/>
      <c r="D24" s="40"/>
      <c r="E24" s="40"/>
      <c r="F24" s="40"/>
      <c r="G24" s="40"/>
      <c r="H24" s="40"/>
      <c r="I24" s="40"/>
      <c r="J24" s="42"/>
      <c r="K24" s="43"/>
      <c r="L24" s="44"/>
      <c r="M24" s="38">
        <f t="shared" si="0"/>
        <v>0</v>
      </c>
      <c r="N24" s="47"/>
      <c r="O24" s="49"/>
    </row>
    <row r="25" spans="1:15" ht="15" x14ac:dyDescent="0.2">
      <c r="A25" s="40" t="str">
        <f>IF(B25="Device",COUNTIF(B$7:B25,B25),"")</f>
        <v/>
      </c>
      <c r="B25" s="40"/>
      <c r="C25" s="41"/>
      <c r="D25" s="40"/>
      <c r="E25" s="40"/>
      <c r="F25" s="40"/>
      <c r="G25" s="40"/>
      <c r="H25" s="40"/>
      <c r="I25" s="40"/>
      <c r="J25" s="42"/>
      <c r="K25" s="43"/>
      <c r="L25" s="44"/>
      <c r="M25" s="38">
        <f t="shared" si="0"/>
        <v>0</v>
      </c>
      <c r="N25" s="47"/>
      <c r="O25" s="49"/>
    </row>
    <row r="26" spans="1:15" ht="15" x14ac:dyDescent="0.2">
      <c r="A26" s="40" t="str">
        <f>IF(B26="Device",COUNTIF(B$7:B26,B26),"")</f>
        <v/>
      </c>
      <c r="B26" s="40"/>
      <c r="C26" s="41"/>
      <c r="D26" s="40"/>
      <c r="E26" s="40"/>
      <c r="F26" s="40"/>
      <c r="G26" s="40"/>
      <c r="H26" s="40"/>
      <c r="I26" s="40"/>
      <c r="J26" s="42"/>
      <c r="K26" s="43"/>
      <c r="L26" s="44"/>
      <c r="M26" s="38">
        <f t="shared" si="0"/>
        <v>0</v>
      </c>
      <c r="N26" s="47"/>
      <c r="O26" s="49"/>
    </row>
    <row r="27" spans="1:15" ht="15" x14ac:dyDescent="0.2">
      <c r="A27" s="40" t="str">
        <f>IF(B27="Device",COUNTIF(B$7:B27,B27),"")</f>
        <v/>
      </c>
      <c r="B27" s="40"/>
      <c r="C27" s="41"/>
      <c r="D27" s="40"/>
      <c r="E27" s="40"/>
      <c r="F27" s="40"/>
      <c r="G27" s="40"/>
      <c r="H27" s="40"/>
      <c r="I27" s="40"/>
      <c r="J27" s="42"/>
      <c r="K27" s="43"/>
      <c r="L27" s="44"/>
      <c r="M27" s="38">
        <f t="shared" si="0"/>
        <v>0</v>
      </c>
      <c r="N27" s="47"/>
      <c r="O27" s="49"/>
    </row>
    <row r="28" spans="1:15" ht="15" x14ac:dyDescent="0.2">
      <c r="A28" s="40" t="str">
        <f>IF(B28="Device",COUNTIF(B$7:B28,B28),"")</f>
        <v/>
      </c>
      <c r="B28" s="40"/>
      <c r="C28" s="41"/>
      <c r="D28" s="40"/>
      <c r="E28" s="40"/>
      <c r="F28" s="40"/>
      <c r="G28" s="40"/>
      <c r="H28" s="40"/>
      <c r="I28" s="40"/>
      <c r="J28" s="42"/>
      <c r="K28" s="43"/>
      <c r="L28" s="44"/>
      <c r="M28" s="38">
        <f t="shared" si="0"/>
        <v>0</v>
      </c>
      <c r="N28" s="47"/>
      <c r="O28" s="49"/>
    </row>
    <row r="29" spans="1:15" ht="15" x14ac:dyDescent="0.2">
      <c r="A29" s="40" t="str">
        <f>IF(B29="Device",COUNTIF(B$7:B29,B29),"")</f>
        <v/>
      </c>
      <c r="B29" s="40"/>
      <c r="C29" s="41"/>
      <c r="D29" s="40"/>
      <c r="E29" s="40"/>
      <c r="F29" s="40"/>
      <c r="G29" s="40"/>
      <c r="H29" s="40"/>
      <c r="I29" s="40"/>
      <c r="J29" s="42"/>
      <c r="K29" s="43"/>
      <c r="L29" s="44"/>
      <c r="M29" s="38">
        <f t="shared" si="0"/>
        <v>0</v>
      </c>
      <c r="N29" s="47"/>
      <c r="O29" s="49"/>
    </row>
    <row r="30" spans="1:15" ht="15" x14ac:dyDescent="0.2">
      <c r="A30" s="40" t="str">
        <f>IF(B30="Device",COUNTIF(B$7:B30,B30),"")</f>
        <v/>
      </c>
      <c r="B30" s="40"/>
      <c r="C30" s="41"/>
      <c r="D30" s="40"/>
      <c r="E30" s="40"/>
      <c r="F30" s="40"/>
      <c r="G30" s="40"/>
      <c r="H30" s="40"/>
      <c r="I30" s="40"/>
      <c r="J30" s="42"/>
      <c r="K30" s="43"/>
      <c r="L30" s="44"/>
      <c r="M30" s="38">
        <f t="shared" si="0"/>
        <v>0</v>
      </c>
      <c r="N30" s="47"/>
      <c r="O30" s="49"/>
    </row>
    <row r="31" spans="1:15" ht="15" x14ac:dyDescent="0.2">
      <c r="A31" s="40" t="str">
        <f>IF(B31="Device",COUNTIF(B$7:B31,B31),"")</f>
        <v/>
      </c>
      <c r="B31" s="40"/>
      <c r="C31" s="41"/>
      <c r="D31" s="40"/>
      <c r="E31" s="40"/>
      <c r="F31" s="40"/>
      <c r="G31" s="40"/>
      <c r="H31" s="40"/>
      <c r="I31" s="40"/>
      <c r="J31" s="42"/>
      <c r="K31" s="43"/>
      <c r="L31" s="44"/>
      <c r="M31" s="38">
        <f t="shared" si="0"/>
        <v>0</v>
      </c>
      <c r="N31" s="47"/>
      <c r="O31" s="49"/>
    </row>
    <row r="32" spans="1:15" ht="15" x14ac:dyDescent="0.2">
      <c r="A32" s="40" t="str">
        <f>IF(B32="Device",COUNTIF(B$7:B32,B32),"")</f>
        <v/>
      </c>
      <c r="B32" s="40"/>
      <c r="C32" s="41"/>
      <c r="D32" s="40"/>
      <c r="E32" s="40"/>
      <c r="F32" s="40"/>
      <c r="G32" s="40"/>
      <c r="H32" s="40"/>
      <c r="I32" s="40"/>
      <c r="J32" s="42"/>
      <c r="K32" s="43"/>
      <c r="L32" s="44"/>
      <c r="M32" s="38">
        <f t="shared" si="0"/>
        <v>0</v>
      </c>
      <c r="N32" s="47"/>
      <c r="O32" s="49"/>
    </row>
    <row r="33" spans="1:15" ht="15" x14ac:dyDescent="0.2">
      <c r="A33" s="40" t="str">
        <f>IF(B33="Device",COUNTIF(B$7:B33,B33),"")</f>
        <v/>
      </c>
      <c r="B33" s="40"/>
      <c r="C33" s="41"/>
      <c r="D33" s="40"/>
      <c r="E33" s="40"/>
      <c r="F33" s="40"/>
      <c r="G33" s="40"/>
      <c r="H33" s="40"/>
      <c r="I33" s="40"/>
      <c r="J33" s="42"/>
      <c r="K33" s="43"/>
      <c r="L33" s="44"/>
      <c r="M33" s="38">
        <f t="shared" si="0"/>
        <v>0</v>
      </c>
      <c r="N33" s="47"/>
      <c r="O33" s="49"/>
    </row>
    <row r="34" spans="1:15" ht="15" x14ac:dyDescent="0.2">
      <c r="A34" s="40" t="str">
        <f>IF(B34="Device",COUNTIF(B$7:B34,B34),"")</f>
        <v/>
      </c>
      <c r="B34" s="40"/>
      <c r="C34" s="41"/>
      <c r="D34" s="40"/>
      <c r="E34" s="40"/>
      <c r="F34" s="40"/>
      <c r="G34" s="40"/>
      <c r="H34" s="40"/>
      <c r="I34" s="40"/>
      <c r="J34" s="42"/>
      <c r="K34" s="43"/>
      <c r="L34" s="44"/>
      <c r="M34" s="38">
        <f t="shared" si="0"/>
        <v>0</v>
      </c>
      <c r="N34" s="47"/>
      <c r="O34" s="49"/>
    </row>
    <row r="35" spans="1:15" ht="15" x14ac:dyDescent="0.2">
      <c r="A35" s="40" t="str">
        <f>IF(B35="Device",COUNTIF(B$7:B35,B35),"")</f>
        <v/>
      </c>
      <c r="B35" s="40"/>
      <c r="C35" s="41"/>
      <c r="D35" s="40"/>
      <c r="E35" s="40"/>
      <c r="F35" s="40"/>
      <c r="G35" s="40"/>
      <c r="H35" s="40"/>
      <c r="I35" s="40"/>
      <c r="J35" s="42"/>
      <c r="K35" s="43"/>
      <c r="L35" s="44"/>
      <c r="M35" s="38">
        <f t="shared" si="0"/>
        <v>0</v>
      </c>
      <c r="N35" s="47"/>
      <c r="O35" s="49"/>
    </row>
    <row r="36" spans="1:15" ht="15" x14ac:dyDescent="0.2">
      <c r="A36" s="40" t="str">
        <f>IF(B36="Device",COUNTIF(B$7:B36,B36),"")</f>
        <v/>
      </c>
      <c r="B36" s="40"/>
      <c r="C36" s="41"/>
      <c r="D36" s="40"/>
      <c r="E36" s="40"/>
      <c r="F36" s="40"/>
      <c r="G36" s="40"/>
      <c r="H36" s="40"/>
      <c r="I36" s="40"/>
      <c r="J36" s="42"/>
      <c r="K36" s="43"/>
      <c r="L36" s="44"/>
      <c r="M36" s="38">
        <f t="shared" si="0"/>
        <v>0</v>
      </c>
      <c r="N36" s="47"/>
      <c r="O36" s="49"/>
    </row>
    <row r="37" spans="1:15" ht="15" x14ac:dyDescent="0.2">
      <c r="A37" s="40" t="str">
        <f>IF(B37="Device",COUNTIF(B$7:B37,B37),"")</f>
        <v/>
      </c>
      <c r="B37" s="40"/>
      <c r="C37" s="41"/>
      <c r="D37" s="40"/>
      <c r="E37" s="40"/>
      <c r="F37" s="40"/>
      <c r="G37" s="40"/>
      <c r="H37" s="40"/>
      <c r="I37" s="40"/>
      <c r="J37" s="42"/>
      <c r="K37" s="43"/>
      <c r="L37" s="44"/>
      <c r="M37" s="38">
        <f t="shared" si="0"/>
        <v>0</v>
      </c>
      <c r="N37" s="47"/>
      <c r="O37" s="49"/>
    </row>
    <row r="38" spans="1:15" ht="15" x14ac:dyDescent="0.2">
      <c r="A38" s="40" t="str">
        <f>IF(B38="Device",COUNTIF(B$7:B38,B38),"")</f>
        <v/>
      </c>
      <c r="B38" s="40"/>
      <c r="C38" s="41"/>
      <c r="D38" s="40"/>
      <c r="E38" s="40"/>
      <c r="F38" s="40"/>
      <c r="G38" s="40"/>
      <c r="H38" s="40"/>
      <c r="I38" s="40"/>
      <c r="J38" s="42"/>
      <c r="K38" s="43"/>
      <c r="L38" s="44"/>
      <c r="M38" s="38">
        <f t="shared" si="0"/>
        <v>0</v>
      </c>
      <c r="N38" s="47"/>
      <c r="O38" s="49"/>
    </row>
    <row r="39" spans="1:15" ht="15" x14ac:dyDescent="0.2">
      <c r="A39" s="40" t="str">
        <f>IF(B39="Device",COUNTIF(B$7:B39,B39),"")</f>
        <v/>
      </c>
      <c r="B39" s="40"/>
      <c r="C39" s="41"/>
      <c r="D39" s="40"/>
      <c r="E39" s="40"/>
      <c r="F39" s="40"/>
      <c r="G39" s="40"/>
      <c r="H39" s="40"/>
      <c r="I39" s="40"/>
      <c r="J39" s="42"/>
      <c r="K39" s="43"/>
      <c r="L39" s="44"/>
      <c r="M39" s="38">
        <f t="shared" si="0"/>
        <v>0</v>
      </c>
      <c r="N39" s="47"/>
      <c r="O39" s="49"/>
    </row>
    <row r="40" spans="1:15" ht="15" x14ac:dyDescent="0.2">
      <c r="A40" s="40" t="str">
        <f>IF(B40="Device",COUNTIF(B$7:B40,B40),"")</f>
        <v/>
      </c>
      <c r="B40" s="40"/>
      <c r="C40" s="41"/>
      <c r="D40" s="40"/>
      <c r="E40" s="40"/>
      <c r="F40" s="40"/>
      <c r="G40" s="40"/>
      <c r="H40" s="40"/>
      <c r="I40" s="40"/>
      <c r="J40" s="42"/>
      <c r="K40" s="43"/>
      <c r="L40" s="44"/>
      <c r="M40" s="38">
        <f t="shared" si="0"/>
        <v>0</v>
      </c>
      <c r="N40" s="47"/>
      <c r="O40" s="49"/>
    </row>
    <row r="41" spans="1:15" ht="15" x14ac:dyDescent="0.2">
      <c r="A41" s="40" t="str">
        <f>IF(B41="Device",COUNTIF(B$7:B41,B41),"")</f>
        <v/>
      </c>
      <c r="B41" s="40"/>
      <c r="C41" s="41"/>
      <c r="D41" s="40"/>
      <c r="E41" s="40"/>
      <c r="F41" s="40"/>
      <c r="G41" s="40"/>
      <c r="H41" s="40"/>
      <c r="I41" s="40"/>
      <c r="J41" s="42"/>
      <c r="K41" s="43"/>
      <c r="L41" s="44"/>
      <c r="M41" s="38">
        <f t="shared" si="0"/>
        <v>0</v>
      </c>
      <c r="N41" s="47"/>
      <c r="O41" s="49"/>
    </row>
    <row r="42" spans="1:15" ht="15" x14ac:dyDescent="0.2">
      <c r="A42" s="40" t="str">
        <f>IF(B42="Device",COUNTIF(B$7:B42,B42),"")</f>
        <v/>
      </c>
      <c r="B42" s="40"/>
      <c r="C42" s="41"/>
      <c r="D42" s="40"/>
      <c r="E42" s="40"/>
      <c r="F42" s="40"/>
      <c r="G42" s="40"/>
      <c r="H42" s="40"/>
      <c r="I42" s="40"/>
      <c r="J42" s="42"/>
      <c r="K42" s="43"/>
      <c r="L42" s="44"/>
      <c r="M42" s="38">
        <f t="shared" si="0"/>
        <v>0</v>
      </c>
      <c r="N42" s="47"/>
      <c r="O42" s="49"/>
    </row>
    <row r="43" spans="1:15" ht="15" x14ac:dyDescent="0.2">
      <c r="A43" s="40" t="str">
        <f>IF(B43="Device",COUNTIF(B$7:B43,B43),"")</f>
        <v/>
      </c>
      <c r="B43" s="40"/>
      <c r="C43" s="41"/>
      <c r="D43" s="40"/>
      <c r="E43" s="40"/>
      <c r="F43" s="40"/>
      <c r="G43" s="40"/>
      <c r="H43" s="40"/>
      <c r="I43" s="40"/>
      <c r="J43" s="42"/>
      <c r="K43" s="43"/>
      <c r="L43" s="44"/>
      <c r="M43" s="38">
        <f t="shared" si="0"/>
        <v>0</v>
      </c>
      <c r="N43" s="47"/>
      <c r="O43" s="49"/>
    </row>
    <row r="44" spans="1:15" ht="15" x14ac:dyDescent="0.2">
      <c r="A44" s="40" t="str">
        <f>IF(B44="Device",COUNTIF(B$7:B44,B44),"")</f>
        <v/>
      </c>
      <c r="B44" s="40"/>
      <c r="C44" s="41"/>
      <c r="D44" s="40"/>
      <c r="E44" s="40"/>
      <c r="F44" s="40"/>
      <c r="G44" s="40"/>
      <c r="H44" s="40"/>
      <c r="I44" s="40"/>
      <c r="J44" s="42"/>
      <c r="K44" s="43"/>
      <c r="L44" s="44"/>
      <c r="M44" s="38">
        <f t="shared" si="0"/>
        <v>0</v>
      </c>
      <c r="N44" s="47"/>
      <c r="O44" s="49"/>
    </row>
    <row r="45" spans="1:15" ht="15" x14ac:dyDescent="0.2">
      <c r="A45" s="40" t="str">
        <f>IF(B45="Device",COUNTIF(B$7:B45,B45),"")</f>
        <v/>
      </c>
      <c r="B45" s="40"/>
      <c r="C45" s="41"/>
      <c r="D45" s="40"/>
      <c r="E45" s="40"/>
      <c r="F45" s="40"/>
      <c r="G45" s="40"/>
      <c r="H45" s="40"/>
      <c r="I45" s="40"/>
      <c r="J45" s="42"/>
      <c r="K45" s="43"/>
      <c r="L45" s="44"/>
      <c r="M45" s="38">
        <f t="shared" si="0"/>
        <v>0</v>
      </c>
      <c r="N45" s="47"/>
      <c r="O45" s="49"/>
    </row>
    <row r="46" spans="1:15" ht="15" x14ac:dyDescent="0.2">
      <c r="A46" s="40" t="str">
        <f>IF(B46="Device",COUNTIF(B$7:B46,B46),"")</f>
        <v/>
      </c>
      <c r="B46" s="40"/>
      <c r="C46" s="41"/>
      <c r="D46" s="40"/>
      <c r="E46" s="40"/>
      <c r="F46" s="40"/>
      <c r="G46" s="40"/>
      <c r="H46" s="40"/>
      <c r="I46" s="40"/>
      <c r="J46" s="42"/>
      <c r="K46" s="43"/>
      <c r="L46" s="44"/>
      <c r="M46" s="38">
        <f t="shared" si="0"/>
        <v>0</v>
      </c>
      <c r="N46" s="47"/>
      <c r="O46" s="49"/>
    </row>
    <row r="47" spans="1:15" ht="15" x14ac:dyDescent="0.2">
      <c r="A47" s="40" t="str">
        <f>IF(B47="Device",COUNTIF(B$7:B47,B47),"")</f>
        <v/>
      </c>
      <c r="B47" s="40"/>
      <c r="C47" s="41"/>
      <c r="D47" s="40"/>
      <c r="E47" s="40"/>
      <c r="F47" s="40"/>
      <c r="G47" s="40"/>
      <c r="H47" s="40"/>
      <c r="I47" s="40"/>
      <c r="J47" s="42"/>
      <c r="K47" s="43"/>
      <c r="L47" s="44"/>
      <c r="M47" s="38">
        <f t="shared" si="0"/>
        <v>0</v>
      </c>
      <c r="N47" s="47"/>
      <c r="O47" s="49"/>
    </row>
    <row r="48" spans="1:15" ht="15" x14ac:dyDescent="0.2">
      <c r="A48" s="40" t="str">
        <f>IF(B48="Device",COUNTIF(B$7:B48,B48),"")</f>
        <v/>
      </c>
      <c r="B48" s="40"/>
      <c r="C48" s="41"/>
      <c r="D48" s="40"/>
      <c r="E48" s="40"/>
      <c r="F48" s="40"/>
      <c r="G48" s="40"/>
      <c r="H48" s="40"/>
      <c r="I48" s="40"/>
      <c r="J48" s="42"/>
      <c r="K48" s="43"/>
      <c r="L48" s="44"/>
      <c r="M48" s="38">
        <f t="shared" si="0"/>
        <v>0</v>
      </c>
      <c r="N48" s="47"/>
      <c r="O48" s="49"/>
    </row>
    <row r="49" spans="1:15" ht="15" x14ac:dyDescent="0.2">
      <c r="A49" s="40" t="str">
        <f>IF(B49="Device",COUNTIF(B$7:B49,B49),"")</f>
        <v/>
      </c>
      <c r="B49" s="40"/>
      <c r="C49" s="41"/>
      <c r="D49" s="40"/>
      <c r="E49" s="40"/>
      <c r="F49" s="40"/>
      <c r="G49" s="40"/>
      <c r="H49" s="40"/>
      <c r="I49" s="40"/>
      <c r="J49" s="42"/>
      <c r="K49" s="43"/>
      <c r="L49" s="44"/>
      <c r="M49" s="38">
        <f t="shared" si="0"/>
        <v>0</v>
      </c>
      <c r="N49" s="47"/>
      <c r="O49" s="49"/>
    </row>
    <row r="50" spans="1:15" ht="15" x14ac:dyDescent="0.2">
      <c r="A50" s="40" t="str">
        <f>IF(B50="Device",COUNTIF(B$7:B50,B50),"")</f>
        <v/>
      </c>
      <c r="B50" s="40"/>
      <c r="C50" s="41"/>
      <c r="D50" s="40"/>
      <c r="E50" s="40"/>
      <c r="F50" s="40"/>
      <c r="G50" s="40"/>
      <c r="H50" s="40"/>
      <c r="I50" s="40"/>
      <c r="J50" s="42"/>
      <c r="K50" s="43"/>
      <c r="L50" s="44"/>
      <c r="M50" s="38">
        <f t="shared" si="0"/>
        <v>0</v>
      </c>
      <c r="N50" s="47"/>
      <c r="O50" s="49"/>
    </row>
    <row r="51" spans="1:15" ht="15" x14ac:dyDescent="0.2">
      <c r="A51" s="40" t="str">
        <f>IF(B51="Device",COUNTIF(B$7:B51,B51),"")</f>
        <v/>
      </c>
      <c r="B51" s="40"/>
      <c r="C51" s="41"/>
      <c r="D51" s="40"/>
      <c r="E51" s="40"/>
      <c r="F51" s="40"/>
      <c r="G51" s="40"/>
      <c r="H51" s="40"/>
      <c r="I51" s="40"/>
      <c r="J51" s="42"/>
      <c r="K51" s="43"/>
      <c r="L51" s="44"/>
      <c r="M51" s="38">
        <f t="shared" si="0"/>
        <v>0</v>
      </c>
      <c r="N51" s="47"/>
      <c r="O51" s="49"/>
    </row>
    <row r="52" spans="1:15" ht="15" x14ac:dyDescent="0.2">
      <c r="A52" s="40" t="str">
        <f>IF(B52="Device",COUNTIF(B$7:B52,B52),"")</f>
        <v/>
      </c>
      <c r="B52" s="40"/>
      <c r="C52" s="41"/>
      <c r="D52" s="40"/>
      <c r="E52" s="40"/>
      <c r="F52" s="40"/>
      <c r="G52" s="40"/>
      <c r="H52" s="40"/>
      <c r="I52" s="40"/>
      <c r="J52" s="42"/>
      <c r="K52" s="43"/>
      <c r="L52" s="44"/>
      <c r="M52" s="38">
        <f t="shared" si="0"/>
        <v>0</v>
      </c>
      <c r="N52" s="47"/>
      <c r="O52" s="49"/>
    </row>
    <row r="53" spans="1:15" ht="15" x14ac:dyDescent="0.2">
      <c r="A53" s="40" t="str">
        <f>IF(B53="Device",COUNTIF(B$7:B53,B53),"")</f>
        <v/>
      </c>
      <c r="B53" s="40"/>
      <c r="C53" s="41"/>
      <c r="D53" s="40"/>
      <c r="E53" s="40"/>
      <c r="F53" s="40"/>
      <c r="G53" s="40"/>
      <c r="H53" s="40"/>
      <c r="I53" s="40"/>
      <c r="J53" s="42"/>
      <c r="K53" s="43"/>
      <c r="L53" s="44"/>
      <c r="M53" s="38">
        <f t="shared" si="0"/>
        <v>0</v>
      </c>
      <c r="N53" s="47"/>
      <c r="O53" s="49"/>
    </row>
    <row r="54" spans="1:15" ht="15" x14ac:dyDescent="0.2">
      <c r="A54" s="40" t="str">
        <f>IF(B54="Device",COUNTIF(B$7:B54,B54),"")</f>
        <v/>
      </c>
      <c r="B54" s="40"/>
      <c r="C54" s="41"/>
      <c r="D54" s="40"/>
      <c r="E54" s="40"/>
      <c r="F54" s="40"/>
      <c r="G54" s="40"/>
      <c r="H54" s="40"/>
      <c r="I54" s="40"/>
      <c r="J54" s="42"/>
      <c r="K54" s="43"/>
      <c r="L54" s="44"/>
      <c r="M54" s="38">
        <f t="shared" si="0"/>
        <v>0</v>
      </c>
      <c r="N54" s="47"/>
      <c r="O54" s="49"/>
    </row>
    <row r="55" spans="1:15" ht="15" x14ac:dyDescent="0.2">
      <c r="A55" s="40" t="str">
        <f>IF(B55="Device",COUNTIF(B$7:B55,B55),"")</f>
        <v/>
      </c>
      <c r="B55" s="40"/>
      <c r="C55" s="41"/>
      <c r="D55" s="40"/>
      <c r="E55" s="40"/>
      <c r="F55" s="40"/>
      <c r="G55" s="40"/>
      <c r="H55" s="40"/>
      <c r="I55" s="40"/>
      <c r="J55" s="42"/>
      <c r="K55" s="43"/>
      <c r="L55" s="44"/>
      <c r="M55" s="38">
        <f t="shared" si="0"/>
        <v>0</v>
      </c>
      <c r="N55" s="47"/>
      <c r="O55" s="49"/>
    </row>
    <row r="56" spans="1:15" ht="15" x14ac:dyDescent="0.2">
      <c r="A56" s="40" t="str">
        <f>IF(B56="Device",COUNTIF(B$7:B56,B56),"")</f>
        <v/>
      </c>
      <c r="B56" s="40"/>
      <c r="C56" s="41"/>
      <c r="D56" s="40"/>
      <c r="E56" s="40"/>
      <c r="F56" s="40"/>
      <c r="G56" s="40"/>
      <c r="H56" s="40"/>
      <c r="I56" s="40"/>
      <c r="J56" s="42"/>
      <c r="K56" s="43"/>
      <c r="L56" s="44"/>
      <c r="M56" s="38">
        <f t="shared" si="0"/>
        <v>0</v>
      </c>
      <c r="N56" s="47"/>
      <c r="O56" s="49"/>
    </row>
    <row r="57" spans="1:15" ht="15" x14ac:dyDescent="0.2">
      <c r="A57" s="40" t="str">
        <f>IF(B57="Device",COUNTIF(B$7:B57,B57),"")</f>
        <v/>
      </c>
      <c r="B57" s="40"/>
      <c r="C57" s="41"/>
      <c r="D57" s="40"/>
      <c r="E57" s="40"/>
      <c r="F57" s="40"/>
      <c r="G57" s="40"/>
      <c r="H57" s="40"/>
      <c r="I57" s="40"/>
      <c r="J57" s="42"/>
      <c r="K57" s="43"/>
      <c r="L57" s="44"/>
      <c r="M57" s="38">
        <f t="shared" si="0"/>
        <v>0</v>
      </c>
      <c r="N57" s="47"/>
      <c r="O57" s="49"/>
    </row>
    <row r="58" spans="1:15" ht="15" x14ac:dyDescent="0.2">
      <c r="A58" s="40" t="str">
        <f>IF(B58="Device",COUNTIF(B$7:B58,B58),"")</f>
        <v/>
      </c>
      <c r="B58" s="40"/>
      <c r="C58" s="41"/>
      <c r="D58" s="40"/>
      <c r="E58" s="40"/>
      <c r="F58" s="40"/>
      <c r="G58" s="40"/>
      <c r="H58" s="40"/>
      <c r="I58" s="40"/>
      <c r="J58" s="42"/>
      <c r="K58" s="43"/>
      <c r="L58" s="44"/>
      <c r="M58" s="38">
        <f t="shared" si="0"/>
        <v>0</v>
      </c>
      <c r="N58" s="47"/>
      <c r="O58" s="49"/>
    </row>
    <row r="59" spans="1:15" ht="15" x14ac:dyDescent="0.2">
      <c r="A59" s="40" t="str">
        <f>IF(B59="Device",COUNTIF(B$7:B59,B59),"")</f>
        <v/>
      </c>
      <c r="B59" s="40"/>
      <c r="C59" s="41"/>
      <c r="D59" s="40"/>
      <c r="E59" s="40"/>
      <c r="F59" s="40"/>
      <c r="G59" s="40"/>
      <c r="H59" s="40"/>
      <c r="I59" s="40"/>
      <c r="J59" s="42"/>
      <c r="K59" s="43"/>
      <c r="L59" s="44"/>
      <c r="M59" s="38">
        <f t="shared" si="0"/>
        <v>0</v>
      </c>
      <c r="N59" s="47"/>
      <c r="O59" s="49"/>
    </row>
    <row r="60" spans="1:15" ht="15" x14ac:dyDescent="0.2">
      <c r="A60" s="40" t="str">
        <f>IF(B60="Device",COUNTIF(B$7:B60,B60),"")</f>
        <v/>
      </c>
      <c r="B60" s="40"/>
      <c r="C60" s="41"/>
      <c r="D60" s="40"/>
      <c r="E60" s="40"/>
      <c r="F60" s="40"/>
      <c r="G60" s="40"/>
      <c r="H60" s="40"/>
      <c r="I60" s="40"/>
      <c r="J60" s="42"/>
      <c r="K60" s="43"/>
      <c r="L60" s="44"/>
      <c r="M60" s="38">
        <f t="shared" si="0"/>
        <v>0</v>
      </c>
      <c r="N60" s="47"/>
      <c r="O60" s="49"/>
    </row>
    <row r="61" spans="1:15" ht="15" x14ac:dyDescent="0.2">
      <c r="A61" s="40" t="str">
        <f>IF(B61="Device",COUNTIF(B$7:B61,B61),"")</f>
        <v/>
      </c>
      <c r="B61" s="40"/>
      <c r="C61" s="41"/>
      <c r="D61" s="40"/>
      <c r="E61" s="40"/>
      <c r="F61" s="40"/>
      <c r="G61" s="40"/>
      <c r="H61" s="40"/>
      <c r="I61" s="40"/>
      <c r="J61" s="42"/>
      <c r="K61" s="43"/>
      <c r="L61" s="44"/>
      <c r="M61" s="38">
        <f t="shared" si="0"/>
        <v>0</v>
      </c>
      <c r="N61" s="47"/>
      <c r="O61" s="49"/>
    </row>
    <row r="62" spans="1:15" ht="15" x14ac:dyDescent="0.2">
      <c r="A62" s="40" t="str">
        <f>IF(B62="Device",COUNTIF(B$7:B62,B62),"")</f>
        <v/>
      </c>
      <c r="B62" s="40"/>
      <c r="C62" s="41"/>
      <c r="D62" s="40"/>
      <c r="E62" s="40"/>
      <c r="F62" s="40"/>
      <c r="G62" s="40"/>
      <c r="H62" s="40"/>
      <c r="I62" s="40"/>
      <c r="J62" s="42"/>
      <c r="K62" s="43"/>
      <c r="L62" s="44"/>
      <c r="M62" s="38">
        <f t="shared" si="0"/>
        <v>0</v>
      </c>
      <c r="N62" s="47"/>
      <c r="O62" s="49"/>
    </row>
    <row r="63" spans="1:15" ht="15" x14ac:dyDescent="0.2">
      <c r="A63" s="40" t="str">
        <f>IF(B63="Device",COUNTIF(B$7:B63,B63),"")</f>
        <v/>
      </c>
      <c r="B63" s="40"/>
      <c r="C63" s="41"/>
      <c r="D63" s="40"/>
      <c r="E63" s="40"/>
      <c r="F63" s="40"/>
      <c r="G63" s="40"/>
      <c r="H63" s="40"/>
      <c r="I63" s="40"/>
      <c r="J63" s="42"/>
      <c r="K63" s="43"/>
      <c r="L63" s="44"/>
      <c r="M63" s="38">
        <f t="shared" si="0"/>
        <v>0</v>
      </c>
      <c r="N63" s="47"/>
      <c r="O63" s="49"/>
    </row>
    <row r="64" spans="1:15" ht="15" x14ac:dyDescent="0.2">
      <c r="A64" s="40" t="str">
        <f>IF(B64="Device",COUNTIF(B$7:B64,B64),"")</f>
        <v/>
      </c>
      <c r="B64" s="40"/>
      <c r="C64" s="41"/>
      <c r="D64" s="40"/>
      <c r="E64" s="40"/>
      <c r="F64" s="40"/>
      <c r="G64" s="40"/>
      <c r="H64" s="40"/>
      <c r="I64" s="40"/>
      <c r="J64" s="42"/>
      <c r="K64" s="43"/>
      <c r="L64" s="44"/>
      <c r="M64" s="38">
        <f t="shared" si="0"/>
        <v>0</v>
      </c>
      <c r="N64" s="47"/>
      <c r="O64" s="49"/>
    </row>
    <row r="65" spans="1:15" ht="15" x14ac:dyDescent="0.2">
      <c r="A65" s="40" t="str">
        <f>IF(B65="Device",COUNTIF(B$7:B65,B65),"")</f>
        <v/>
      </c>
      <c r="B65" s="40"/>
      <c r="C65" s="41"/>
      <c r="D65" s="40"/>
      <c r="E65" s="40"/>
      <c r="F65" s="40"/>
      <c r="G65" s="40"/>
      <c r="H65" s="40"/>
      <c r="I65" s="40"/>
      <c r="J65" s="42"/>
      <c r="K65" s="43"/>
      <c r="L65" s="44"/>
      <c r="M65" s="38">
        <f t="shared" si="0"/>
        <v>0</v>
      </c>
      <c r="N65" s="47"/>
      <c r="O65" s="49"/>
    </row>
    <row r="66" spans="1:15" ht="15" x14ac:dyDescent="0.2">
      <c r="A66" s="40" t="str">
        <f>IF(B66="Device",COUNTIF(B$7:B66,B66),"")</f>
        <v/>
      </c>
      <c r="B66" s="40"/>
      <c r="C66" s="41"/>
      <c r="D66" s="40"/>
      <c r="E66" s="40"/>
      <c r="F66" s="40"/>
      <c r="G66" s="40"/>
      <c r="H66" s="40"/>
      <c r="I66" s="40"/>
      <c r="J66" s="42"/>
      <c r="K66" s="43"/>
      <c r="L66" s="44"/>
      <c r="M66" s="38">
        <f t="shared" si="0"/>
        <v>0</v>
      </c>
      <c r="N66" s="47"/>
      <c r="O66" s="49"/>
    </row>
    <row r="67" spans="1:15" ht="15" x14ac:dyDescent="0.2">
      <c r="A67" s="40" t="str">
        <f>IF(B67="Device",COUNTIF(B$7:B67,B67),"")</f>
        <v/>
      </c>
      <c r="B67" s="40"/>
      <c r="C67" s="41"/>
      <c r="D67" s="40"/>
      <c r="E67" s="40"/>
      <c r="F67" s="40"/>
      <c r="G67" s="40"/>
      <c r="H67" s="40"/>
      <c r="I67" s="40"/>
      <c r="J67" s="42"/>
      <c r="K67" s="43"/>
      <c r="L67" s="44"/>
      <c r="M67" s="38">
        <f t="shared" si="0"/>
        <v>0</v>
      </c>
      <c r="N67" s="47"/>
      <c r="O67" s="49"/>
    </row>
    <row r="68" spans="1:15" ht="15" x14ac:dyDescent="0.2">
      <c r="A68" s="40" t="str">
        <f>IF(B68="Device",COUNTIF(B$7:B68,B68),"")</f>
        <v/>
      </c>
      <c r="B68" s="40"/>
      <c r="C68" s="41"/>
      <c r="D68" s="40"/>
      <c r="E68" s="40"/>
      <c r="F68" s="40"/>
      <c r="G68" s="40"/>
      <c r="H68" s="40"/>
      <c r="I68" s="40"/>
      <c r="J68" s="42"/>
      <c r="K68" s="43"/>
      <c r="L68" s="44"/>
      <c r="M68" s="38">
        <f t="shared" si="0"/>
        <v>0</v>
      </c>
      <c r="N68" s="47"/>
      <c r="O68" s="49"/>
    </row>
    <row r="69" spans="1:15" ht="15" x14ac:dyDescent="0.2">
      <c r="A69" s="40" t="str">
        <f>IF(B69="Device",COUNTIF(B$7:B69,B69),"")</f>
        <v/>
      </c>
      <c r="B69" s="40"/>
      <c r="C69" s="41"/>
      <c r="D69" s="40"/>
      <c r="E69" s="40"/>
      <c r="F69" s="40"/>
      <c r="G69" s="40"/>
      <c r="H69" s="40"/>
      <c r="I69" s="40"/>
      <c r="J69" s="42"/>
      <c r="K69" s="43"/>
      <c r="L69" s="44"/>
      <c r="M69" s="38">
        <f t="shared" si="0"/>
        <v>0</v>
      </c>
      <c r="N69" s="47"/>
      <c r="O69" s="49"/>
    </row>
    <row r="70" spans="1:15" ht="15" x14ac:dyDescent="0.2">
      <c r="A70" s="40" t="str">
        <f>IF(B70="Device",COUNTIF(B$7:B70,B70),"")</f>
        <v/>
      </c>
      <c r="B70" s="40"/>
      <c r="C70" s="41"/>
      <c r="D70" s="40"/>
      <c r="E70" s="40"/>
      <c r="F70" s="40"/>
      <c r="G70" s="40"/>
      <c r="H70" s="40"/>
      <c r="I70" s="40"/>
      <c r="J70" s="42"/>
      <c r="K70" s="43"/>
      <c r="L70" s="44"/>
      <c r="M70" s="38">
        <f t="shared" si="0"/>
        <v>0</v>
      </c>
      <c r="N70" s="47"/>
      <c r="O70" s="49"/>
    </row>
    <row r="71" spans="1:15" ht="15" x14ac:dyDescent="0.2">
      <c r="A71" s="40" t="str">
        <f>IF(B71="Device",COUNTIF(B$7:B71,B71),"")</f>
        <v/>
      </c>
      <c r="B71" s="40"/>
      <c r="C71" s="41"/>
      <c r="D71" s="40"/>
      <c r="E71" s="40"/>
      <c r="F71" s="40"/>
      <c r="G71" s="40"/>
      <c r="H71" s="40"/>
      <c r="I71" s="40"/>
      <c r="J71" s="42"/>
      <c r="K71" s="43"/>
      <c r="L71" s="44"/>
      <c r="M71" s="38">
        <f t="shared" si="0"/>
        <v>0</v>
      </c>
      <c r="N71" s="47"/>
      <c r="O71" s="49"/>
    </row>
    <row r="72" spans="1:15" ht="15" x14ac:dyDescent="0.2">
      <c r="A72" s="40" t="str">
        <f>IF(B72="Device",COUNTIF(B$7:B72,B72),"")</f>
        <v/>
      </c>
      <c r="B72" s="40"/>
      <c r="C72" s="41"/>
      <c r="D72" s="40"/>
      <c r="E72" s="40"/>
      <c r="F72" s="40"/>
      <c r="G72" s="40"/>
      <c r="H72" s="40"/>
      <c r="I72" s="40"/>
      <c r="J72" s="42"/>
      <c r="K72" s="43"/>
      <c r="L72" s="44"/>
      <c r="M72" s="38">
        <f t="shared" ref="M72:M111" si="1">J72*L72</f>
        <v>0</v>
      </c>
      <c r="N72" s="47"/>
      <c r="O72" s="49"/>
    </row>
    <row r="73" spans="1:15" ht="15" x14ac:dyDescent="0.2">
      <c r="A73" s="40" t="str">
        <f>IF(B73="Device",COUNTIF(B$7:B73,B73),"")</f>
        <v/>
      </c>
      <c r="B73" s="40"/>
      <c r="C73" s="41"/>
      <c r="D73" s="40"/>
      <c r="E73" s="40"/>
      <c r="F73" s="40"/>
      <c r="G73" s="40"/>
      <c r="H73" s="40"/>
      <c r="I73" s="40"/>
      <c r="J73" s="42"/>
      <c r="K73" s="43"/>
      <c r="L73" s="44"/>
      <c r="M73" s="38">
        <f t="shared" si="1"/>
        <v>0</v>
      </c>
      <c r="N73" s="47"/>
      <c r="O73" s="49"/>
    </row>
    <row r="74" spans="1:15" ht="15" x14ac:dyDescent="0.2">
      <c r="A74" s="40" t="str">
        <f>IF(B74="Device",COUNTIF(B$7:B74,B74),"")</f>
        <v/>
      </c>
      <c r="B74" s="40"/>
      <c r="C74" s="41"/>
      <c r="D74" s="40"/>
      <c r="E74" s="40"/>
      <c r="F74" s="40"/>
      <c r="G74" s="40"/>
      <c r="H74" s="40"/>
      <c r="I74" s="40"/>
      <c r="J74" s="42"/>
      <c r="K74" s="43"/>
      <c r="L74" s="44"/>
      <c r="M74" s="38">
        <f t="shared" si="1"/>
        <v>0</v>
      </c>
      <c r="N74" s="47"/>
      <c r="O74" s="49"/>
    </row>
    <row r="75" spans="1:15" ht="15" x14ac:dyDescent="0.2">
      <c r="A75" s="40" t="str">
        <f>IF(B75="Device",COUNTIF(B$7:B75,B75),"")</f>
        <v/>
      </c>
      <c r="B75" s="40"/>
      <c r="C75" s="41"/>
      <c r="D75" s="40"/>
      <c r="E75" s="40"/>
      <c r="F75" s="40"/>
      <c r="G75" s="40"/>
      <c r="H75" s="40"/>
      <c r="I75" s="40"/>
      <c r="J75" s="42"/>
      <c r="K75" s="43"/>
      <c r="L75" s="44"/>
      <c r="M75" s="38">
        <f t="shared" si="1"/>
        <v>0</v>
      </c>
      <c r="N75" s="47"/>
      <c r="O75" s="49"/>
    </row>
    <row r="76" spans="1:15" ht="15" x14ac:dyDescent="0.2">
      <c r="A76" s="40" t="str">
        <f>IF(B76="Device",COUNTIF(B$7:B76,B76),"")</f>
        <v/>
      </c>
      <c r="B76" s="40"/>
      <c r="C76" s="41"/>
      <c r="D76" s="40"/>
      <c r="E76" s="40"/>
      <c r="F76" s="40"/>
      <c r="G76" s="40"/>
      <c r="H76" s="40"/>
      <c r="I76" s="40"/>
      <c r="J76" s="42"/>
      <c r="K76" s="43"/>
      <c r="L76" s="44"/>
      <c r="M76" s="38">
        <f t="shared" si="1"/>
        <v>0</v>
      </c>
      <c r="N76" s="47"/>
      <c r="O76" s="49"/>
    </row>
    <row r="77" spans="1:15" ht="15" x14ac:dyDescent="0.2">
      <c r="A77" s="40" t="str">
        <f>IF(B77="Device",COUNTIF(B$7:B77,B77),"")</f>
        <v/>
      </c>
      <c r="B77" s="40"/>
      <c r="C77" s="41"/>
      <c r="D77" s="40"/>
      <c r="E77" s="40"/>
      <c r="F77" s="40"/>
      <c r="G77" s="40"/>
      <c r="H77" s="40"/>
      <c r="I77" s="40"/>
      <c r="J77" s="42"/>
      <c r="K77" s="43"/>
      <c r="L77" s="44"/>
      <c r="M77" s="38">
        <f t="shared" si="1"/>
        <v>0</v>
      </c>
      <c r="N77" s="47"/>
      <c r="O77" s="49"/>
    </row>
    <row r="78" spans="1:15" ht="15" x14ac:dyDescent="0.2">
      <c r="A78" s="40" t="str">
        <f>IF(B78="Device",COUNTIF(B$7:B78,B78),"")</f>
        <v/>
      </c>
      <c r="B78" s="40"/>
      <c r="C78" s="41"/>
      <c r="D78" s="40"/>
      <c r="E78" s="40"/>
      <c r="F78" s="40"/>
      <c r="G78" s="40"/>
      <c r="H78" s="40"/>
      <c r="I78" s="40"/>
      <c r="J78" s="42"/>
      <c r="K78" s="43"/>
      <c r="L78" s="44"/>
      <c r="M78" s="38">
        <f t="shared" si="1"/>
        <v>0</v>
      </c>
      <c r="N78" s="47"/>
      <c r="O78" s="49"/>
    </row>
    <row r="79" spans="1:15" ht="15" x14ac:dyDescent="0.2">
      <c r="A79" s="40" t="str">
        <f>IF(B79="Device",COUNTIF(B$7:B79,B79),"")</f>
        <v/>
      </c>
      <c r="B79" s="40"/>
      <c r="C79" s="41"/>
      <c r="D79" s="40"/>
      <c r="E79" s="40"/>
      <c r="F79" s="40"/>
      <c r="G79" s="40"/>
      <c r="H79" s="40"/>
      <c r="I79" s="40"/>
      <c r="J79" s="42"/>
      <c r="K79" s="43"/>
      <c r="L79" s="44"/>
      <c r="M79" s="38">
        <f t="shared" si="1"/>
        <v>0</v>
      </c>
      <c r="N79" s="47"/>
      <c r="O79" s="49"/>
    </row>
    <row r="80" spans="1:15" ht="15" x14ac:dyDescent="0.2">
      <c r="A80" s="40" t="str">
        <f>IF(B80="Device",COUNTIF(B$7:B80,B80),"")</f>
        <v/>
      </c>
      <c r="B80" s="40"/>
      <c r="C80" s="41"/>
      <c r="D80" s="40"/>
      <c r="E80" s="40"/>
      <c r="F80" s="40"/>
      <c r="G80" s="40"/>
      <c r="H80" s="40"/>
      <c r="I80" s="40"/>
      <c r="J80" s="42"/>
      <c r="K80" s="43"/>
      <c r="L80" s="44"/>
      <c r="M80" s="38">
        <f t="shared" si="1"/>
        <v>0</v>
      </c>
      <c r="N80" s="47"/>
      <c r="O80" s="49"/>
    </row>
    <row r="81" spans="1:15" ht="15" x14ac:dyDescent="0.2">
      <c r="A81" s="40" t="str">
        <f>IF(B81="Device",COUNTIF(B$7:B81,B81),"")</f>
        <v/>
      </c>
      <c r="B81" s="40"/>
      <c r="C81" s="41"/>
      <c r="D81" s="40"/>
      <c r="E81" s="40"/>
      <c r="F81" s="40"/>
      <c r="G81" s="40"/>
      <c r="H81" s="40"/>
      <c r="I81" s="40"/>
      <c r="J81" s="42"/>
      <c r="K81" s="43"/>
      <c r="L81" s="44"/>
      <c r="M81" s="38">
        <f t="shared" si="1"/>
        <v>0</v>
      </c>
      <c r="N81" s="47"/>
      <c r="O81" s="49"/>
    </row>
    <row r="82" spans="1:15" ht="15" x14ac:dyDescent="0.2">
      <c r="A82" s="40" t="str">
        <f>IF(B82="Device",COUNTIF(B$7:B82,B82),"")</f>
        <v/>
      </c>
      <c r="B82" s="40"/>
      <c r="C82" s="41"/>
      <c r="D82" s="40"/>
      <c r="E82" s="40"/>
      <c r="F82" s="40"/>
      <c r="G82" s="40"/>
      <c r="H82" s="40"/>
      <c r="I82" s="40"/>
      <c r="J82" s="42"/>
      <c r="K82" s="43"/>
      <c r="L82" s="44"/>
      <c r="M82" s="38">
        <f t="shared" si="1"/>
        <v>0</v>
      </c>
      <c r="N82" s="47"/>
      <c r="O82" s="49"/>
    </row>
    <row r="83" spans="1:15" ht="15" x14ac:dyDescent="0.2">
      <c r="A83" s="40" t="str">
        <f>IF(B83="Device",COUNTIF(B$7:B83,B83),"")</f>
        <v/>
      </c>
      <c r="B83" s="40"/>
      <c r="C83" s="41"/>
      <c r="D83" s="40"/>
      <c r="E83" s="40"/>
      <c r="F83" s="40"/>
      <c r="G83" s="40"/>
      <c r="H83" s="40"/>
      <c r="I83" s="40"/>
      <c r="J83" s="42"/>
      <c r="K83" s="43"/>
      <c r="L83" s="44"/>
      <c r="M83" s="38">
        <f t="shared" si="1"/>
        <v>0</v>
      </c>
      <c r="N83" s="47"/>
      <c r="O83" s="49"/>
    </row>
    <row r="84" spans="1:15" ht="15" x14ac:dyDescent="0.2">
      <c r="A84" s="40" t="str">
        <f>IF(B84="Device",COUNTIF(B$7:B84,B84),"")</f>
        <v/>
      </c>
      <c r="B84" s="40"/>
      <c r="C84" s="41"/>
      <c r="D84" s="40"/>
      <c r="E84" s="40"/>
      <c r="F84" s="40"/>
      <c r="G84" s="40"/>
      <c r="H84" s="40"/>
      <c r="I84" s="40"/>
      <c r="J84" s="42"/>
      <c r="K84" s="43"/>
      <c r="L84" s="44"/>
      <c r="M84" s="38">
        <f t="shared" si="1"/>
        <v>0</v>
      </c>
      <c r="N84" s="47"/>
      <c r="O84" s="49"/>
    </row>
    <row r="85" spans="1:15" ht="15" x14ac:dyDescent="0.2">
      <c r="A85" s="40" t="str">
        <f>IF(B85="Device",COUNTIF(B$7:B85,B85),"")</f>
        <v/>
      </c>
      <c r="B85" s="40"/>
      <c r="C85" s="41"/>
      <c r="D85" s="40"/>
      <c r="E85" s="40"/>
      <c r="F85" s="40"/>
      <c r="G85" s="40"/>
      <c r="H85" s="40"/>
      <c r="I85" s="40"/>
      <c r="J85" s="42"/>
      <c r="K85" s="43"/>
      <c r="L85" s="44"/>
      <c r="M85" s="38">
        <f t="shared" si="1"/>
        <v>0</v>
      </c>
      <c r="N85" s="47"/>
      <c r="O85" s="49"/>
    </row>
    <row r="86" spans="1:15" ht="15" x14ac:dyDescent="0.2">
      <c r="A86" s="40" t="str">
        <f>IF(B86="Device",COUNTIF(B$7:B86,B86),"")</f>
        <v/>
      </c>
      <c r="B86" s="40"/>
      <c r="C86" s="41"/>
      <c r="D86" s="40"/>
      <c r="E86" s="40"/>
      <c r="F86" s="40"/>
      <c r="G86" s="40"/>
      <c r="H86" s="40"/>
      <c r="I86" s="40"/>
      <c r="J86" s="42"/>
      <c r="K86" s="43"/>
      <c r="L86" s="44"/>
      <c r="M86" s="38">
        <f t="shared" si="1"/>
        <v>0</v>
      </c>
      <c r="N86" s="47"/>
      <c r="O86" s="49"/>
    </row>
    <row r="87" spans="1:15" ht="15" x14ac:dyDescent="0.2">
      <c r="A87" s="40" t="str">
        <f>IF(B87="Device",COUNTIF(B$7:B87,B87),"")</f>
        <v/>
      </c>
      <c r="B87" s="40"/>
      <c r="C87" s="41"/>
      <c r="D87" s="40"/>
      <c r="E87" s="40"/>
      <c r="F87" s="40"/>
      <c r="G87" s="40"/>
      <c r="H87" s="40"/>
      <c r="I87" s="40"/>
      <c r="J87" s="42"/>
      <c r="K87" s="43"/>
      <c r="L87" s="44"/>
      <c r="M87" s="38">
        <f t="shared" si="1"/>
        <v>0</v>
      </c>
      <c r="N87" s="47"/>
      <c r="O87" s="49"/>
    </row>
    <row r="88" spans="1:15" ht="15" x14ac:dyDescent="0.2">
      <c r="A88" s="40" t="str">
        <f>IF(B88="Device",COUNTIF(B$7:B88,B88),"")</f>
        <v/>
      </c>
      <c r="B88" s="40"/>
      <c r="C88" s="41"/>
      <c r="D88" s="40"/>
      <c r="E88" s="40"/>
      <c r="F88" s="40"/>
      <c r="G88" s="40"/>
      <c r="H88" s="40"/>
      <c r="I88" s="40"/>
      <c r="J88" s="42"/>
      <c r="K88" s="43"/>
      <c r="L88" s="44"/>
      <c r="M88" s="38">
        <f t="shared" si="1"/>
        <v>0</v>
      </c>
      <c r="N88" s="47"/>
      <c r="O88" s="49"/>
    </row>
    <row r="89" spans="1:15" ht="15" x14ac:dyDescent="0.2">
      <c r="A89" s="40" t="str">
        <f>IF(B89="Device",COUNTIF(B$7:B89,B89),"")</f>
        <v/>
      </c>
      <c r="B89" s="40"/>
      <c r="C89" s="41"/>
      <c r="D89" s="40"/>
      <c r="E89" s="40"/>
      <c r="F89" s="40"/>
      <c r="G89" s="40"/>
      <c r="H89" s="40"/>
      <c r="I89" s="40"/>
      <c r="J89" s="42"/>
      <c r="K89" s="43"/>
      <c r="L89" s="44"/>
      <c r="M89" s="38">
        <f t="shared" si="1"/>
        <v>0</v>
      </c>
      <c r="N89" s="47"/>
      <c r="O89" s="49"/>
    </row>
    <row r="90" spans="1:15" ht="15" x14ac:dyDescent="0.2">
      <c r="A90" s="40" t="str">
        <f>IF(B90="Device",COUNTIF(B$7:B90,B90),"")</f>
        <v/>
      </c>
      <c r="B90" s="40"/>
      <c r="C90" s="41"/>
      <c r="D90" s="40"/>
      <c r="E90" s="40"/>
      <c r="F90" s="40"/>
      <c r="G90" s="40"/>
      <c r="H90" s="40"/>
      <c r="I90" s="40"/>
      <c r="J90" s="42"/>
      <c r="K90" s="43"/>
      <c r="L90" s="44"/>
      <c r="M90" s="38">
        <f t="shared" si="1"/>
        <v>0</v>
      </c>
      <c r="N90" s="47"/>
      <c r="O90" s="49"/>
    </row>
    <row r="91" spans="1:15" ht="15" x14ac:dyDescent="0.2">
      <c r="A91" s="40" t="str">
        <f>IF(B91="Device",COUNTIF(B$7:B91,B91),"")</f>
        <v/>
      </c>
      <c r="B91" s="40"/>
      <c r="C91" s="41"/>
      <c r="D91" s="40"/>
      <c r="E91" s="40"/>
      <c r="F91" s="40"/>
      <c r="G91" s="40"/>
      <c r="H91" s="40"/>
      <c r="I91" s="40"/>
      <c r="J91" s="42"/>
      <c r="K91" s="43"/>
      <c r="L91" s="44"/>
      <c r="M91" s="38">
        <f t="shared" si="1"/>
        <v>0</v>
      </c>
      <c r="N91" s="47"/>
      <c r="O91" s="49"/>
    </row>
    <row r="92" spans="1:15" ht="15" x14ac:dyDescent="0.2">
      <c r="A92" s="40" t="str">
        <f>IF(B92="Device",COUNTIF(B$7:B92,B92),"")</f>
        <v/>
      </c>
      <c r="B92" s="40"/>
      <c r="C92" s="41"/>
      <c r="D92" s="40"/>
      <c r="E92" s="40"/>
      <c r="F92" s="40"/>
      <c r="G92" s="40"/>
      <c r="H92" s="40"/>
      <c r="I92" s="40"/>
      <c r="J92" s="42"/>
      <c r="K92" s="43"/>
      <c r="L92" s="44"/>
      <c r="M92" s="38">
        <f t="shared" si="1"/>
        <v>0</v>
      </c>
      <c r="N92" s="47"/>
      <c r="O92" s="49"/>
    </row>
    <row r="93" spans="1:15" ht="15" x14ac:dyDescent="0.2">
      <c r="A93" s="40" t="str">
        <f>IF(B93="Device",COUNTIF(B$7:B93,B93),"")</f>
        <v/>
      </c>
      <c r="B93" s="40"/>
      <c r="C93" s="41"/>
      <c r="D93" s="40"/>
      <c r="E93" s="40"/>
      <c r="F93" s="40"/>
      <c r="G93" s="40"/>
      <c r="H93" s="40"/>
      <c r="I93" s="40"/>
      <c r="J93" s="42"/>
      <c r="K93" s="43"/>
      <c r="L93" s="44"/>
      <c r="M93" s="38">
        <f t="shared" si="1"/>
        <v>0</v>
      </c>
      <c r="N93" s="47"/>
      <c r="O93" s="49"/>
    </row>
    <row r="94" spans="1:15" ht="15" x14ac:dyDescent="0.2">
      <c r="A94" s="40" t="str">
        <f>IF(B94="Device",COUNTIF(B$7:B94,B94),"")</f>
        <v/>
      </c>
      <c r="B94" s="40"/>
      <c r="C94" s="41"/>
      <c r="D94" s="40"/>
      <c r="E94" s="40"/>
      <c r="F94" s="40"/>
      <c r="G94" s="40"/>
      <c r="H94" s="40"/>
      <c r="I94" s="40"/>
      <c r="J94" s="42"/>
      <c r="K94" s="43"/>
      <c r="L94" s="44"/>
      <c r="M94" s="38">
        <f t="shared" si="1"/>
        <v>0</v>
      </c>
      <c r="N94" s="47"/>
      <c r="O94" s="49"/>
    </row>
    <row r="95" spans="1:15" ht="15" x14ac:dyDescent="0.2">
      <c r="A95" s="40" t="str">
        <f>IF(B95="Device",COUNTIF(B$7:B95,B95),"")</f>
        <v/>
      </c>
      <c r="B95" s="40"/>
      <c r="C95" s="41"/>
      <c r="D95" s="40"/>
      <c r="E95" s="40"/>
      <c r="F95" s="40"/>
      <c r="G95" s="40"/>
      <c r="H95" s="40"/>
      <c r="I95" s="40"/>
      <c r="J95" s="42"/>
      <c r="K95" s="43"/>
      <c r="L95" s="44"/>
      <c r="M95" s="38">
        <f t="shared" si="1"/>
        <v>0</v>
      </c>
      <c r="N95" s="47"/>
      <c r="O95" s="49"/>
    </row>
    <row r="96" spans="1:15" ht="15" x14ac:dyDescent="0.2">
      <c r="A96" s="40" t="str">
        <f>IF(B96="Device",COUNTIF(B$7:B96,B96),"")</f>
        <v/>
      </c>
      <c r="B96" s="40"/>
      <c r="C96" s="41"/>
      <c r="D96" s="40"/>
      <c r="E96" s="40"/>
      <c r="F96" s="40"/>
      <c r="G96" s="40"/>
      <c r="H96" s="40"/>
      <c r="I96" s="40"/>
      <c r="J96" s="42"/>
      <c r="K96" s="43"/>
      <c r="L96" s="44"/>
      <c r="M96" s="38">
        <f t="shared" si="1"/>
        <v>0</v>
      </c>
      <c r="N96" s="47"/>
      <c r="O96" s="49"/>
    </row>
    <row r="97" spans="1:15" ht="15" x14ac:dyDescent="0.2">
      <c r="A97" s="40" t="str">
        <f>IF(B97="Device",COUNTIF(B$7:B97,B97),"")</f>
        <v/>
      </c>
      <c r="B97" s="40"/>
      <c r="C97" s="41"/>
      <c r="D97" s="40"/>
      <c r="E97" s="40"/>
      <c r="F97" s="40"/>
      <c r="G97" s="40"/>
      <c r="H97" s="40"/>
      <c r="I97" s="40"/>
      <c r="J97" s="42"/>
      <c r="K97" s="43"/>
      <c r="L97" s="44"/>
      <c r="M97" s="38">
        <f t="shared" si="1"/>
        <v>0</v>
      </c>
      <c r="N97" s="47"/>
      <c r="O97" s="49"/>
    </row>
    <row r="98" spans="1:15" ht="15" x14ac:dyDescent="0.2">
      <c r="A98" s="40" t="str">
        <f>IF(B98="Device",COUNTIF(B$7:B98,B98),"")</f>
        <v/>
      </c>
      <c r="B98" s="40"/>
      <c r="C98" s="41"/>
      <c r="D98" s="40"/>
      <c r="E98" s="40"/>
      <c r="F98" s="40"/>
      <c r="G98" s="40"/>
      <c r="H98" s="40"/>
      <c r="I98" s="40"/>
      <c r="J98" s="42"/>
      <c r="K98" s="43"/>
      <c r="L98" s="44"/>
      <c r="M98" s="38">
        <f t="shared" si="1"/>
        <v>0</v>
      </c>
      <c r="N98" s="47"/>
      <c r="O98" s="49"/>
    </row>
    <row r="99" spans="1:15" ht="15" x14ac:dyDescent="0.2">
      <c r="A99" s="40" t="str">
        <f>IF(B99="Device",COUNTIF(B$7:B99,B99),"")</f>
        <v/>
      </c>
      <c r="B99" s="40"/>
      <c r="C99" s="41"/>
      <c r="D99" s="40"/>
      <c r="E99" s="40"/>
      <c r="F99" s="40"/>
      <c r="G99" s="40"/>
      <c r="H99" s="40"/>
      <c r="I99" s="40"/>
      <c r="J99" s="42"/>
      <c r="K99" s="43"/>
      <c r="L99" s="44"/>
      <c r="M99" s="38">
        <f t="shared" si="1"/>
        <v>0</v>
      </c>
      <c r="N99" s="47"/>
      <c r="O99" s="49"/>
    </row>
    <row r="100" spans="1:15" ht="15" x14ac:dyDescent="0.2">
      <c r="A100" s="40" t="str">
        <f>IF(B100="Device",COUNTIF(B$7:B100,B100),"")</f>
        <v/>
      </c>
      <c r="B100" s="40"/>
      <c r="C100" s="41"/>
      <c r="D100" s="40"/>
      <c r="E100" s="40"/>
      <c r="F100" s="40"/>
      <c r="G100" s="40"/>
      <c r="H100" s="40"/>
      <c r="I100" s="40"/>
      <c r="J100" s="42"/>
      <c r="K100" s="43"/>
      <c r="L100" s="44"/>
      <c r="M100" s="38">
        <f t="shared" si="1"/>
        <v>0</v>
      </c>
      <c r="N100" s="47"/>
      <c r="O100" s="49"/>
    </row>
    <row r="101" spans="1:15" ht="15" x14ac:dyDescent="0.2">
      <c r="A101" s="40" t="str">
        <f>IF(B101="Device",COUNTIF(B$7:B101,B101),"")</f>
        <v/>
      </c>
      <c r="B101" s="40"/>
      <c r="C101" s="41"/>
      <c r="D101" s="40"/>
      <c r="E101" s="40"/>
      <c r="F101" s="40"/>
      <c r="G101" s="40"/>
      <c r="H101" s="40"/>
      <c r="I101" s="40"/>
      <c r="J101" s="42"/>
      <c r="K101" s="43"/>
      <c r="L101" s="44"/>
      <c r="M101" s="38">
        <f t="shared" si="1"/>
        <v>0</v>
      </c>
      <c r="N101" s="47"/>
      <c r="O101" s="49"/>
    </row>
    <row r="102" spans="1:15" ht="15" x14ac:dyDescent="0.2">
      <c r="A102" s="40" t="str">
        <f>IF(B102="Device",COUNTIF(B$7:B102,B102),"")</f>
        <v/>
      </c>
      <c r="B102" s="40"/>
      <c r="C102" s="41"/>
      <c r="D102" s="40"/>
      <c r="E102" s="40"/>
      <c r="F102" s="40"/>
      <c r="G102" s="40"/>
      <c r="H102" s="40"/>
      <c r="I102" s="40"/>
      <c r="J102" s="42"/>
      <c r="K102" s="43"/>
      <c r="L102" s="44"/>
      <c r="M102" s="38">
        <f t="shared" si="1"/>
        <v>0</v>
      </c>
      <c r="N102" s="47"/>
      <c r="O102" s="49"/>
    </row>
    <row r="103" spans="1:15" ht="15" x14ac:dyDescent="0.2">
      <c r="A103" s="40" t="str">
        <f>IF(B103="Device",COUNTIF(B$7:B103,B103),"")</f>
        <v/>
      </c>
      <c r="B103" s="40"/>
      <c r="C103" s="41"/>
      <c r="D103" s="40"/>
      <c r="E103" s="40"/>
      <c r="F103" s="40"/>
      <c r="G103" s="40"/>
      <c r="H103" s="40"/>
      <c r="I103" s="40"/>
      <c r="J103" s="42"/>
      <c r="K103" s="43"/>
      <c r="L103" s="44"/>
      <c r="M103" s="38">
        <f t="shared" si="1"/>
        <v>0</v>
      </c>
      <c r="N103" s="47"/>
      <c r="O103" s="49"/>
    </row>
    <row r="104" spans="1:15" ht="15" x14ac:dyDescent="0.2">
      <c r="A104" s="40" t="str">
        <f>IF(B104="Device",COUNTIF(B$7:B104,B104),"")</f>
        <v/>
      </c>
      <c r="B104" s="40"/>
      <c r="C104" s="41"/>
      <c r="D104" s="40"/>
      <c r="E104" s="40"/>
      <c r="F104" s="40"/>
      <c r="G104" s="40"/>
      <c r="H104" s="40"/>
      <c r="I104" s="40"/>
      <c r="J104" s="42"/>
      <c r="K104" s="43"/>
      <c r="L104" s="44"/>
      <c r="M104" s="38">
        <f t="shared" si="1"/>
        <v>0</v>
      </c>
      <c r="N104" s="47"/>
      <c r="O104" s="49"/>
    </row>
    <row r="105" spans="1:15" ht="15" x14ac:dyDescent="0.2">
      <c r="A105" s="40" t="str">
        <f>IF(B105="Device",COUNTIF(B$7:B105,B105),"")</f>
        <v/>
      </c>
      <c r="B105" s="40"/>
      <c r="C105" s="41"/>
      <c r="D105" s="40"/>
      <c r="E105" s="40"/>
      <c r="F105" s="40"/>
      <c r="G105" s="40"/>
      <c r="H105" s="40"/>
      <c r="I105" s="40"/>
      <c r="J105" s="42"/>
      <c r="K105" s="43"/>
      <c r="L105" s="44"/>
      <c r="M105" s="38">
        <f t="shared" si="1"/>
        <v>0</v>
      </c>
      <c r="N105" s="47"/>
      <c r="O105" s="49"/>
    </row>
    <row r="106" spans="1:15" ht="15" x14ac:dyDescent="0.2">
      <c r="A106" s="40" t="str">
        <f>IF(B106="Device",COUNTIF(B$7:B106,B106),"")</f>
        <v/>
      </c>
      <c r="B106" s="40"/>
      <c r="C106" s="41"/>
      <c r="D106" s="40"/>
      <c r="E106" s="40"/>
      <c r="F106" s="40"/>
      <c r="G106" s="40"/>
      <c r="H106" s="40"/>
      <c r="I106" s="40"/>
      <c r="J106" s="42"/>
      <c r="K106" s="43"/>
      <c r="L106" s="44"/>
      <c r="M106" s="38">
        <f t="shared" si="1"/>
        <v>0</v>
      </c>
      <c r="N106" s="47"/>
      <c r="O106" s="49"/>
    </row>
    <row r="107" spans="1:15" ht="15" x14ac:dyDescent="0.2">
      <c r="A107" s="40" t="str">
        <f>IF(B107="Device",COUNTIF(B$7:B107,B107),"")</f>
        <v/>
      </c>
      <c r="B107" s="40"/>
      <c r="C107" s="41"/>
      <c r="D107" s="40"/>
      <c r="E107" s="40"/>
      <c r="F107" s="40"/>
      <c r="G107" s="40"/>
      <c r="H107" s="40"/>
      <c r="I107" s="40"/>
      <c r="J107" s="42"/>
      <c r="K107" s="43"/>
      <c r="L107" s="44"/>
      <c r="M107" s="38">
        <f t="shared" si="1"/>
        <v>0</v>
      </c>
      <c r="N107" s="47"/>
      <c r="O107" s="49"/>
    </row>
    <row r="108" spans="1:15" ht="15" x14ac:dyDescent="0.2">
      <c r="A108" s="40" t="str">
        <f>IF(B108="Device",COUNTIF(B$7:B108,B108),"")</f>
        <v/>
      </c>
      <c r="B108" s="40"/>
      <c r="C108" s="41"/>
      <c r="D108" s="40"/>
      <c r="E108" s="40"/>
      <c r="F108" s="40"/>
      <c r="G108" s="40"/>
      <c r="H108" s="40"/>
      <c r="I108" s="40"/>
      <c r="J108" s="42"/>
      <c r="K108" s="43"/>
      <c r="L108" s="44"/>
      <c r="M108" s="38">
        <f t="shared" si="1"/>
        <v>0</v>
      </c>
      <c r="N108" s="47"/>
      <c r="O108" s="49"/>
    </row>
    <row r="109" spans="1:15" ht="15" x14ac:dyDescent="0.2">
      <c r="A109" s="40" t="str">
        <f>IF(B109="Device",COUNTIF(B$7:B109,B109),"")</f>
        <v/>
      </c>
      <c r="B109" s="40"/>
      <c r="C109" s="41"/>
      <c r="D109" s="40"/>
      <c r="E109" s="40"/>
      <c r="F109" s="40"/>
      <c r="G109" s="40"/>
      <c r="H109" s="40"/>
      <c r="I109" s="40"/>
      <c r="J109" s="42"/>
      <c r="K109" s="43"/>
      <c r="L109" s="44"/>
      <c r="M109" s="38">
        <f t="shared" si="1"/>
        <v>0</v>
      </c>
      <c r="N109" s="47"/>
      <c r="O109" s="49"/>
    </row>
    <row r="110" spans="1:15" ht="15" x14ac:dyDescent="0.2">
      <c r="A110" s="40" t="str">
        <f>IF(B110="Device",COUNTIF(B$7:B110,B110),"")</f>
        <v/>
      </c>
      <c r="B110" s="40"/>
      <c r="C110" s="41"/>
      <c r="D110" s="40"/>
      <c r="E110" s="40"/>
      <c r="F110" s="40"/>
      <c r="G110" s="40"/>
      <c r="H110" s="40"/>
      <c r="I110" s="40"/>
      <c r="J110" s="42"/>
      <c r="K110" s="43"/>
      <c r="L110" s="44"/>
      <c r="M110" s="38">
        <f t="shared" si="1"/>
        <v>0</v>
      </c>
      <c r="N110" s="47"/>
      <c r="O110" s="49"/>
    </row>
    <row r="111" spans="1:15" ht="15" x14ac:dyDescent="0.2">
      <c r="A111" s="40" t="str">
        <f>IF(B111="Device",COUNTIF(B$7:B111,B111),"")</f>
        <v/>
      </c>
      <c r="B111" s="40"/>
      <c r="C111" s="41"/>
      <c r="D111" s="40"/>
      <c r="E111" s="40"/>
      <c r="F111" s="40"/>
      <c r="G111" s="40"/>
      <c r="H111" s="40"/>
      <c r="I111" s="40"/>
      <c r="J111" s="42"/>
      <c r="K111" s="43"/>
      <c r="L111" s="44"/>
      <c r="M111" s="38">
        <f t="shared" si="1"/>
        <v>0</v>
      </c>
      <c r="N111" s="47"/>
      <c r="O111" s="49"/>
    </row>
  </sheetData>
  <sheetProtection algorithmName="SHA-512" hashValue="p3hZ2PBGYYgH8O5/We9ZQoid0GDcyNUnRdiYzFr7HR+LlNo78J68shBWEljFPBIJSuzVp3Qs7KR4XbLm4/LfQw==" saltValue="k5lZ6Z5qA22orNdoQXeE9g==" spinCount="100000" sheet="1" formatCells="0" formatColumns="0" formatRows="0" sort="0" autoFilter="0"/>
  <mergeCells count="7">
    <mergeCell ref="A2:O2"/>
    <mergeCell ref="A1:O1"/>
    <mergeCell ref="K5:O5"/>
    <mergeCell ref="A4:O4"/>
    <mergeCell ref="A3:O3"/>
    <mergeCell ref="B5:J5"/>
    <mergeCell ref="A5:A6"/>
  </mergeCells>
  <conditionalFormatting sqref="A7:I111">
    <cfRule type="expression" dxfId="10" priority="3">
      <formula>AND($B7&lt;&gt;"Device",$B7&lt;&gt;"")</formula>
    </cfRule>
  </conditionalFormatting>
  <conditionalFormatting sqref="C7:C111">
    <cfRule type="expression" dxfId="9" priority="2">
      <formula>AND($B7&lt;&gt;"",$B7&lt;&gt;"Device")</formula>
    </cfRule>
  </conditionalFormatting>
  <conditionalFormatting sqref="N7:N111">
    <cfRule type="expression" dxfId="8" priority="1">
      <formula>RIGHT($N$6,9)="N/A Metro"</formula>
    </cfRule>
  </conditionalFormatting>
  <dataValidations count="4">
    <dataValidation type="list" allowBlank="1" showInputMessage="1" showErrorMessage="1" prompt="Select an option from the dropdown provided." sqref="E7:E111" xr:uid="{00000000-0002-0000-0100-000000000000}">
      <formula1>ProdGrade</formula1>
    </dataValidation>
    <dataValidation type="list" allowBlank="1" showInputMessage="1" showErrorMessage="1" sqref="E7:E111" xr:uid="{00000000-0002-0000-0100-000001000000}">
      <formula1>ProdType</formula1>
    </dataValidation>
    <dataValidation type="list" allowBlank="1" showInputMessage="1" showErrorMessage="1" prompt="Select an option from the dropdown provided." sqref="D7:D111" xr:uid="{00000000-0002-0000-0100-000003000000}">
      <formula1>IF($B7="Device",INDIRECT("ProdType"),IF($B7="Peripheral &amp; Accessory",INDIRECT("Periph"),IF($B7="Ancillary Service",INDIRECT("AncServ"),INDIRECT("UpgComp"))))</formula1>
    </dataValidation>
    <dataValidation type="list" allowBlank="1" showInputMessage="1" showErrorMessage="1" prompt="Select an option from the dropdown provided." sqref="B7:B111" xr:uid="{11ACFC71-F659-4E97-BC06-220039BD3546}">
      <formula1>PType</formula1>
    </dataValidation>
  </dataValidations>
  <pageMargins left="0.7" right="0.7" top="0.75" bottom="0.75" header="0.3" footer="0.3"/>
  <pageSetup paperSize="9" orientation="portrait" r:id="rId1"/>
  <headerFooter>
    <oddHeader>&amp;C&amp;"Calibri"&amp;10&amp;K000000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I47"/>
  <sheetViews>
    <sheetView zoomScaleNormal="100" workbookViewId="0">
      <selection activeCell="G29" sqref="G29"/>
    </sheetView>
  </sheetViews>
  <sheetFormatPr defaultColWidth="9" defaultRowHeight="14.25" x14ac:dyDescent="0.2"/>
  <cols>
    <col min="1" max="1" width="37.375" style="23" customWidth="1"/>
    <col min="2" max="2" width="35" style="23" customWidth="1"/>
    <col min="3" max="3" width="20.625" style="23" customWidth="1"/>
    <col min="4" max="4" width="32.125" style="23" customWidth="1"/>
    <col min="5" max="5" width="4.625" style="23" customWidth="1"/>
    <col min="6" max="6" width="22.625" style="23" customWidth="1"/>
    <col min="7" max="7" width="13.25" style="23" customWidth="1"/>
    <col min="8" max="8" width="18.625" style="23" customWidth="1"/>
    <col min="9" max="9" width="28.375" style="23" customWidth="1"/>
    <col min="10" max="10" width="11.375" style="23" customWidth="1"/>
    <col min="11" max="11" width="13.5" style="23" customWidth="1"/>
    <col min="12" max="16384" width="9" style="23"/>
  </cols>
  <sheetData>
    <row r="1" spans="1:9" ht="26.25" customHeight="1" x14ac:dyDescent="0.2">
      <c r="A1" s="84" t="s">
        <v>153</v>
      </c>
      <c r="B1" s="85"/>
      <c r="C1" s="85"/>
      <c r="D1" s="85"/>
      <c r="F1" s="10" t="s">
        <v>61</v>
      </c>
      <c r="G1" s="80" t="str">
        <f>"CUACMD2021 Panel 1 Order - "&amp;B3&amp;" - "&amp;TEXT(B47,"dd/mm/yyyy")</f>
        <v>CUACMD2021 Panel 1 Order -  - 00/01/1900</v>
      </c>
      <c r="H1" s="80"/>
      <c r="I1" s="80"/>
    </row>
    <row r="2" spans="1:9" ht="24.95" customHeight="1" x14ac:dyDescent="0.2">
      <c r="A2" s="146" t="s">
        <v>114</v>
      </c>
      <c r="B2" s="147"/>
      <c r="C2" s="147"/>
      <c r="D2" s="147"/>
      <c r="F2" s="162" t="s">
        <v>111</v>
      </c>
      <c r="G2" s="162"/>
      <c r="H2" s="162"/>
      <c r="I2" s="162"/>
    </row>
    <row r="3" spans="1:9" ht="30.6" customHeight="1" x14ac:dyDescent="0.2">
      <c r="A3" s="11" t="s">
        <v>112</v>
      </c>
      <c r="B3" s="70"/>
      <c r="C3" s="72"/>
      <c r="D3" s="71"/>
      <c r="F3" s="163" t="s">
        <v>232</v>
      </c>
      <c r="G3" s="164"/>
      <c r="H3" s="164"/>
      <c r="I3" s="165"/>
    </row>
    <row r="4" spans="1:9" ht="27.95" customHeight="1" x14ac:dyDescent="0.2">
      <c r="A4" s="11" t="s">
        <v>221</v>
      </c>
      <c r="B4" s="153" t="str">
        <f>IF(Quote_Summary!B3="","",Quote_Summary!B3)</f>
        <v/>
      </c>
      <c r="C4" s="159"/>
      <c r="D4" s="154"/>
      <c r="F4" s="166"/>
      <c r="G4" s="167"/>
      <c r="H4" s="167"/>
      <c r="I4" s="168"/>
    </row>
    <row r="5" spans="1:9" ht="27.6" customHeight="1" x14ac:dyDescent="0.2">
      <c r="A5" s="11" t="s">
        <v>37</v>
      </c>
      <c r="B5" s="153" t="str">
        <f>IF(Quote_Summary!B17="","",Quote_Summary!B17)</f>
        <v/>
      </c>
      <c r="C5" s="159"/>
      <c r="D5" s="154"/>
      <c r="F5" s="166"/>
      <c r="G5" s="167"/>
      <c r="H5" s="167"/>
      <c r="I5" s="168"/>
    </row>
    <row r="6" spans="1:9" ht="30" customHeight="1" x14ac:dyDescent="0.2">
      <c r="A6" s="21" t="s">
        <v>219</v>
      </c>
      <c r="B6" s="153" t="str">
        <f>IF(Quote_Summary!B18="","",Quote_Summary!B18)</f>
        <v/>
      </c>
      <c r="C6" s="159"/>
      <c r="D6" s="154"/>
      <c r="F6" s="166"/>
      <c r="G6" s="167"/>
      <c r="H6" s="167"/>
      <c r="I6" s="168"/>
    </row>
    <row r="7" spans="1:9" ht="29.45" customHeight="1" x14ac:dyDescent="0.2">
      <c r="A7" s="11" t="s">
        <v>58</v>
      </c>
      <c r="B7" s="52" t="str">
        <f>IF(Quote_Summary!B6="","",Quote_Summary!B6)</f>
        <v/>
      </c>
      <c r="C7" s="153" t="str">
        <f>IF(Quote_Summary!C6="","",Quote_Summary!C6)</f>
        <v/>
      </c>
      <c r="D7" s="154"/>
      <c r="F7" s="166"/>
      <c r="G7" s="167"/>
      <c r="H7" s="167"/>
      <c r="I7" s="168"/>
    </row>
    <row r="8" spans="1:9" ht="34.5" customHeight="1" x14ac:dyDescent="0.2">
      <c r="A8" s="11" t="s">
        <v>226</v>
      </c>
      <c r="B8" s="70"/>
      <c r="C8" s="72"/>
      <c r="D8" s="71"/>
      <c r="F8" s="169"/>
      <c r="G8" s="170"/>
      <c r="H8" s="170"/>
      <c r="I8" s="171"/>
    </row>
    <row r="9" spans="1:9" ht="30" customHeight="1" x14ac:dyDescent="0.2">
      <c r="A9" s="11" t="s">
        <v>218</v>
      </c>
      <c r="B9" s="70"/>
      <c r="C9" s="72"/>
      <c r="D9" s="71"/>
      <c r="F9" s="50"/>
      <c r="G9" s="50"/>
      <c r="H9" s="50"/>
      <c r="I9" s="50"/>
    </row>
    <row r="10" spans="1:9" ht="24.95" customHeight="1" x14ac:dyDescent="0.2">
      <c r="A10" s="172" t="s">
        <v>227</v>
      </c>
      <c r="B10" s="173"/>
      <c r="C10" s="173"/>
      <c r="D10" s="173"/>
      <c r="F10" s="50"/>
      <c r="G10" s="50"/>
      <c r="H10" s="50"/>
      <c r="I10" s="50"/>
    </row>
    <row r="11" spans="1:9" ht="118.5" customHeight="1" x14ac:dyDescent="0.2">
      <c r="A11" s="174" t="s">
        <v>231</v>
      </c>
      <c r="B11" s="174"/>
      <c r="C11" s="174"/>
      <c r="D11" s="174"/>
      <c r="F11" s="51"/>
      <c r="G11" s="51"/>
      <c r="H11" s="51"/>
      <c r="I11" s="51"/>
    </row>
    <row r="12" spans="1:9" ht="24.95" customHeight="1" x14ac:dyDescent="0.2">
      <c r="A12" s="11" t="s">
        <v>35</v>
      </c>
      <c r="B12" s="33"/>
      <c r="C12" s="160"/>
      <c r="D12" s="161"/>
    </row>
    <row r="13" spans="1:9" ht="44.25" customHeight="1" x14ac:dyDescent="0.2">
      <c r="A13" s="11" t="s">
        <v>43</v>
      </c>
      <c r="B13" s="66"/>
      <c r="C13" s="67"/>
      <c r="D13" s="67"/>
    </row>
    <row r="14" spans="1:9" ht="24.95" customHeight="1" x14ac:dyDescent="0.2">
      <c r="A14" s="146" t="s">
        <v>38</v>
      </c>
      <c r="B14" s="147"/>
      <c r="C14" s="147"/>
      <c r="D14" s="147"/>
    </row>
    <row r="15" spans="1:9" ht="36" customHeight="1" x14ac:dyDescent="0.2">
      <c r="A15" s="11" t="s">
        <v>36</v>
      </c>
      <c r="B15" s="53" t="str">
        <f>IF(Quote_Summary!$B$44="","",Quote_Summary!$B$44)</f>
        <v/>
      </c>
      <c r="C15" s="11" t="s">
        <v>39</v>
      </c>
      <c r="D15" s="52" t="str">
        <f>IF($B$15="","",_xlfn.XLOOKUP($B$15,Contractors,Lookups!$L$2:$L$16))</f>
        <v/>
      </c>
    </row>
    <row r="16" spans="1:9" ht="30" customHeight="1" x14ac:dyDescent="0.2">
      <c r="A16" s="11" t="s">
        <v>40</v>
      </c>
      <c r="B16" s="52" t="str">
        <f>IF($B$15="","",_xlfn.XLOOKUP($B$15,Contractors,Lookups!$N$2:$N$16))</f>
        <v/>
      </c>
      <c r="C16" s="11" t="s">
        <v>41</v>
      </c>
      <c r="D16" s="52" t="str">
        <f>IF($B$15="","",_xlfn.XLOOKUP($B$15,Contractors,Lookups!$M$2:$M$16))</f>
        <v/>
      </c>
    </row>
    <row r="17" spans="1:4" ht="30" customHeight="1" x14ac:dyDescent="0.2">
      <c r="A17" s="11" t="s">
        <v>42</v>
      </c>
      <c r="B17" s="53" t="str">
        <f>IF(Quote_Summary!B47="","",Quote_Summary!B47)</f>
        <v/>
      </c>
      <c r="C17" s="21" t="s">
        <v>127</v>
      </c>
      <c r="D17" s="53" t="str">
        <f>IF(Quote_Summary!D47="","",Quote_Summary!D47)</f>
        <v/>
      </c>
    </row>
    <row r="18" spans="1:4" ht="30" customHeight="1" x14ac:dyDescent="0.2">
      <c r="A18" s="11" t="s">
        <v>29</v>
      </c>
      <c r="B18" s="53" t="str">
        <f>IF(Quote_Summary!B48="","",Quote_Summary!B48)</f>
        <v/>
      </c>
      <c r="C18" s="11" t="s">
        <v>30</v>
      </c>
      <c r="D18" s="53" t="str">
        <f>IF(Quote_Summary!D48="","",Quote_Summary!D48)</f>
        <v/>
      </c>
    </row>
    <row r="19" spans="1:4" ht="30" customHeight="1" x14ac:dyDescent="0.2">
      <c r="A19" s="74" t="s">
        <v>56</v>
      </c>
      <c r="B19" s="75"/>
      <c r="C19" s="75"/>
      <c r="D19" s="75"/>
    </row>
    <row r="20" spans="1:4" ht="30" customHeight="1" x14ac:dyDescent="0.2">
      <c r="A20" s="11" t="s">
        <v>32</v>
      </c>
      <c r="B20" s="30"/>
      <c r="C20" s="158" t="str">
        <f>IF(B20="","",IF(OR(B20="OEM",B20="Reseller"),"No Dealer information required","Please specify all dealer information in this section."))</f>
        <v/>
      </c>
      <c r="D20" s="158"/>
    </row>
    <row r="21" spans="1:4" ht="30" customHeight="1" x14ac:dyDescent="0.2">
      <c r="A21" s="11" t="s">
        <v>33</v>
      </c>
      <c r="B21" s="28"/>
      <c r="C21" s="21" t="s">
        <v>34</v>
      </c>
      <c r="D21" s="28"/>
    </row>
    <row r="22" spans="1:4" ht="30" customHeight="1" x14ac:dyDescent="0.2">
      <c r="A22" s="21" t="s">
        <v>149</v>
      </c>
      <c r="B22" s="91"/>
      <c r="C22" s="77"/>
      <c r="D22" s="77"/>
    </row>
    <row r="23" spans="1:4" ht="30" customHeight="1" x14ac:dyDescent="0.2">
      <c r="A23" s="11" t="s">
        <v>35</v>
      </c>
      <c r="B23" s="91"/>
      <c r="C23" s="77"/>
      <c r="D23" s="77"/>
    </row>
    <row r="24" spans="1:4" ht="30" customHeight="1" x14ac:dyDescent="0.2">
      <c r="A24" s="146" t="s">
        <v>47</v>
      </c>
      <c r="B24" s="147"/>
      <c r="C24" s="147"/>
      <c r="D24" s="147"/>
    </row>
    <row r="25" spans="1:4" ht="24.95" customHeight="1" x14ac:dyDescent="0.2">
      <c r="A25" s="74" t="s">
        <v>115</v>
      </c>
      <c r="B25" s="75"/>
      <c r="C25" s="75"/>
      <c r="D25" s="75"/>
    </row>
    <row r="26" spans="1:4" ht="24.95" customHeight="1" x14ac:dyDescent="0.2">
      <c r="A26" s="11" t="s">
        <v>44</v>
      </c>
      <c r="B26" s="54" t="str">
        <f>IF(Quote_Summary!B21="","",Quote_Summary!B21)</f>
        <v/>
      </c>
      <c r="C26" s="21" t="s">
        <v>127</v>
      </c>
      <c r="D26" s="54" t="str">
        <f>IF(Quote_Summary!D21="","",Quote_Summary!D21)</f>
        <v/>
      </c>
    </row>
    <row r="27" spans="1:4" ht="24.95" customHeight="1" x14ac:dyDescent="0.2">
      <c r="A27" s="11" t="s">
        <v>45</v>
      </c>
      <c r="B27" s="54" t="str">
        <f>IF(Quote_Summary!B22="","",Quote_Summary!B22)</f>
        <v/>
      </c>
      <c r="C27" s="11" t="s">
        <v>46</v>
      </c>
      <c r="D27" s="54" t="str">
        <f>IF(Quote_Summary!D22="","",Quote_Summary!D22)</f>
        <v/>
      </c>
    </row>
    <row r="28" spans="1:4" ht="24.95" customHeight="1" x14ac:dyDescent="0.2">
      <c r="A28" s="74" t="s">
        <v>48</v>
      </c>
      <c r="B28" s="75"/>
      <c r="C28" s="75"/>
      <c r="D28" s="75"/>
    </row>
    <row r="29" spans="1:4" ht="24.95" customHeight="1" x14ac:dyDescent="0.2">
      <c r="A29" s="11" t="s">
        <v>44</v>
      </c>
      <c r="B29" s="54" t="str">
        <f>IF(Quote_Summary!B24="","",Quote_Summary!B24)</f>
        <v/>
      </c>
      <c r="C29" s="21" t="s">
        <v>127</v>
      </c>
      <c r="D29" s="54" t="str">
        <f>IF(Quote_Summary!D24="","",Quote_Summary!D24)</f>
        <v/>
      </c>
    </row>
    <row r="30" spans="1:4" ht="24.95" customHeight="1" x14ac:dyDescent="0.2">
      <c r="A30" s="11" t="s">
        <v>45</v>
      </c>
      <c r="B30" s="54" t="str">
        <f>IF(Quote_Summary!B25="","",Quote_Summary!B25)</f>
        <v/>
      </c>
      <c r="C30" s="11" t="s">
        <v>46</v>
      </c>
      <c r="D30" s="54" t="str">
        <f>IF(Quote_Summary!D25="","",Quote_Summary!D25)</f>
        <v/>
      </c>
    </row>
    <row r="31" spans="1:4" ht="30" customHeight="1" x14ac:dyDescent="0.2">
      <c r="A31" s="146" t="s">
        <v>49</v>
      </c>
      <c r="B31" s="147"/>
      <c r="C31" s="147"/>
      <c r="D31" s="147"/>
    </row>
    <row r="32" spans="1:4" ht="30" customHeight="1" x14ac:dyDescent="0.2">
      <c r="A32" s="11" t="s">
        <v>59</v>
      </c>
      <c r="B32" s="148" t="str">
        <f>IF(Quote_Summary!B28="","",Quote_Summary!B28)</f>
        <v/>
      </c>
      <c r="C32" s="149"/>
      <c r="D32" s="55"/>
    </row>
    <row r="33" spans="1:4" ht="30" customHeight="1" x14ac:dyDescent="0.2">
      <c r="A33" s="11" t="s">
        <v>50</v>
      </c>
      <c r="B33" s="56" t="str">
        <f>IF(Quote_Summary!B29="","",Quote_Summary!B29)</f>
        <v/>
      </c>
      <c r="C33" s="21" t="s">
        <v>140</v>
      </c>
      <c r="D33" s="56" t="str">
        <f>IF(Quote_Summary!D29="","",Quote_Summary!D29)</f>
        <v/>
      </c>
    </row>
    <row r="34" spans="1:4" ht="30" customHeight="1" x14ac:dyDescent="0.2">
      <c r="A34" s="11" t="s">
        <v>51</v>
      </c>
      <c r="B34" s="150" t="str">
        <f>IF(Quote_Summary!B30="","",Quote_Summary!B30)</f>
        <v/>
      </c>
      <c r="C34" s="150" t="str">
        <f>IF(Quote_Summary!C30="","",Quote_Summary!C30)</f>
        <v/>
      </c>
      <c r="D34" s="150" t="str">
        <f>IF(Quote_Summary!D30="","",Quote_Summary!D30)</f>
        <v/>
      </c>
    </row>
    <row r="35" spans="1:4" ht="30" customHeight="1" x14ac:dyDescent="0.2">
      <c r="A35" s="11" t="s">
        <v>52</v>
      </c>
      <c r="B35" s="150" t="str">
        <f>IF(Quote_Summary!B31="","",Quote_Summary!B31)</f>
        <v/>
      </c>
      <c r="C35" s="150" t="str">
        <f>IF(Quote_Summary!C31="","",Quote_Summary!C31)</f>
        <v/>
      </c>
      <c r="D35" s="150" t="str">
        <f>IF(Quote_Summary!D31="","",Quote_Summary!D31)</f>
        <v/>
      </c>
    </row>
    <row r="36" spans="1:4" ht="30" customHeight="1" x14ac:dyDescent="0.2">
      <c r="A36" s="11" t="s">
        <v>222</v>
      </c>
      <c r="B36" s="151" t="str">
        <f>IF(Quote_Summary!B32="","",Quote_Summary!B32)</f>
        <v/>
      </c>
      <c r="C36" s="152" t="str">
        <f>IF(Quote_Summary!C32="","",Quote_Summary!C32)</f>
        <v/>
      </c>
      <c r="D36" s="152" t="str">
        <f>IF(Quote_Summary!D32="","",Quote_Summary!D32)</f>
        <v/>
      </c>
    </row>
    <row r="37" spans="1:4" ht="30" customHeight="1" x14ac:dyDescent="0.2">
      <c r="A37" s="146" t="s">
        <v>53</v>
      </c>
      <c r="B37" s="146"/>
      <c r="C37" s="146"/>
      <c r="D37" s="146"/>
    </row>
    <row r="38" spans="1:4" ht="30" customHeight="1" x14ac:dyDescent="0.2">
      <c r="A38" s="11" t="s">
        <v>108</v>
      </c>
      <c r="B38" s="150" t="str">
        <f>IF(Quote_Summary!B34="","",Quote_Summary!B34)</f>
        <v/>
      </c>
      <c r="C38" s="150"/>
      <c r="D38" s="150"/>
    </row>
    <row r="39" spans="1:4" ht="30" customHeight="1" x14ac:dyDescent="0.2">
      <c r="A39" s="21" t="s">
        <v>141</v>
      </c>
      <c r="B39" s="150" t="str">
        <f>IF(Quote_Summary!B35="","",Quote_Summary!B35)</f>
        <v/>
      </c>
      <c r="C39" s="150"/>
      <c r="D39" s="150"/>
    </row>
    <row r="40" spans="1:4" ht="30" customHeight="1" x14ac:dyDescent="0.2">
      <c r="A40" s="155" t="s">
        <v>215</v>
      </c>
      <c r="B40" s="52" t="str">
        <f>IF(Quote_Summary!B36="","",Quote_Summary!B36)</f>
        <v/>
      </c>
      <c r="C40" s="153" t="str">
        <f>IF(Quote_Summary!C36="","",Quote_Summary!C36)</f>
        <v/>
      </c>
      <c r="D40" s="154"/>
    </row>
    <row r="41" spans="1:4" ht="30" customHeight="1" x14ac:dyDescent="0.2">
      <c r="A41" s="156"/>
      <c r="B41" s="52" t="str">
        <f>IF(Quote_Summary!B37="","",Quote_Summary!B37)</f>
        <v/>
      </c>
      <c r="C41" s="153" t="str">
        <f>IF(Quote_Summary!C37="","",Quote_Summary!C37)</f>
        <v/>
      </c>
      <c r="D41" s="154"/>
    </row>
    <row r="42" spans="1:4" ht="33" customHeight="1" x14ac:dyDescent="0.2">
      <c r="A42" s="157"/>
      <c r="B42" s="52" t="str">
        <f>IF(Quote_Summary!B38="","",Quote_Summary!B38)</f>
        <v/>
      </c>
      <c r="C42" s="153" t="str">
        <f>IF(Quote_Summary!C38="","",Quote_Summary!C38)</f>
        <v/>
      </c>
      <c r="D42" s="154"/>
    </row>
    <row r="43" spans="1:4" ht="33" customHeight="1" x14ac:dyDescent="0.2">
      <c r="A43" s="146" t="s">
        <v>142</v>
      </c>
      <c r="B43" s="146"/>
      <c r="C43" s="146"/>
      <c r="D43" s="146"/>
    </row>
    <row r="44" spans="1:4" ht="33" customHeight="1" x14ac:dyDescent="0.2">
      <c r="A44" s="11" t="s">
        <v>117</v>
      </c>
      <c r="B44" s="57"/>
      <c r="C44" s="21" t="s">
        <v>143</v>
      </c>
      <c r="D44" s="57"/>
    </row>
    <row r="45" spans="1:4" ht="33" customHeight="1" x14ac:dyDescent="0.2">
      <c r="A45" s="11" t="s">
        <v>54</v>
      </c>
      <c r="B45" s="33"/>
      <c r="C45" s="21" t="s">
        <v>144</v>
      </c>
      <c r="D45" s="33"/>
    </row>
    <row r="46" spans="1:4" ht="33" customHeight="1" x14ac:dyDescent="0.2">
      <c r="A46" s="11" t="s">
        <v>150</v>
      </c>
      <c r="B46" s="144"/>
      <c r="C46" s="145"/>
      <c r="D46" s="145"/>
    </row>
    <row r="47" spans="1:4" ht="33" customHeight="1" x14ac:dyDescent="0.2">
      <c r="A47" s="11" t="s">
        <v>55</v>
      </c>
      <c r="B47" s="34"/>
      <c r="C47" s="142"/>
      <c r="D47" s="143"/>
    </row>
  </sheetData>
  <sheetProtection algorithmName="SHA-512" hashValue="OKtC1JqHdyEp3UNVa0BZUxMq0N8hsORoenkDW0+8/jrsAYW+9VCe1SmmeWCurAZKRTuBwbGbeReEnHuEUMtRlg==" saltValue="7PX5KXZhV6qxOWtxd6bNsw==" spinCount="100000" sheet="1" formatCells="0" formatColumns="0" formatRows="0" sort="0" autoFilter="0"/>
  <mergeCells count="39">
    <mergeCell ref="F2:I2"/>
    <mergeCell ref="G1:I1"/>
    <mergeCell ref="F3:I8"/>
    <mergeCell ref="A10:D10"/>
    <mergeCell ref="A11:D11"/>
    <mergeCell ref="B8:D8"/>
    <mergeCell ref="B13:D13"/>
    <mergeCell ref="A1:D1"/>
    <mergeCell ref="A2:D2"/>
    <mergeCell ref="B3:D3"/>
    <mergeCell ref="B4:D4"/>
    <mergeCell ref="B5:D5"/>
    <mergeCell ref="B6:D6"/>
    <mergeCell ref="B9:D9"/>
    <mergeCell ref="C12:D12"/>
    <mergeCell ref="C7:D7"/>
    <mergeCell ref="A40:A42"/>
    <mergeCell ref="A14:D14"/>
    <mergeCell ref="A19:D19"/>
    <mergeCell ref="C20:D20"/>
    <mergeCell ref="B23:D23"/>
    <mergeCell ref="A24:D24"/>
    <mergeCell ref="B22:D22"/>
    <mergeCell ref="C47:D47"/>
    <mergeCell ref="B46:D46"/>
    <mergeCell ref="A25:D25"/>
    <mergeCell ref="A28:D28"/>
    <mergeCell ref="A31:D31"/>
    <mergeCell ref="B32:C32"/>
    <mergeCell ref="B34:D34"/>
    <mergeCell ref="B35:D35"/>
    <mergeCell ref="B36:D36"/>
    <mergeCell ref="A37:D37"/>
    <mergeCell ref="B39:D39"/>
    <mergeCell ref="A43:D43"/>
    <mergeCell ref="B38:D38"/>
    <mergeCell ref="C40:D40"/>
    <mergeCell ref="C41:D41"/>
    <mergeCell ref="C42:D42"/>
  </mergeCells>
  <conditionalFormatting sqref="B21:B22 B22:D23">
    <cfRule type="expression" dxfId="7" priority="7">
      <formula>$B$20="Nominated Dealer"</formula>
    </cfRule>
  </conditionalFormatting>
  <conditionalFormatting sqref="B33">
    <cfRule type="expression" dxfId="6" priority="5">
      <formula>$B$32="As per existing account details"</formula>
    </cfRule>
  </conditionalFormatting>
  <conditionalFormatting sqref="B13:D13">
    <cfRule type="expression" dxfId="5" priority="17">
      <formula>$B$12="YES"</formula>
    </cfRule>
  </conditionalFormatting>
  <conditionalFormatting sqref="B34:D36">
    <cfRule type="expression" dxfId="4" priority="1">
      <formula>$B$32="As per existing account details"</formula>
    </cfRule>
  </conditionalFormatting>
  <conditionalFormatting sqref="C7:D7">
    <cfRule type="expression" dxfId="3" priority="6">
      <formula>LEFT($B7,5)="Other"</formula>
    </cfRule>
  </conditionalFormatting>
  <conditionalFormatting sqref="D21">
    <cfRule type="expression" dxfId="2" priority="15">
      <formula>$B$20="Nominated Dealer"</formula>
    </cfRule>
  </conditionalFormatting>
  <conditionalFormatting sqref="D33">
    <cfRule type="expression" dxfId="1" priority="4">
      <formula>$B$32="As per existing account details"</formula>
    </cfRule>
    <cfRule type="expression" dxfId="0" priority="8">
      <formula>$B$32&lt;&gt;"As per existing account details"</formula>
    </cfRule>
  </conditionalFormatting>
  <dataValidations count="3">
    <dataValidation type="list" allowBlank="1" showInputMessage="1" showErrorMessage="1" prompt="Select an option from the dropdown provided." sqref="B20" xr:uid="{00000000-0002-0000-0200-000006000000}">
      <formula1>"OEM, Reseller, Nominated Dealer"</formula1>
    </dataValidation>
    <dataValidation type="list" allowBlank="1" showInputMessage="1" showErrorMessage="1" prompt="Select an option from the dropdown provided." sqref="B12" xr:uid="{00000000-0002-0000-0200-000007000000}">
      <formula1>"Yes, No"</formula1>
    </dataValidation>
    <dataValidation type="list" allowBlank="1" showInputMessage="1" showErrorMessage="1" prompt="Select an option from the dropdown provided." sqref="B8" xr:uid="{2008CCD3-9D4A-45DC-B54F-289F71FEBD60}">
      <formula1>"Appendix A (as specified), Other (as specified)"</formula1>
    </dataValidation>
  </dataValidations>
  <pageMargins left="0.7" right="0.7" top="0.75" bottom="0.75" header="0.3" footer="0.3"/>
  <pageSetup paperSize="9" orientation="portrait" r:id="rId1"/>
  <headerFooter>
    <oddHeader>&amp;C&amp;"Calibri"&amp;10&amp;K000000 OFFICIAL&amp;1#_x000D_</oddHeader>
  </headerFooter>
  <ignoredErrors>
    <ignoredError sqref="B26:B27 B29:B30 D26:D27 D29:D30 B34:D36 B39:D3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39997558519241921"/>
  </sheetPr>
  <dimension ref="A1:N16"/>
  <sheetViews>
    <sheetView topLeftCell="J1" zoomScale="130" zoomScaleNormal="130" workbookViewId="0">
      <selection activeCell="N13" sqref="N13"/>
    </sheetView>
  </sheetViews>
  <sheetFormatPr defaultRowHeight="14.25" x14ac:dyDescent="0.2"/>
  <cols>
    <col min="1" max="1" width="11.375" bestFit="1" customWidth="1"/>
    <col min="2" max="2" width="10.25" bestFit="1" customWidth="1"/>
    <col min="3" max="3" width="12.375" bestFit="1" customWidth="1"/>
    <col min="4" max="4" width="16.75" bestFit="1" customWidth="1"/>
    <col min="5" max="5" width="14.75" bestFit="1" customWidth="1"/>
    <col min="6" max="6" width="12.375" bestFit="1" customWidth="1"/>
    <col min="7" max="7" width="62.75" style="2" bestFit="1" customWidth="1"/>
    <col min="8" max="8" width="18.5" customWidth="1"/>
    <col min="9" max="9" width="22.875" bestFit="1" customWidth="1"/>
    <col min="10" max="10" width="49.875" bestFit="1" customWidth="1"/>
    <col min="11" max="11" width="27.125" style="3" bestFit="1" customWidth="1"/>
    <col min="12" max="12" width="58.5" style="3" bestFit="1" customWidth="1"/>
    <col min="13" max="13" width="18.375" customWidth="1"/>
    <col min="14" max="14" width="21" customWidth="1"/>
  </cols>
  <sheetData>
    <row r="1" spans="1:14" x14ac:dyDescent="0.2">
      <c r="K1" s="1"/>
      <c r="L1" s="1"/>
      <c r="M1" s="7" t="s">
        <v>211</v>
      </c>
      <c r="N1" s="8" t="s">
        <v>212</v>
      </c>
    </row>
    <row r="2" spans="1:14" ht="15" customHeight="1" x14ac:dyDescent="0.2">
      <c r="A2" s="4" t="s">
        <v>1</v>
      </c>
      <c r="B2" s="4" t="s">
        <v>1</v>
      </c>
      <c r="C2" s="4" t="s">
        <v>74</v>
      </c>
      <c r="D2" s="4" t="s">
        <v>78</v>
      </c>
      <c r="E2" s="5" t="s">
        <v>65</v>
      </c>
      <c r="F2" s="4" t="s">
        <v>133</v>
      </c>
      <c r="G2" s="3" t="s">
        <v>89</v>
      </c>
      <c r="I2" s="3" t="s">
        <v>198</v>
      </c>
      <c r="J2" s="3" t="s">
        <v>12</v>
      </c>
      <c r="K2" s="1" t="s">
        <v>154</v>
      </c>
      <c r="L2" s="1" t="s">
        <v>164</v>
      </c>
      <c r="M2" s="6" t="s">
        <v>200</v>
      </c>
      <c r="N2" s="6" t="s">
        <v>173</v>
      </c>
    </row>
    <row r="3" spans="1:14" ht="15" customHeight="1" x14ac:dyDescent="0.2">
      <c r="A3" s="4" t="s">
        <v>2</v>
      </c>
      <c r="B3" s="4" t="s">
        <v>2</v>
      </c>
      <c r="C3" s="4" t="s">
        <v>75</v>
      </c>
      <c r="D3" s="4" t="s">
        <v>79</v>
      </c>
      <c r="E3" s="5" t="s">
        <v>66</v>
      </c>
      <c r="F3" s="4" t="s">
        <v>130</v>
      </c>
      <c r="G3" s="3" t="s">
        <v>90</v>
      </c>
      <c r="I3" s="3" t="s">
        <v>26</v>
      </c>
      <c r="J3" s="3" t="s">
        <v>13</v>
      </c>
      <c r="K3" s="1" t="s">
        <v>155</v>
      </c>
      <c r="L3" s="1" t="s">
        <v>165</v>
      </c>
      <c r="M3" s="6" t="s">
        <v>201</v>
      </c>
      <c r="N3" s="6" t="s">
        <v>174</v>
      </c>
    </row>
    <row r="4" spans="1:14" ht="15" customHeight="1" x14ac:dyDescent="0.2">
      <c r="A4" s="4" t="s">
        <v>3</v>
      </c>
      <c r="B4" s="4"/>
      <c r="C4" s="4" t="s">
        <v>81</v>
      </c>
      <c r="D4" s="4" t="s">
        <v>80</v>
      </c>
      <c r="E4" s="5" t="s">
        <v>67</v>
      </c>
      <c r="F4" s="4" t="s">
        <v>131</v>
      </c>
      <c r="G4" s="3" t="s">
        <v>91</v>
      </c>
      <c r="I4" s="3" t="s">
        <v>27</v>
      </c>
      <c r="J4" s="3" t="s">
        <v>14</v>
      </c>
      <c r="K4" s="1" t="s">
        <v>156</v>
      </c>
      <c r="L4" s="1" t="s">
        <v>166</v>
      </c>
      <c r="M4" s="6" t="s">
        <v>202</v>
      </c>
      <c r="N4" s="6" t="s">
        <v>175</v>
      </c>
    </row>
    <row r="5" spans="1:14" ht="15" customHeight="1" x14ac:dyDescent="0.2">
      <c r="A5" s="4" t="s">
        <v>4</v>
      </c>
      <c r="B5" s="4"/>
      <c r="C5" s="4"/>
      <c r="D5" s="4" t="s">
        <v>126</v>
      </c>
      <c r="E5" s="5" t="s">
        <v>68</v>
      </c>
      <c r="F5" s="4" t="s">
        <v>132</v>
      </c>
      <c r="G5" s="3" t="s">
        <v>92</v>
      </c>
      <c r="I5" s="3" t="s">
        <v>28</v>
      </c>
      <c r="J5" s="3" t="s">
        <v>15</v>
      </c>
      <c r="K5" s="1" t="s">
        <v>157</v>
      </c>
      <c r="L5" s="1" t="s">
        <v>167</v>
      </c>
      <c r="M5" s="6" t="s">
        <v>203</v>
      </c>
      <c r="N5" s="6" t="s">
        <v>176</v>
      </c>
    </row>
    <row r="6" spans="1:14" ht="15" customHeight="1" x14ac:dyDescent="0.2">
      <c r="A6" s="4" t="s">
        <v>5</v>
      </c>
      <c r="B6" s="4"/>
      <c r="C6" s="4"/>
      <c r="D6" s="4"/>
      <c r="E6" s="5" t="s">
        <v>69</v>
      </c>
      <c r="F6" s="4" t="s">
        <v>146</v>
      </c>
      <c r="G6" s="3" t="s">
        <v>93</v>
      </c>
      <c r="I6" s="3" t="s">
        <v>199</v>
      </c>
      <c r="J6" s="3"/>
      <c r="K6" s="1" t="s">
        <v>210</v>
      </c>
      <c r="L6" s="1" t="s">
        <v>210</v>
      </c>
      <c r="M6" s="6" t="s">
        <v>213</v>
      </c>
      <c r="N6" s="6" t="s">
        <v>214</v>
      </c>
    </row>
    <row r="7" spans="1:14" ht="15" customHeight="1" x14ac:dyDescent="0.2">
      <c r="B7" s="4"/>
      <c r="C7" s="4"/>
      <c r="D7" s="4"/>
      <c r="E7" s="5" t="s">
        <v>11</v>
      </c>
      <c r="F7" s="4" t="s">
        <v>134</v>
      </c>
      <c r="G7" s="3" t="s">
        <v>94</v>
      </c>
      <c r="J7" s="3" t="s">
        <v>16</v>
      </c>
      <c r="K7" s="1" t="s">
        <v>191</v>
      </c>
      <c r="L7" s="1" t="s">
        <v>192</v>
      </c>
      <c r="M7" s="6" t="s">
        <v>193</v>
      </c>
      <c r="N7" s="6" t="s">
        <v>194</v>
      </c>
    </row>
    <row r="8" spans="1:14" ht="15" customHeight="1" x14ac:dyDescent="0.2">
      <c r="A8" s="4"/>
      <c r="B8" s="4"/>
      <c r="C8" s="4"/>
      <c r="D8" s="4"/>
      <c r="E8" s="5" t="s">
        <v>70</v>
      </c>
      <c r="F8" s="4" t="s">
        <v>135</v>
      </c>
      <c r="G8" s="3" t="s">
        <v>95</v>
      </c>
      <c r="I8" s="3"/>
      <c r="J8" s="3" t="s">
        <v>17</v>
      </c>
      <c r="K8" s="1" t="s">
        <v>158</v>
      </c>
      <c r="L8" s="1" t="s">
        <v>158</v>
      </c>
      <c r="M8" s="6" t="s">
        <v>204</v>
      </c>
      <c r="N8" s="6" t="s">
        <v>177</v>
      </c>
    </row>
    <row r="9" spans="1:14" ht="15" customHeight="1" x14ac:dyDescent="0.2">
      <c r="E9" s="5" t="s">
        <v>9</v>
      </c>
      <c r="F9" s="4" t="s">
        <v>136</v>
      </c>
      <c r="G9" s="3" t="s">
        <v>96</v>
      </c>
      <c r="I9" s="3"/>
      <c r="J9" s="3" t="s">
        <v>18</v>
      </c>
      <c r="K9" s="1" t="s">
        <v>188</v>
      </c>
      <c r="L9" s="1" t="s">
        <v>189</v>
      </c>
      <c r="M9" s="6" t="s">
        <v>187</v>
      </c>
      <c r="N9" s="6" t="s">
        <v>190</v>
      </c>
    </row>
    <row r="10" spans="1:14" ht="15" customHeight="1" x14ac:dyDescent="0.2">
      <c r="E10" s="5" t="s">
        <v>10</v>
      </c>
      <c r="F10" s="4" t="s">
        <v>137</v>
      </c>
      <c r="G10" s="3" t="s">
        <v>97</v>
      </c>
      <c r="I10" s="3"/>
      <c r="J10" s="3" t="s">
        <v>19</v>
      </c>
      <c r="K10" s="1" t="s">
        <v>159</v>
      </c>
      <c r="L10" s="1" t="s">
        <v>168</v>
      </c>
      <c r="M10" s="6" t="s">
        <v>205</v>
      </c>
      <c r="N10" s="6" t="s">
        <v>178</v>
      </c>
    </row>
    <row r="11" spans="1:14" ht="15" customHeight="1" x14ac:dyDescent="0.2">
      <c r="E11" s="5" t="s">
        <v>71</v>
      </c>
      <c r="F11" s="4" t="s">
        <v>138</v>
      </c>
      <c r="G11" s="3" t="s">
        <v>98</v>
      </c>
      <c r="I11" s="3"/>
      <c r="J11" s="3" t="s">
        <v>20</v>
      </c>
      <c r="K11" s="1" t="s">
        <v>184</v>
      </c>
      <c r="L11" s="1" t="s">
        <v>185</v>
      </c>
      <c r="M11" s="6" t="s">
        <v>187</v>
      </c>
      <c r="N11" s="6" t="s">
        <v>186</v>
      </c>
    </row>
    <row r="12" spans="1:14" ht="15" customHeight="1" x14ac:dyDescent="0.2">
      <c r="E12" s="5" t="s">
        <v>73</v>
      </c>
      <c r="G12" s="3" t="s">
        <v>99</v>
      </c>
      <c r="I12" s="3"/>
      <c r="J12" s="3" t="s">
        <v>21</v>
      </c>
      <c r="K12" s="1" t="s">
        <v>183</v>
      </c>
      <c r="L12" s="1" t="s">
        <v>195</v>
      </c>
      <c r="M12" s="6" t="s">
        <v>197</v>
      </c>
      <c r="N12" s="6" t="s">
        <v>196</v>
      </c>
    </row>
    <row r="13" spans="1:14" ht="15" customHeight="1" x14ac:dyDescent="0.2">
      <c r="E13" s="5" t="s">
        <v>72</v>
      </c>
      <c r="F13" s="4"/>
      <c r="G13" s="3" t="s">
        <v>100</v>
      </c>
      <c r="I13" s="3"/>
      <c r="J13" s="3" t="s">
        <v>22</v>
      </c>
      <c r="K13" s="1" t="s">
        <v>160</v>
      </c>
      <c r="L13" s="1" t="s">
        <v>169</v>
      </c>
      <c r="M13" s="6" t="s">
        <v>206</v>
      </c>
      <c r="N13" s="6" t="s">
        <v>179</v>
      </c>
    </row>
    <row r="14" spans="1:14" ht="15" customHeight="1" x14ac:dyDescent="0.2">
      <c r="E14" s="4" t="s">
        <v>84</v>
      </c>
      <c r="F14" s="4"/>
      <c r="G14" s="3" t="s">
        <v>101</v>
      </c>
      <c r="I14" s="3"/>
      <c r="J14" s="3" t="s">
        <v>23</v>
      </c>
      <c r="K14" s="1" t="s">
        <v>161</v>
      </c>
      <c r="L14" s="1" t="s">
        <v>170</v>
      </c>
      <c r="M14" s="6" t="s">
        <v>207</v>
      </c>
      <c r="N14" s="6" t="s">
        <v>180</v>
      </c>
    </row>
    <row r="15" spans="1:14" ht="15" customHeight="1" x14ac:dyDescent="0.2">
      <c r="E15" s="4" t="s">
        <v>85</v>
      </c>
      <c r="F15" s="4"/>
      <c r="G15" s="3" t="s">
        <v>102</v>
      </c>
      <c r="I15" s="3"/>
      <c r="J15" s="3" t="s">
        <v>24</v>
      </c>
      <c r="K15" s="1" t="s">
        <v>162</v>
      </c>
      <c r="L15" s="1" t="s">
        <v>171</v>
      </c>
      <c r="M15" s="6" t="s">
        <v>208</v>
      </c>
      <c r="N15" s="6" t="s">
        <v>181</v>
      </c>
    </row>
    <row r="16" spans="1:14" ht="15" customHeight="1" x14ac:dyDescent="0.2">
      <c r="F16" s="4"/>
      <c r="I16" s="3"/>
      <c r="J16" s="3" t="s">
        <v>25</v>
      </c>
      <c r="K16" s="1" t="s">
        <v>163</v>
      </c>
      <c r="L16" s="1" t="s">
        <v>172</v>
      </c>
      <c r="M16" s="6" t="s">
        <v>209</v>
      </c>
      <c r="N16" s="6" t="s">
        <v>182</v>
      </c>
    </row>
  </sheetData>
  <sheetProtection formatCells="0" formatColumns="0" formatRows="0" sort="0" autoFilter="0"/>
  <pageMargins left="0.7" right="0.7" top="0.75" bottom="0.75" header="0.3" footer="0.3"/>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CD7BL30DF8E14B84ACE761E4E8F12C00" version="1.0.0">
  <systemFields>
    <field name="Objective-Id">
      <value order="0">A13108223</value>
    </field>
    <field name="Objective-Title">
      <value order="0">20231113 CUACMD2021 Quote Form - CDM - 100 x Dell P2422H - 24 Inch Monitors Without Stands - $22500.00</value>
    </field>
    <field name="Objective-Description">
      <value order="0"/>
    </field>
    <field name="Objective-CreationStamp">
      <value order="0">2023-11-13T03:44:35Z</value>
    </field>
    <field name="Objective-IsApproved">
      <value order="0">false</value>
    </field>
    <field name="Objective-IsPublished">
      <value order="0">true</value>
    </field>
    <field name="Objective-DatePublished">
      <value order="0">2023-11-13T03:44:35Z</value>
    </field>
    <field name="Objective-ModificationStamp">
      <value order="0">2023-11-13T03:44:35Z</value>
    </field>
    <field name="Objective-Owner">
      <value order="0">Guyton, Jake</value>
    </field>
    <field name="Objective-Path">
      <value order="0">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alue>
    </field>
    <field name="Objective-Parent">
      <value order="0">CDM - PE009523 - Dell P24 Inch Monitor 100 x Dell P2422H without Stands - 5.725.0.10.3340.0000</value>
    </field>
    <field name="Objective-State">
      <value order="0">Published</value>
    </field>
    <field name="Objective-VersionId">
      <value order="0">vA18880898</value>
    </field>
    <field name="Objective-Version">
      <value order="0">1.0</value>
    </field>
    <field name="Objective-VersionNumber">
      <value order="0">1</value>
    </field>
    <field name="Objective-VersionComment">
      <value order="0">First version</value>
    </field>
    <field name="Objective-FileNumber">
      <value order="0">PLH00017-2023</value>
    </field>
    <field name="Objective-Classification">
      <value order="0"/>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9" ma:contentTypeDescription="Create a new document." ma:contentTypeScope="" ma:versionID="5e59a223870d1332d424ad782f8aafde">
  <xsd:schema xmlns:xsd="http://www.w3.org/2001/XMLSchema" xmlns:xs="http://www.w3.org/2001/XMLSchema" xmlns:p="http://schemas.microsoft.com/office/2006/metadata/properties" xmlns:ns3="ed28cfd6-81c7-43f7-acd5-f91561b7a70a" targetNamespace="http://schemas.microsoft.com/office/2006/metadata/properties" ma:root="true" ma:fieldsID="b55ba5ff8c97f3cb302ec65f021540fa" ns3:_="">
    <xsd:import namespace="ed28cfd6-81c7-43f7-acd5-f91561b7a70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customXml/itemProps2.xml><?xml version="1.0" encoding="utf-8"?>
<ds:datastoreItem xmlns:ds="http://schemas.openxmlformats.org/officeDocument/2006/customXml" ds:itemID="{D105D93C-E008-4D5A-80E1-1BEB324B0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623F-F52A-4B50-B31C-1260B2DA7468}">
  <ds:schemaRefs>
    <ds:schemaRef ds:uri="http://schemas.microsoft.com/sharepoint/v3/contenttype/forms"/>
  </ds:schemaRefs>
</ds:datastoreItem>
</file>

<file path=customXml/itemProps4.xml><?xml version="1.0" encoding="utf-8"?>
<ds:datastoreItem xmlns:ds="http://schemas.openxmlformats.org/officeDocument/2006/customXml" ds:itemID="{5C1462D9-F950-4A2A-A621-C21ACEFA42D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ed28cfd6-81c7-43f7-acd5-f91561b7a7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Quote_Summary</vt:lpstr>
      <vt:lpstr>Appendix_A</vt:lpstr>
      <vt:lpstr>Order_Summary</vt:lpstr>
      <vt:lpstr>Lookups</vt:lpstr>
      <vt:lpstr>AncServ</vt:lpstr>
      <vt:lpstr>Contractors</vt:lpstr>
      <vt:lpstr>CTermOptions</vt:lpstr>
      <vt:lpstr>Extensions</vt:lpstr>
      <vt:lpstr>OrderType</vt:lpstr>
      <vt:lpstr>Orgs1</vt:lpstr>
      <vt:lpstr>OrgType</vt:lpstr>
      <vt:lpstr>Panel</vt:lpstr>
      <vt:lpstr>PlanTypes</vt:lpstr>
      <vt:lpstr>ProdGrade</vt:lpstr>
      <vt:lpstr>ProdType</vt:lpstr>
      <vt:lpstr>PType</vt:lpstr>
      <vt:lpstr>RegionLoc</vt:lpstr>
      <vt:lpstr>Term</vt:lpstr>
      <vt:lpstr>UpgComp</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CUACMD2021 - Quote Form (Panel 1 - Devices)</dc:title>
  <dc:subject>CUACMD2021 - Quote Form (Panel 1 - Devices)</dc:subject>
  <dc:creator>Department of Treasury and Finance WA</dc:creator>
  <cp:keywords>CUACMD2021 - Quote Form (Panel 1 - Devices)</cp:keywords>
  <cp:lastModifiedBy>Du, Simon</cp:lastModifiedBy>
  <cp:lastPrinted>2020-03-19T05:12:56Z</cp:lastPrinted>
  <dcterms:created xsi:type="dcterms:W3CDTF">2017-08-31T03:25:22Z</dcterms:created>
  <dcterms:modified xsi:type="dcterms:W3CDTF">2026-05-04T02:25:25Z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y fmtid="{D5CDD505-2E9C-101B-9397-08002B2CF9AE}" pid="3" name="MSIP_Label_a55ff7bd-6ef4-450c-bc55-dc2da037f935_Enabled">
    <vt:lpwstr>true</vt:lpwstr>
  </property>
  <property fmtid="{D5CDD505-2E9C-101B-9397-08002B2CF9AE}" pid="4" name="MSIP_Label_a55ff7bd-6ef4-450c-bc55-dc2da037f935_SetDate">
    <vt:lpwstr>2023-11-09T02:47:47Z</vt:lpwstr>
  </property>
  <property fmtid="{D5CDD505-2E9C-101B-9397-08002B2CF9AE}" pid="5" name="MSIP_Label_a55ff7bd-6ef4-450c-bc55-dc2da037f935_Method">
    <vt:lpwstr>Privileged</vt:lpwstr>
  </property>
  <property fmtid="{D5CDD505-2E9C-101B-9397-08002B2CF9AE}" pid="6" name="MSIP_Label_a55ff7bd-6ef4-450c-bc55-dc2da037f935_Name">
    <vt:lpwstr>Official</vt:lpwstr>
  </property>
  <property fmtid="{D5CDD505-2E9C-101B-9397-08002B2CF9AE}" pid="7" name="MSIP_Label_a55ff7bd-6ef4-450c-bc55-dc2da037f935_SiteId">
    <vt:lpwstr>1077f4f6-6cad-4f1d-9994-9421a25eaa3f</vt:lpwstr>
  </property>
  <property fmtid="{D5CDD505-2E9C-101B-9397-08002B2CF9AE}" pid="8" name="MSIP_Label_a55ff7bd-6ef4-450c-bc55-dc2da037f935_ActionId">
    <vt:lpwstr>887adb96-22f0-46e6-99f1-758ce1e90a1d</vt:lpwstr>
  </property>
  <property fmtid="{D5CDD505-2E9C-101B-9397-08002B2CF9AE}" pid="9" name="MSIP_Label_a55ff7bd-6ef4-450c-bc55-dc2da037f935_ContentBits">
    <vt:lpwstr>1</vt:lpwstr>
  </property>
  <property fmtid="{D5CDD505-2E9C-101B-9397-08002B2CF9AE}" pid="10" name="Objective-Id">
    <vt:lpwstr>A13108223</vt:lpwstr>
  </property>
  <property fmtid="{D5CDD505-2E9C-101B-9397-08002B2CF9AE}" pid="11" name="Objective-Title">
    <vt:lpwstr>20231113 CUACMD2021 Quote Form - CDM - 100 x Dell P2422H - 24 Inch Monitors Without Stands - $22500.00</vt:lpwstr>
  </property>
  <property fmtid="{D5CDD505-2E9C-101B-9397-08002B2CF9AE}" pid="12" name="Objective-Description">
    <vt:lpwstr/>
  </property>
  <property fmtid="{D5CDD505-2E9C-101B-9397-08002B2CF9AE}" pid="13" name="Objective-CreationStamp">
    <vt:filetime>2023-11-13T03:44:35Z</vt:filetime>
  </property>
  <property fmtid="{D5CDD505-2E9C-101B-9397-08002B2CF9AE}" pid="14" name="Objective-IsApproved">
    <vt:bool>false</vt:bool>
  </property>
  <property fmtid="{D5CDD505-2E9C-101B-9397-08002B2CF9AE}" pid="15" name="Objective-IsPublished">
    <vt:bool>true</vt:bool>
  </property>
  <property fmtid="{D5CDD505-2E9C-101B-9397-08002B2CF9AE}" pid="16" name="Objective-DatePublished">
    <vt:filetime>2023-11-13T03:44:35Z</vt:filetime>
  </property>
  <property fmtid="{D5CDD505-2E9C-101B-9397-08002B2CF9AE}" pid="17" name="Objective-ModificationStamp">
    <vt:filetime>2023-11-13T03:44:35Z</vt:filetime>
  </property>
  <property fmtid="{D5CDD505-2E9C-101B-9397-08002B2CF9AE}" pid="18" name="Objective-Owner">
    <vt:lpwstr>Guyton, Jake</vt:lpwstr>
  </property>
  <property fmtid="{D5CDD505-2E9C-101B-9397-08002B2CF9AE}" pid="19" name="Objective-Path">
    <vt:lpwstr>Objective Global Folder:Dept. Planning, Lands and Heritage:01 Corporate:Administrative Functions:Financial Management:Budgeting:Corporate Services - Business Information Services - Budget Tracking 2023-2024:Suppliers:CDM - PE009523 - Dell P24 Inch Monitor 100 x Dell P2422H without Stands - 5.725.0.10.3340.0000:</vt:lpwstr>
  </property>
  <property fmtid="{D5CDD505-2E9C-101B-9397-08002B2CF9AE}" pid="20" name="Objective-Parent">
    <vt:lpwstr>CDM - PE009523 - Dell P24 Inch Monitor 100 x Dell P2422H without Stands - 5.725.0.10.3340.0000</vt:lpwstr>
  </property>
  <property fmtid="{D5CDD505-2E9C-101B-9397-08002B2CF9AE}" pid="21" name="Objective-State">
    <vt:lpwstr>Published</vt:lpwstr>
  </property>
  <property fmtid="{D5CDD505-2E9C-101B-9397-08002B2CF9AE}" pid="22" name="Objective-VersionId">
    <vt:lpwstr>vA18880898</vt:lpwstr>
  </property>
  <property fmtid="{D5CDD505-2E9C-101B-9397-08002B2CF9AE}" pid="23" name="Objective-Version">
    <vt:lpwstr>1.0</vt:lpwstr>
  </property>
  <property fmtid="{D5CDD505-2E9C-101B-9397-08002B2CF9AE}" pid="24" name="Objective-VersionNumber">
    <vt:r8>1</vt:r8>
  </property>
  <property fmtid="{D5CDD505-2E9C-101B-9397-08002B2CF9AE}" pid="25" name="Objective-VersionComment">
    <vt:lpwstr>First version</vt:lpwstr>
  </property>
  <property fmtid="{D5CDD505-2E9C-101B-9397-08002B2CF9AE}" pid="26" name="Objective-FileNumber">
    <vt:lpwstr>PLH00017-2023</vt:lpwstr>
  </property>
  <property fmtid="{D5CDD505-2E9C-101B-9397-08002B2CF9AE}" pid="27" name="Objective-Classification">
    <vt:lpwstr>[Inherited - none]</vt:lpwstr>
  </property>
  <property fmtid="{D5CDD505-2E9C-101B-9397-08002B2CF9AE}" pid="28" name="Objective-Caveats">
    <vt:lpwstr/>
  </property>
  <property fmtid="{D5CDD505-2E9C-101B-9397-08002B2CF9AE}" pid="29" name="Objective-Notes">
    <vt:lpwstr/>
  </property>
  <property fmtid="{D5CDD505-2E9C-101B-9397-08002B2CF9AE}" pid="30" name="Objective-Connect Creator">
    <vt:lpwstr/>
  </property>
  <property fmtid="{D5CDD505-2E9C-101B-9397-08002B2CF9AE}" pid="31" name="Objective-Disposal Review Date - Hard Copy">
    <vt:lpwstr/>
  </property>
  <property fmtid="{D5CDD505-2E9C-101B-9397-08002B2CF9AE}" pid="32" name="Objective-Disposal Status">
    <vt:lpwstr/>
  </property>
  <property fmtid="{D5CDD505-2E9C-101B-9397-08002B2CF9AE}" pid="33" name="Objective-Disposed On">
    <vt:lpwstr/>
  </property>
  <property fmtid="{D5CDD505-2E9C-101B-9397-08002B2CF9AE}" pid="34" name="Objective-Disposed Document Status">
    <vt:lpwstr/>
  </property>
  <property fmtid="{D5CDD505-2E9C-101B-9397-08002B2CF9AE}" pid="35" name="Objective-Comment">
    <vt:lpwstr/>
  </property>
</Properties>
</file>